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codeName="{564CA151-5A5B-428A-3C10-775976492406}"/>
  <workbookPr codeName="ThisWorkbook"/>
  <mc:AlternateContent xmlns:mc="http://schemas.openxmlformats.org/markup-compatibility/2006">
    <mc:Choice Requires="x15">
      <x15ac:absPath xmlns:x15ac="http://schemas.microsoft.com/office/spreadsheetml/2010/11/ac" url="G:\SF District Support\SF Audit\zSF Webpage\Foundation Reports\"/>
    </mc:Choice>
  </mc:AlternateContent>
  <xr:revisionPtr revIDLastSave="0" documentId="13_ncr:1_{7973D544-AD1F-48F7-946C-C50A6AC43837}" xr6:coauthVersionLast="45" xr6:coauthVersionMax="45" xr10:uidLastSave="{00000000-0000-0000-0000-000000000000}"/>
  <bookViews>
    <workbookView xWindow="-120" yWindow="-120" windowWidth="29040" windowHeight="15840" tabRatio="675" xr2:uid="{00000000-000D-0000-FFFF-FFFF00000000}"/>
  </bookViews>
  <sheets>
    <sheet name="Foundation Report pg 1 Revenue" sheetId="9258" r:id="rId1"/>
    <sheet name="Foundation Report pg 2 ADM Calc" sheetId="9259" r:id="rId2"/>
    <sheet name="Foundation Report pg 3 Local $" sheetId="9260" r:id="rId3"/>
    <sheet name="Foundation Report pg4 Max Local" sheetId="9261" r:id="rId4"/>
  </sheets>
  <functionGroups builtInGroupCount="19"/>
  <externalReferences>
    <externalReference r:id="rId5"/>
    <externalReference r:id="rId6"/>
  </externalReferences>
  <definedNames>
    <definedName name="a1fac">#REF!</definedName>
    <definedName name="a2fac">#REF!</definedName>
    <definedName name="a3fac">#REF!</definedName>
    <definedName name="aa">#REF!</definedName>
    <definedName name="b1fac">#REF!</definedName>
    <definedName name="b2fac">#REF!</definedName>
    <definedName name="b3fac">#REF!</definedName>
    <definedName name="Base">#REF!</definedName>
    <definedName name="bb">#REF!</definedName>
    <definedName name="cc">#REF!</definedName>
    <definedName name="ce1fac">#REF!</definedName>
    <definedName name="ce2fac">#REF!</definedName>
    <definedName name="ce3fac">#REF!</definedName>
    <definedName name="d1fac">#REF!</definedName>
    <definedName name="d2fac">#REF!</definedName>
    <definedName name="d3fac">#REF!</definedName>
    <definedName name="dd">#REF!</definedName>
    <definedName name="e1fac">#REF!</definedName>
    <definedName name="e2fac">#REF!</definedName>
    <definedName name="e3fac">#REF!</definedName>
    <definedName name="ee">#REF!</definedName>
    <definedName name="_xlnm.Extract">[1]students!#REF!</definedName>
    <definedName name="f1fac">#REF!</definedName>
    <definedName name="f2fac">#REF!</definedName>
    <definedName name="f3fac">#REF!</definedName>
    <definedName name="ff">#REF!</definedName>
    <definedName name="g1fac">#REF!</definedName>
    <definedName name="g2fac">#REF!</definedName>
    <definedName name="g3fac">#REF!</definedName>
    <definedName name="gg">#REF!</definedName>
    <definedName name="_xlnm.Print_Area" localSheetId="0">'Foundation Report pg 1 Revenue'!$A$1:$I$61</definedName>
    <definedName name="_xlnm.Print_Area" localSheetId="2">'Foundation Report pg 3 Local $'!$A$1:$F$59</definedName>
    <definedName name="_xlnm.Print_Area" localSheetId="3">'Foundation Report pg4 Max Local'!$A$1:$H$59</definedName>
    <definedName name="SchoolTotal02">#REF!</definedName>
    <definedName name="SchoolTotal03">#REF!</definedName>
    <definedName name="SchoolTotal04">#REF!</definedName>
    <definedName name="SchoolTotal05">#REF!</definedName>
    <definedName name="SchoolTotal06">#REF!</definedName>
    <definedName name="SchoolTotal07">#REF!</definedName>
    <definedName name="SchoolTotal08">#REF!</definedName>
    <definedName name="SchoolTotal09">#REF!</definedName>
    <definedName name="SchoolTotal10">#REF!</definedName>
    <definedName name="SchoolTotal11">#REF!</definedName>
    <definedName name="SchoolTotal12">#REF!</definedName>
    <definedName name="SchoolTotal13">#REF!</definedName>
    <definedName name="SchoolTotal14">#REF!</definedName>
    <definedName name="SchoolTotal15">#REF!</definedName>
    <definedName name="SchoolTotal16">#REF!</definedName>
    <definedName name="SchoolTotal17">#REF!</definedName>
    <definedName name="SchoolTotal18">#REF!</definedName>
    <definedName name="SchoolTotal19">#REF!</definedName>
    <definedName name="SchoolTotal20">#REF!</definedName>
    <definedName name="SchoolTotal21">#REF!</definedName>
    <definedName name="SchoolTotal22">#REF!</definedName>
    <definedName name="SchoolTotal23">#REF!</definedName>
    <definedName name="SchoolTotal24">#REF!</definedName>
    <definedName name="SchoolTotal25">#REF!</definedName>
    <definedName name="SchoolTotal27">#REF!</definedName>
    <definedName name="SchoolTotal28">#REF!</definedName>
    <definedName name="SchoolTotal29">#REF!</definedName>
    <definedName name="SchoolTotal30">#REF!</definedName>
    <definedName name="SchoolTotal31">#REF!</definedName>
    <definedName name="SchoolTotal32">#REF!</definedName>
    <definedName name="SchoolTotal33">#REF!</definedName>
    <definedName name="SchoolTotal34">#REF!</definedName>
    <definedName name="SchoolTotal35">#REF!</definedName>
    <definedName name="SchoolTotal36">#REF!</definedName>
    <definedName name="SchoolTotal37">#REF!</definedName>
    <definedName name="SchoolTotal38">#REF!</definedName>
    <definedName name="SchoolTotal39">#REF!</definedName>
    <definedName name="SchoolTotal40">#REF!</definedName>
    <definedName name="SchoolTotal42">#REF!</definedName>
    <definedName name="SchoolTotal43">#REF!</definedName>
    <definedName name="SchoolTotal44">#REF!</definedName>
    <definedName name="SchoolTotal45">#REF!</definedName>
    <definedName name="SchoolTotal46">#REF!</definedName>
    <definedName name="SchoolTotal47">#REF!</definedName>
    <definedName name="SchoolTotal48">#REF!</definedName>
    <definedName name="SchoolTotal49">#REF!</definedName>
    <definedName name="SchoolTotal50">#REF!</definedName>
    <definedName name="SchoolTotal51">#REF!</definedName>
    <definedName name="SchoolTotal52">#REF!</definedName>
    <definedName name="SchoolTotal53">#REF!</definedName>
    <definedName name="SchoolTotal54">#REF!</definedName>
    <definedName name="SchoolTotal55">#REF!</definedName>
    <definedName name="SchoolTotal56">#REF!</definedName>
    <definedName name="SchoolTotal98">#REF!</definedName>
    <definedName name="SchoolTotal99">#REF!</definedName>
    <definedName name="Static1">[2]Factors!$D$9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7" i="9258" l="1"/>
  <c r="B57" i="9258" l="1"/>
  <c r="C57" i="9258"/>
  <c r="D57" i="9258"/>
  <c r="F57" i="9258"/>
  <c r="G57" i="9258"/>
  <c r="H57" i="9258"/>
  <c r="B57" i="9261"/>
  <c r="C57" i="9261"/>
  <c r="D57" i="9261"/>
  <c r="E57" i="9261"/>
  <c r="F57" i="9261"/>
  <c r="G57" i="9261"/>
  <c r="H57" i="9261"/>
  <c r="B57" i="9260"/>
  <c r="C57" i="9260"/>
  <c r="D57" i="9260"/>
  <c r="E57" i="9260"/>
  <c r="F57" i="9260"/>
  <c r="O57" i="9259"/>
  <c r="N57" i="9259"/>
  <c r="M57" i="9259"/>
  <c r="L57" i="9259"/>
  <c r="K57" i="9259"/>
  <c r="J57" i="9259"/>
  <c r="I57" i="9259"/>
  <c r="H57" i="9259"/>
  <c r="F57" i="9259"/>
  <c r="E57" i="9259"/>
  <c r="D57" i="9259"/>
  <c r="C57" i="9259"/>
  <c r="B57" i="9259"/>
</calcChain>
</file>

<file path=xl/sharedStrings.xml><?xml version="1.0" encoding="utf-8"?>
<sst xmlns="http://schemas.openxmlformats.org/spreadsheetml/2006/main" count="272" uniqueCount="103">
  <si>
    <t xml:space="preserve">Alaska Gateway </t>
  </si>
  <si>
    <t xml:space="preserve">Aleutian Region </t>
  </si>
  <si>
    <t xml:space="preserve">Anchorage </t>
  </si>
  <si>
    <t xml:space="preserve">Annette Island </t>
  </si>
  <si>
    <t xml:space="preserve">Bering Strait </t>
  </si>
  <si>
    <t xml:space="preserve">Chatham </t>
  </si>
  <si>
    <t xml:space="preserve">Chugach </t>
  </si>
  <si>
    <t xml:space="preserve">Copper River </t>
  </si>
  <si>
    <t xml:space="preserve">Delta/Greely </t>
  </si>
  <si>
    <t xml:space="preserve">Iditarod Area </t>
  </si>
  <si>
    <t xml:space="preserve">Kuspuk </t>
  </si>
  <si>
    <t xml:space="preserve">Lower Kuskokwim </t>
  </si>
  <si>
    <t xml:space="preserve">Lower Yukon </t>
  </si>
  <si>
    <t xml:space="preserve">Pribilof  </t>
  </si>
  <si>
    <t xml:space="preserve">Southeast Island </t>
  </si>
  <si>
    <t xml:space="preserve">Southwest Region </t>
  </si>
  <si>
    <t xml:space="preserve">Saint Mary's </t>
  </si>
  <si>
    <t xml:space="preserve">Yukon Flats </t>
  </si>
  <si>
    <t xml:space="preserve">Yukon/Koyukuk </t>
  </si>
  <si>
    <t xml:space="preserve">Tanana </t>
  </si>
  <si>
    <t xml:space="preserve">Yupiit </t>
  </si>
  <si>
    <t xml:space="preserve">Kashunamiut </t>
  </si>
  <si>
    <t xml:space="preserve">Cordova  </t>
  </si>
  <si>
    <t xml:space="preserve">Craig  </t>
  </si>
  <si>
    <t xml:space="preserve">Dillingham  </t>
  </si>
  <si>
    <t xml:space="preserve">Galena  </t>
  </si>
  <si>
    <t xml:space="preserve">Hoonah  </t>
  </si>
  <si>
    <t xml:space="preserve">Hydaburg  </t>
  </si>
  <si>
    <t xml:space="preserve">Kake  </t>
  </si>
  <si>
    <t xml:space="preserve">Klawock  </t>
  </si>
  <si>
    <t xml:space="preserve">Nenana  </t>
  </si>
  <si>
    <t xml:space="preserve">Nome  </t>
  </si>
  <si>
    <t xml:space="preserve">Pelican  </t>
  </si>
  <si>
    <t xml:space="preserve">Petersburg  </t>
  </si>
  <si>
    <t xml:space="preserve">Skagway  </t>
  </si>
  <si>
    <t xml:space="preserve">Unalaska  </t>
  </si>
  <si>
    <t xml:space="preserve">Valdez  </t>
  </si>
  <si>
    <t xml:space="preserve">Wrangell  </t>
  </si>
  <si>
    <t xml:space="preserve">Yakutat  </t>
  </si>
  <si>
    <t>District Cost Factor</t>
  </si>
  <si>
    <t>Adjusted for Cost Factor</t>
  </si>
  <si>
    <t>Special Needs Factor 1.20</t>
  </si>
  <si>
    <t>Students + Intensive Special Education</t>
  </si>
  <si>
    <t>District Adjusted ADM</t>
  </si>
  <si>
    <t>School District</t>
  </si>
  <si>
    <t>TOTALS:</t>
  </si>
  <si>
    <t>Impact AID Percent</t>
  </si>
  <si>
    <t>Quality Schools</t>
  </si>
  <si>
    <t xml:space="preserve">Fairbanks </t>
  </si>
  <si>
    <t xml:space="preserve">Aleutians East  </t>
  </si>
  <si>
    <t xml:space="preserve">Bristol Bay  </t>
  </si>
  <si>
    <t xml:space="preserve">Haines  </t>
  </si>
  <si>
    <t xml:space="preserve">Juneau  </t>
  </si>
  <si>
    <t xml:space="preserve">Kenai Peninsula  </t>
  </si>
  <si>
    <t xml:space="preserve">Ketchikan Gateway  </t>
  </si>
  <si>
    <t xml:space="preserve">Kodiak Island  </t>
  </si>
  <si>
    <t xml:space="preserve">Lake &amp; Peninsula  </t>
  </si>
  <si>
    <t xml:space="preserve">Mat-Su  </t>
  </si>
  <si>
    <t xml:space="preserve">North Slope  </t>
  </si>
  <si>
    <t xml:space="preserve">Northwest Arctic  </t>
  </si>
  <si>
    <t xml:space="preserve">Sitka  </t>
  </si>
  <si>
    <t xml:space="preserve">Denali  </t>
  </si>
  <si>
    <t xml:space="preserve">Mt. Edgecumbe </t>
  </si>
  <si>
    <t>45% of PY Basic Need</t>
  </si>
  <si>
    <t>Saint Mary's</t>
  </si>
  <si>
    <t>Eligible Federal Impact Aid Total prior to applying %</t>
  </si>
  <si>
    <t>Minimum Required Local Effort</t>
  </si>
  <si>
    <t>MAXIMUM LOCAL: Required plus additional Local Contribution</t>
  </si>
  <si>
    <t>$5,930 Basic Need</t>
  </si>
  <si>
    <r>
      <t>Additional Local Contribution</t>
    </r>
    <r>
      <rPr>
        <sz val="9"/>
        <rFont val="Times New Roman"/>
        <family val="1"/>
      </rPr>
      <t xml:space="preserve"> [Greater of .002 or 23% subtotal]</t>
    </r>
  </si>
  <si>
    <t>Adjust for SPED Intensive * 13.00</t>
  </si>
  <si>
    <t>Before School Size Adjust Hold Harmless (HH)</t>
  </si>
  <si>
    <t>District Correspondence @ 90%</t>
  </si>
  <si>
    <t>Career &amp; Technical Ed Factor 1.015</t>
  </si>
  <si>
    <t>Additional Local .002 Mills of Current Full Value</t>
  </si>
  <si>
    <t>end of table</t>
  </si>
  <si>
    <t>Quality Schools ($16 x Adjusted ADM)</t>
  </si>
  <si>
    <t>23% of Basic Need &amp; Grants using Adjusted ADM Subtotal</t>
  </si>
  <si>
    <t>Page 4 of 4</t>
  </si>
  <si>
    <t>Page 3 of 4</t>
  </si>
  <si>
    <t>Page 2 of 4</t>
  </si>
  <si>
    <t>End of table</t>
  </si>
  <si>
    <t>Page 1 of 4</t>
  </si>
  <si>
    <t>end of document</t>
  </si>
  <si>
    <t>School Size ADM; HH included where eligb.</t>
  </si>
  <si>
    <r>
      <t xml:space="preserve">Required Minimum Local Effort </t>
    </r>
    <r>
      <rPr>
        <sz val="11"/>
        <rFont val="Times New Roman"/>
        <family val="1"/>
      </rPr>
      <t>[Lesser of .00265 or 45%]</t>
    </r>
  </si>
  <si>
    <t>State AID</t>
  </si>
  <si>
    <t>Eligible Federal Impact AID * Impact AID % * 90% = Deductible Impact AID</t>
  </si>
  <si>
    <t xml:space="preserve">.00265 x 2017 Full Value </t>
  </si>
  <si>
    <t>FY2020 Average Daily Membership (ADM)</t>
  </si>
  <si>
    <t>FY2020 Corresp. ADM</t>
  </si>
  <si>
    <t>2018 Full Values</t>
  </si>
  <si>
    <t>FY2020 Total State Entitlement</t>
  </si>
  <si>
    <t>FY2020 Total ADM</t>
  </si>
  <si>
    <t xml:space="preserve">FY19 prior year Basic Need </t>
  </si>
  <si>
    <t>FY2020 Basic Need</t>
  </si>
  <si>
    <t>SPED Intensive</t>
  </si>
  <si>
    <t>Estimated One-time Grant on Adj. ADM</t>
  </si>
  <si>
    <r>
      <rPr>
        <b/>
        <sz val="12"/>
        <rFont val="Times New Roman"/>
        <family val="1"/>
      </rPr>
      <t>Alaska Department of Education &amp; Early Development</t>
    </r>
    <r>
      <rPr>
        <sz val="12"/>
        <rFont val="Times New Roman"/>
        <family val="1"/>
      </rPr>
      <t xml:space="preserve">
FY2020 Foundation Formula - FINAL
Prepared by School Finance 8/31/2020</t>
    </r>
  </si>
  <si>
    <r>
      <rPr>
        <b/>
        <sz val="11"/>
        <rFont val="Times New Roman"/>
        <family val="1"/>
      </rPr>
      <t>Alaska Department of Education &amp; Early Development</t>
    </r>
    <r>
      <rPr>
        <sz val="11"/>
        <rFont val="Times New Roman"/>
        <family val="1"/>
      </rPr>
      <t xml:space="preserve">
FY2020 Foundation Formula - FINAL - Average Daily Membership
Prepared by School Finance 8/31/2020</t>
    </r>
  </si>
  <si>
    <r>
      <rPr>
        <b/>
        <sz val="11"/>
        <rFont val="Times New Roman"/>
        <family val="1"/>
      </rPr>
      <t>Alaska Department of Education &amp; Early Development</t>
    </r>
    <r>
      <rPr>
        <sz val="11"/>
        <rFont val="Times New Roman"/>
        <family val="1"/>
      </rPr>
      <t xml:space="preserve">
FY2020 Foundation Formula - FINAL - Required Local Contribution
Prepared by School Finance 8/31/2020</t>
    </r>
  </si>
  <si>
    <r>
      <rPr>
        <b/>
        <sz val="11"/>
        <rFont val="Times New Roman"/>
        <family val="1"/>
      </rPr>
      <t>Alaska Department of Education &amp; Early Development</t>
    </r>
    <r>
      <rPr>
        <sz val="11"/>
        <rFont val="Times New Roman"/>
        <family val="1"/>
      </rPr>
      <t xml:space="preserve">
FY2020 Foundation Formula - FINAL - Additional Local Contribution
Prepared by School Finance 8/31/2020</t>
    </r>
  </si>
  <si>
    <t>NOTE: FY20 Total State Entitlement includes Military/Other costs at $22,682,855 in the Total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</si>
</sst>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00"/>
    <numFmt numFmtId="165" formatCode="_(* #,##0_);_(* \(#,##0\);_(* &quot;-&quot;??_);_(@_)"/>
  </numFmts>
  <fonts count="20" x14ac:knownFonts="1">
    <font>
      <sz val="12"/>
      <name val="Times New Roman"/>
    </font>
    <font>
      <sz val="11"/>
      <color theme="1"/>
      <name val="Calibri"/>
      <family val="2"/>
      <scheme val="minor"/>
    </font>
    <font>
      <sz val="12"/>
      <name val="Times New Roman"/>
      <family val="1"/>
    </font>
    <font>
      <sz val="10"/>
      <color indexed="8"/>
      <name val="MS Sans Serif"/>
      <family val="2"/>
    </font>
    <font>
      <sz val="12"/>
      <name val="Times New Roman"/>
      <family val="1"/>
    </font>
    <font>
      <sz val="10"/>
      <name val="Arial"/>
      <family val="2"/>
    </font>
    <font>
      <sz val="10"/>
      <name val="Times New Roman"/>
      <family val="1"/>
    </font>
    <font>
      <sz val="11"/>
      <name val="Times New Roman"/>
      <family val="1"/>
    </font>
    <font>
      <b/>
      <sz val="11"/>
      <name val="Times New Roman"/>
      <family val="1"/>
    </font>
    <font>
      <b/>
      <sz val="9"/>
      <name val="Times New Roman"/>
      <family val="1"/>
    </font>
    <font>
      <sz val="9"/>
      <name val="Times New Roman"/>
      <family val="1"/>
    </font>
    <font>
      <sz val="7"/>
      <name val="Times New Roman"/>
      <family val="1"/>
    </font>
    <font>
      <sz val="12"/>
      <name val="Times New Roman"/>
      <family val="1"/>
    </font>
    <font>
      <sz val="10"/>
      <name val="Arial"/>
      <family val="2"/>
    </font>
    <font>
      <sz val="12"/>
      <name val="Times New Roman"/>
      <family val="1"/>
    </font>
    <font>
      <sz val="12"/>
      <name val="Times New Roman"/>
      <family val="1"/>
    </font>
    <font>
      <b/>
      <sz val="10"/>
      <name val="Times New Roman"/>
      <family val="1"/>
    </font>
    <font>
      <sz val="9"/>
      <color theme="0"/>
      <name val="Times New Roman"/>
      <family val="1"/>
    </font>
    <font>
      <sz val="11"/>
      <color theme="0"/>
      <name val="Times New Roman"/>
      <family val="1"/>
    </font>
    <font>
      <b/>
      <sz val="12"/>
      <name val="Times New Roman"/>
      <family val="1"/>
    </font>
  </fonts>
  <fills count="2">
    <fill>
      <patternFill patternType="none"/>
    </fill>
    <fill>
      <patternFill patternType="gray125"/>
    </fill>
  </fills>
  <borders count="8">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thin">
        <color indexed="64"/>
      </bottom>
      <diagonal/>
    </border>
    <border>
      <left/>
      <right/>
      <top style="thin">
        <color indexed="64"/>
      </top>
      <bottom style="double">
        <color indexed="64"/>
      </bottom>
      <diagonal/>
    </border>
  </borders>
  <cellStyleXfs count="32">
    <xf numFmtId="0" fontId="0" fillId="0" borderId="0"/>
    <xf numFmtId="0" fontId="4" fillId="0" borderId="0"/>
    <xf numFmtId="0" fontId="3"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0" fontId="13" fillId="0" borderId="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1" fontId="14" fillId="0" borderId="0" applyFont="0" applyFill="0" applyBorder="0" applyAlignment="0" applyProtection="0"/>
    <xf numFmtId="0" fontId="5" fillId="0" borderId="0"/>
    <xf numFmtId="43" fontId="15" fillId="0" borderId="0" applyFont="0" applyFill="0" applyBorder="0" applyAlignment="0" applyProtection="0"/>
  </cellStyleXfs>
  <cellXfs count="63">
    <xf numFmtId="0" fontId="0" fillId="0" borderId="0" xfId="0"/>
    <xf numFmtId="41" fontId="7" fillId="0" borderId="0" xfId="0" applyNumberFormat="1" applyFont="1" applyFill="1" applyBorder="1"/>
    <xf numFmtId="37" fontId="7" fillId="0" borderId="0" xfId="0" applyNumberFormat="1" applyFont="1" applyFill="1"/>
    <xf numFmtId="0" fontId="7" fillId="0" borderId="4" xfId="2" applyFont="1" applyFill="1" applyBorder="1" applyAlignment="1">
      <alignment horizontal="left"/>
    </xf>
    <xf numFmtId="0" fontId="10" fillId="0" borderId="0" xfId="0" applyFont="1" applyFill="1"/>
    <xf numFmtId="0" fontId="7" fillId="0" borderId="0" xfId="0" applyFont="1" applyFill="1"/>
    <xf numFmtId="0" fontId="11" fillId="0" borderId="0" xfId="0" applyFont="1" applyFill="1"/>
    <xf numFmtId="37" fontId="11" fillId="0" borderId="0" xfId="0" applyNumberFormat="1" applyFont="1" applyFill="1"/>
    <xf numFmtId="0" fontId="2" fillId="0" borderId="0" xfId="0" applyFont="1" applyFill="1"/>
    <xf numFmtId="0" fontId="9" fillId="0" borderId="1" xfId="0" applyFont="1" applyFill="1" applyBorder="1" applyAlignment="1"/>
    <xf numFmtId="0" fontId="9" fillId="0" borderId="1" xfId="0" applyFont="1" applyFill="1" applyBorder="1" applyAlignment="1">
      <alignment horizontal="center" wrapText="1"/>
    </xf>
    <xf numFmtId="0" fontId="8" fillId="0" borderId="1" xfId="0" applyFont="1" applyFill="1" applyBorder="1" applyAlignment="1"/>
    <xf numFmtId="0" fontId="9" fillId="0" borderId="0" xfId="0" applyFont="1" applyFill="1"/>
    <xf numFmtId="0" fontId="7" fillId="0" borderId="6" xfId="2" applyFont="1" applyFill="1" applyBorder="1" applyAlignment="1">
      <alignment horizontal="left"/>
    </xf>
    <xf numFmtId="10" fontId="7" fillId="0" borderId="6" xfId="0" applyNumberFormat="1" applyFont="1" applyFill="1" applyBorder="1"/>
    <xf numFmtId="41" fontId="7" fillId="0" borderId="6" xfId="0" applyNumberFormat="1" applyFont="1" applyFill="1" applyBorder="1"/>
    <xf numFmtId="0" fontId="10" fillId="0" borderId="6" xfId="2" applyFont="1" applyFill="1" applyBorder="1" applyAlignment="1">
      <alignment horizontal="left"/>
    </xf>
    <xf numFmtId="164" fontId="7" fillId="0" borderId="6" xfId="0" applyNumberFormat="1" applyFont="1" applyFill="1" applyBorder="1"/>
    <xf numFmtId="41" fontId="7" fillId="0" borderId="6" xfId="0" applyNumberFormat="1" applyFont="1" applyFill="1" applyBorder="1" applyAlignment="1">
      <alignment horizontal="right"/>
    </xf>
    <xf numFmtId="41" fontId="7" fillId="0" borderId="3" xfId="0" applyNumberFormat="1" applyFont="1" applyFill="1" applyBorder="1"/>
    <xf numFmtId="0" fontId="7" fillId="0" borderId="3" xfId="2" applyFont="1" applyFill="1" applyBorder="1" applyAlignment="1">
      <alignment horizontal="left"/>
    </xf>
    <xf numFmtId="3" fontId="7" fillId="0" borderId="4" xfId="0" applyNumberFormat="1" applyFont="1" applyFill="1" applyBorder="1"/>
    <xf numFmtId="10" fontId="7" fillId="0" borderId="4" xfId="0" applyNumberFormat="1" applyFont="1" applyFill="1" applyBorder="1"/>
    <xf numFmtId="41" fontId="7" fillId="0" borderId="4" xfId="0" applyNumberFormat="1" applyFont="1" applyFill="1" applyBorder="1"/>
    <xf numFmtId="0" fontId="10" fillId="0" borderId="4" xfId="2" applyFont="1" applyFill="1" applyBorder="1" applyAlignment="1">
      <alignment horizontal="left"/>
    </xf>
    <xf numFmtId="164" fontId="7" fillId="0" borderId="4" xfId="0" applyNumberFormat="1" applyFont="1" applyFill="1" applyBorder="1"/>
    <xf numFmtId="41" fontId="7" fillId="0" borderId="4" xfId="0" applyNumberFormat="1" applyFont="1" applyFill="1" applyBorder="1" applyAlignment="1">
      <alignment horizontal="right"/>
    </xf>
    <xf numFmtId="41" fontId="7" fillId="0" borderId="2" xfId="0" applyNumberFormat="1" applyFont="1" applyFill="1" applyBorder="1" applyAlignment="1">
      <alignment horizontal="right"/>
    </xf>
    <xf numFmtId="0" fontId="7" fillId="0" borderId="0" xfId="0" applyFont="1" applyFill="1" applyAlignment="1">
      <alignment wrapText="1"/>
    </xf>
    <xf numFmtId="0" fontId="8" fillId="0" borderId="7" xfId="0" applyFont="1" applyFill="1" applyBorder="1"/>
    <xf numFmtId="0" fontId="8" fillId="0" borderId="2" xfId="0" applyFont="1" applyFill="1" applyBorder="1"/>
    <xf numFmtId="3" fontId="8" fillId="0" borderId="0" xfId="0" applyNumberFormat="1" applyFont="1" applyFill="1" applyBorder="1"/>
    <xf numFmtId="41" fontId="7" fillId="0" borderId="2" xfId="0" applyNumberFormat="1" applyFont="1" applyFill="1" applyBorder="1"/>
    <xf numFmtId="0" fontId="16" fillId="0" borderId="1" xfId="0" applyFont="1" applyFill="1" applyBorder="1" applyAlignment="1"/>
    <xf numFmtId="0" fontId="16" fillId="0" borderId="1" xfId="0" applyFont="1" applyFill="1" applyBorder="1" applyAlignment="1">
      <alignment horizontal="center" wrapText="1"/>
    </xf>
    <xf numFmtId="43" fontId="7" fillId="0" borderId="6" xfId="31" applyFont="1" applyFill="1" applyBorder="1"/>
    <xf numFmtId="43" fontId="7" fillId="0" borderId="4" xfId="31" applyFont="1" applyFill="1" applyBorder="1"/>
    <xf numFmtId="43" fontId="7" fillId="0" borderId="6" xfId="31" applyFont="1" applyFill="1" applyBorder="1" applyAlignment="1">
      <alignment horizontal="right"/>
    </xf>
    <xf numFmtId="43" fontId="7" fillId="0" borderId="4" xfId="31" applyFont="1" applyFill="1" applyBorder="1" applyAlignment="1">
      <alignment horizontal="right"/>
    </xf>
    <xf numFmtId="165" fontId="7" fillId="0" borderId="6" xfId="31" applyNumberFormat="1" applyFont="1" applyFill="1" applyBorder="1"/>
    <xf numFmtId="165" fontId="7" fillId="0" borderId="4" xfId="31" applyNumberFormat="1" applyFont="1" applyFill="1" applyBorder="1"/>
    <xf numFmtId="41" fontId="7" fillId="0" borderId="0" xfId="0" applyNumberFormat="1" applyFont="1" applyFill="1" applyBorder="1" applyAlignment="1">
      <alignment horizontal="right"/>
    </xf>
    <xf numFmtId="41" fontId="8" fillId="0" borderId="0" xfId="0" applyNumberFormat="1" applyFont="1" applyFill="1" applyBorder="1" applyAlignment="1">
      <alignment horizontal="right"/>
    </xf>
    <xf numFmtId="0" fontId="17" fillId="0" borderId="0" xfId="0" applyFont="1" applyFill="1"/>
    <xf numFmtId="0" fontId="7" fillId="0" borderId="0" xfId="2" applyFont="1" applyFill="1" applyBorder="1" applyAlignment="1">
      <alignment horizontal="left"/>
    </xf>
    <xf numFmtId="0" fontId="18" fillId="0" borderId="0" xfId="2" applyFont="1" applyFill="1" applyBorder="1" applyAlignment="1">
      <alignment horizontal="left"/>
    </xf>
    <xf numFmtId="0" fontId="18" fillId="0" borderId="0" xfId="0" applyFont="1" applyFill="1" applyBorder="1"/>
    <xf numFmtId="41" fontId="6" fillId="0" borderId="0" xfId="0" applyNumberFormat="1" applyFont="1" applyFill="1" applyBorder="1"/>
    <xf numFmtId="0" fontId="18" fillId="0" borderId="0" xfId="0" applyFont="1" applyFill="1"/>
    <xf numFmtId="0" fontId="8" fillId="0" borderId="1" xfId="0" applyFont="1" applyFill="1" applyBorder="1" applyAlignment="1">
      <alignment horizontal="center" wrapText="1"/>
    </xf>
    <xf numFmtId="37" fontId="8" fillId="0" borderId="1" xfId="0" applyNumberFormat="1" applyFont="1" applyFill="1" applyBorder="1" applyAlignment="1">
      <alignment horizontal="center" wrapText="1"/>
    </xf>
    <xf numFmtId="41" fontId="8" fillId="0" borderId="6" xfId="0" applyNumberFormat="1" applyFont="1" applyFill="1" applyBorder="1" applyAlignment="1">
      <alignment horizontal="right"/>
    </xf>
    <xf numFmtId="41" fontId="8" fillId="0" borderId="4" xfId="0" applyNumberFormat="1" applyFont="1" applyFill="1" applyBorder="1" applyAlignment="1">
      <alignment horizontal="right"/>
    </xf>
    <xf numFmtId="41" fontId="8" fillId="0" borderId="5" xfId="0" applyNumberFormat="1" applyFont="1" applyFill="1" applyBorder="1"/>
    <xf numFmtId="0" fontId="19" fillId="0" borderId="0" xfId="0" applyFont="1" applyFill="1"/>
    <xf numFmtId="43" fontId="8" fillId="0" borderId="6" xfId="31" applyFont="1" applyFill="1" applyBorder="1"/>
    <xf numFmtId="43" fontId="8" fillId="0" borderId="4" xfId="31" applyFont="1" applyFill="1" applyBorder="1"/>
    <xf numFmtId="4" fontId="8" fillId="0" borderId="0" xfId="0" applyNumberFormat="1" applyFont="1" applyFill="1" applyBorder="1"/>
    <xf numFmtId="0" fontId="16" fillId="0" borderId="2" xfId="0" applyFont="1" applyFill="1" applyBorder="1"/>
    <xf numFmtId="41" fontId="8" fillId="0" borderId="0" xfId="29" applyFont="1" applyFill="1" applyBorder="1"/>
    <xf numFmtId="0" fontId="19" fillId="0" borderId="1" xfId="0" applyFont="1" applyFill="1" applyBorder="1" applyAlignment="1"/>
    <xf numFmtId="0" fontId="2" fillId="0" borderId="0" xfId="0" applyFont="1" applyFill="1" applyAlignment="1">
      <alignment horizontal="left" wrapText="1"/>
    </xf>
    <xf numFmtId="0" fontId="7" fillId="0" borderId="0" xfId="0" applyFont="1" applyFill="1" applyAlignment="1">
      <alignment horizontal="left" wrapText="1"/>
    </xf>
  </cellXfs>
  <cellStyles count="32">
    <cellStyle name="Comma" xfId="31" builtinId="3"/>
    <cellStyle name="Comma [0]" xfId="29" builtinId="6"/>
    <cellStyle name="Comma 2" xfId="14" xr:uid="{00000000-0005-0000-0000-000002000000}"/>
    <cellStyle name="Comma 3" xfId="21" xr:uid="{00000000-0005-0000-0000-000003000000}"/>
    <cellStyle name="Comma 3 2" xfId="22" xr:uid="{00000000-0005-0000-0000-000004000000}"/>
    <cellStyle name="Comma 4" xfId="24" xr:uid="{00000000-0005-0000-0000-000005000000}"/>
    <cellStyle name="Comma 5" xfId="28" xr:uid="{00000000-0005-0000-0000-000006000000}"/>
    <cellStyle name="Comma 6" xfId="5" xr:uid="{00000000-0005-0000-0000-000007000000}"/>
    <cellStyle name="Comma 6 2" xfId="11" xr:uid="{00000000-0005-0000-0000-000008000000}"/>
    <cellStyle name="Currency 2" xfId="15" xr:uid="{00000000-0005-0000-0000-000009000000}"/>
    <cellStyle name="Currency 3" xfId="18" xr:uid="{00000000-0005-0000-0000-00000A000000}"/>
    <cellStyle name="Currency 4" xfId="25" xr:uid="{00000000-0005-0000-0000-00000B000000}"/>
    <cellStyle name="Currency 6" xfId="6" xr:uid="{00000000-0005-0000-0000-00000C000000}"/>
    <cellStyle name="Currency 6 2" xfId="12" xr:uid="{00000000-0005-0000-0000-00000D000000}"/>
    <cellStyle name="Normal" xfId="0" builtinId="0"/>
    <cellStyle name="Normal 2" xfId="1" xr:uid="{00000000-0005-0000-0000-00000F000000}"/>
    <cellStyle name="Normal 2 2" xfId="8" xr:uid="{00000000-0005-0000-0000-000010000000}"/>
    <cellStyle name="Normal 2 3" xfId="19" xr:uid="{00000000-0005-0000-0000-000011000000}"/>
    <cellStyle name="Normal 3" xfId="4" xr:uid="{00000000-0005-0000-0000-000012000000}"/>
    <cellStyle name="Normal 3 2" xfId="10" xr:uid="{00000000-0005-0000-0000-000013000000}"/>
    <cellStyle name="Normal 4" xfId="17" xr:uid="{00000000-0005-0000-0000-000014000000}"/>
    <cellStyle name="Normal 5" xfId="23" xr:uid="{00000000-0005-0000-0000-000015000000}"/>
    <cellStyle name="Normal 5 2" xfId="30" xr:uid="{00000000-0005-0000-0000-000016000000}"/>
    <cellStyle name="Normal 6" xfId="26" xr:uid="{00000000-0005-0000-0000-000017000000}"/>
    <cellStyle name="Normal_Sheet1" xfId="2" xr:uid="{00000000-0005-0000-0000-000018000000}"/>
    <cellStyle name="Percent 2" xfId="16" xr:uid="{00000000-0005-0000-0000-000019000000}"/>
    <cellStyle name="Percent 3" xfId="20" xr:uid="{00000000-0005-0000-0000-00001A000000}"/>
    <cellStyle name="Percent 4" xfId="27" xr:uid="{00000000-0005-0000-0000-00001B000000}"/>
    <cellStyle name="Percent 5" xfId="3" xr:uid="{00000000-0005-0000-0000-00001C000000}"/>
    <cellStyle name="Percent 5 2" xfId="9" xr:uid="{00000000-0005-0000-0000-00001D000000}"/>
    <cellStyle name="Percent 6" xfId="7" xr:uid="{00000000-0005-0000-0000-00001E000000}"/>
    <cellStyle name="Percent 6 2" xfId="13" xr:uid="{00000000-0005-0000-0000-00001F000000}"/>
  </cellStyles>
  <dxfs count="53">
    <dxf>
      <font>
        <b/>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lef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9"/>
        <color auto="1"/>
        <name val="Times New Roman"/>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left" vertical="bottom" textRotation="0" wrapText="0" indent="0" justifyLastLine="0" shrinkToFit="0" readingOrder="0"/>
      <border diagonalUp="0" diagonalDown="0">
        <left/>
        <right/>
        <top style="thin">
          <color indexed="64"/>
        </top>
        <bottom style="thin">
          <color indexed="64"/>
        </bottom>
        <vertical/>
        <horizontal/>
      </border>
    </dxf>
    <dxf>
      <border outline="0">
        <bottom style="double">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9"/>
        <color auto="1"/>
        <name val="Times New Roman"/>
        <scheme val="none"/>
      </font>
      <fill>
        <patternFill patternType="none">
          <fgColor indexed="64"/>
          <bgColor indexed="65"/>
        </patternFill>
      </fill>
      <alignment horizontal="center" vertical="bottom" textRotation="0" wrapText="1" indent="0" justifyLastLine="0" shrinkToFit="0" readingOrder="0"/>
    </dxf>
    <dxf>
      <font>
        <b/>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164" formatCode="0.00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bottom style="double">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14" formatCode="0.0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left" vertical="bottom" textRotation="0" wrapText="0" indent="0" justifyLastLine="0" shrinkToFit="0" readingOrder="0"/>
      <border diagonalUp="0" diagonalDown="0">
        <left/>
        <right/>
        <top style="thin">
          <color indexed="64"/>
        </top>
        <bottom style="thin">
          <color indexed="64"/>
        </bottom>
        <vertical/>
        <horizontal/>
      </border>
    </dxf>
    <dxf>
      <border outline="0">
        <bottom style="double">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1" indent="0" justifyLastLine="0" shrinkToFit="0" readingOrder="0"/>
    </dxf>
  </dxfs>
  <tableStyles count="0" defaultTableStyle="TableStyleMedium9" defaultPivotStyle="PivotStyleLight16"/>
  <colors>
    <mruColors>
      <color rgb="FF99FFCC"/>
      <color rgb="FFCCFFFF"/>
      <color rgb="FFFFCCFF"/>
      <color rgb="FFFF00FF"/>
      <color rgb="FFCCFFCC"/>
      <color rgb="FFFFFF99"/>
      <color rgb="FF0066FF"/>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06/relationships/vbaProject" Target="vbaProject.bin"/><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F/DISTSUP/LEG96/CSSB70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oundation_Formula\Foundation_Formula_99Pro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s"/>
      <sheetName val="chng-ss"/>
      <sheetName val="Change Local"/>
      <sheetName val="proration"/>
      <sheetName val="Foundchng"/>
      <sheetName val="Holdharm"/>
      <sheetName val="foundation "/>
      <sheetName val="Suppequal"/>
      <sheetName val="sectional"/>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jected Spedbic"/>
      <sheetName val="FND99PJ"/>
      <sheetName val="ADM by School"/>
      <sheetName val="Proj Student Count"/>
      <sheetName val="Foundation Formula"/>
      <sheetName val="House Bill 294"/>
      <sheetName val=" FN 294"/>
      <sheetName val="Senate Bill 36"/>
      <sheetName val="FN36"/>
      <sheetName val="North Slope"/>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
          <cell r="D9">
            <v>2</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I57" totalsRowShown="0" headerRowDxfId="52" dataDxfId="50" headerRowBorderDxfId="51" tableBorderDxfId="49">
  <autoFilter ref="A2:I5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School District" dataDxfId="48" dataCellStyle="Normal_Sheet1"/>
    <tableColumn id="2" xr3:uid="{00000000-0010-0000-0000-000002000000}" name="$5,930 Basic Need" dataDxfId="47"/>
    <tableColumn id="3" xr3:uid="{00000000-0010-0000-0000-000003000000}" name="Minimum Required Local Effort" dataDxfId="46"/>
    <tableColumn id="4" xr3:uid="{00000000-0010-0000-0000-000004000000}" name="Eligible Federal Impact Aid Total prior to applying %" dataDxfId="45"/>
    <tableColumn id="5" xr3:uid="{00000000-0010-0000-0000-000005000000}" name="Impact AID Percent" dataDxfId="44"/>
    <tableColumn id="6" xr3:uid="{00000000-0010-0000-0000-000006000000}" name="Eligible Federal Impact AID * Impact AID % * 90% = Deductible Impact AID" dataDxfId="43"/>
    <tableColumn id="7" xr3:uid="{00000000-0010-0000-0000-000007000000}" name="State AID" dataDxfId="42"/>
    <tableColumn id="8" xr3:uid="{00000000-0010-0000-0000-000008000000}" name="Quality Schools" dataDxfId="41"/>
    <tableColumn id="9" xr3:uid="{00000000-0010-0000-0000-000009000000}" name="FY2020 Total State Entitlement" dataDxfId="40"/>
  </tableColumns>
  <tableStyleInfo showFirstColumn="0" showLastColumn="0" showRowStripes="1" showColumnStripes="0"/>
  <extLst>
    <ext xmlns:x14="http://schemas.microsoft.com/office/spreadsheetml/2009/9/main" uri="{504A1905-F514-4f6f-8877-14C23A59335A}">
      <x14:table altText="FY2018 Foundation Formula Report - FINAL" altTextSummary="FY2018 Foundation Formula Final Report based on the public school funding under AS 14.17.410 which determines the funding for school districts in the state of Alaska based on student counts. This is a break out of the local, federal, and State Aid Entitlement pag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O57" totalsRowShown="0" headerRowDxfId="39" dataDxfId="37" headerRowBorderDxfId="38" tableBorderDxfId="36" dataCellStyle="Comma">
  <autoFilter ref="A2:O5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100-000001000000}" name="School District" dataDxfId="35" dataCellStyle="Normal_Sheet1"/>
    <tableColumn id="2" xr3:uid="{00000000-0010-0000-0100-000002000000}" name="FY2020 Average Daily Membership (ADM)" dataDxfId="34" dataCellStyle="Comma"/>
    <tableColumn id="3" xr3:uid="{00000000-0010-0000-0100-000003000000}" name="FY2020 Corresp. ADM" dataDxfId="33" dataCellStyle="Comma"/>
    <tableColumn id="4" xr3:uid="{00000000-0010-0000-0100-000004000000}" name="FY2020 Total ADM" dataDxfId="32" dataCellStyle="Comma"/>
    <tableColumn id="5" xr3:uid="{00000000-0010-0000-0100-000005000000}" name="Before School Size Adjust Hold Harmless (HH)" dataDxfId="31" dataCellStyle="Comma"/>
    <tableColumn id="6" xr3:uid="{00000000-0010-0000-0100-000006000000}" name="School Size ADM; HH included where eligb." dataDxfId="30" dataCellStyle="Comma"/>
    <tableColumn id="7" xr3:uid="{00000000-0010-0000-0100-000007000000}" name="District Cost Factor" dataDxfId="29"/>
    <tableColumn id="8" xr3:uid="{00000000-0010-0000-0100-000008000000}" name="Adjusted for Cost Factor" dataDxfId="28" dataCellStyle="Comma"/>
    <tableColumn id="9" xr3:uid="{00000000-0010-0000-0100-000009000000}" name="Special Needs Factor 1.20" dataDxfId="27" dataCellStyle="Comma"/>
    <tableColumn id="10" xr3:uid="{00000000-0010-0000-0100-00000A000000}" name="Career &amp; Technical Ed Factor 1.015" dataDxfId="26" dataCellStyle="Comma"/>
    <tableColumn id="11" xr3:uid="{00000000-0010-0000-0100-00000B000000}" name="SPED Intensive" dataDxfId="25" dataCellStyle="Comma"/>
    <tableColumn id="12" xr3:uid="{00000000-0010-0000-0100-00000C000000}" name="Adjust for SPED Intensive * 13.00" dataDxfId="24" dataCellStyle="Comma"/>
    <tableColumn id="13" xr3:uid="{00000000-0010-0000-0100-00000D000000}" name="Students + Intensive Special Education" dataDxfId="23" dataCellStyle="Comma"/>
    <tableColumn id="14" xr3:uid="{00000000-0010-0000-0100-00000E000000}" name="District Correspondence @ 90%" dataDxfId="22" dataCellStyle="Comma"/>
    <tableColumn id="15" xr3:uid="{00000000-0010-0000-0100-00000F000000}" name="District Adjusted ADM" dataDxfId="21" dataCellStyle="Comma"/>
  </tableColumns>
  <tableStyleInfo showFirstColumn="0" showLastColumn="0" showRowStripes="1" showColumnStripes="0"/>
  <extLst>
    <ext xmlns:x14="http://schemas.microsoft.com/office/spreadsheetml/2009/9/main" uri="{504A1905-F514-4f6f-8877-14C23A59335A}">
      <x14:table altText="FY2018 Foundation Formula Report page 2 of 5" altTextSummary="FY18 Foundation Formula based on Alaska state law AS 14.17.410 which funds based on student counts. This tab shows how the average daily membership is calculated into adjusted average daily membership prior to determining funding as shown on tab 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F57" totalsRowShown="0" headerRowDxfId="20" dataDxfId="18" headerRowBorderDxfId="19" tableBorderDxfId="17">
  <autoFilter ref="A2:F57" xr:uid="{00000000-0009-0000-0100-00000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School District" dataDxfId="16" dataCellStyle="Normal_Sheet1"/>
    <tableColumn id="2" xr3:uid="{00000000-0010-0000-0200-000002000000}" name="2018 Full Values" dataDxfId="15"/>
    <tableColumn id="3" xr3:uid="{00000000-0010-0000-0200-000003000000}" name="FY19 prior year Basic Need " dataDxfId="14"/>
    <tableColumn id="4" xr3:uid="{00000000-0010-0000-0200-000004000000}" name=".00265 x 2017 Full Value " dataDxfId="13"/>
    <tableColumn id="5" xr3:uid="{00000000-0010-0000-0200-000005000000}" name="45% of PY Basic Need" dataDxfId="12" dataCellStyle="Comma"/>
    <tableColumn id="6" xr3:uid="{00000000-0010-0000-0200-000006000000}" name="Required Minimum Local Effort [Lesser of .00265 or 45%]" dataDxfId="11"/>
  </tableColumns>
  <tableStyleInfo showFirstColumn="0" showLastColumn="0" showRowStripes="1" showColumnStripes="0"/>
  <extLst>
    <ext xmlns:x14="http://schemas.microsoft.com/office/spreadsheetml/2009/9/main" uri="{504A1905-F514-4f6f-8877-14C23A59335A}">
      <x14:table altText="FY2018 Foundation Formula" altTextSummary="FY2018 Foundation Formula based on Alaska state law AS 14.17.410. This tab focuses on the calculation of the Required Local Effort for the 34 districts that qualify. The final column on this page also shows up on tab one in column C."/>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H57" totalsRowShown="0" headerRowDxfId="10" dataDxfId="8" headerRowBorderDxfId="9">
  <autoFilter ref="A2:H5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School District" dataDxfId="7" dataCellStyle="Normal_Sheet1"/>
    <tableColumn id="2" xr3:uid="{00000000-0010-0000-0300-000002000000}" name="FY2020 Basic Need" dataDxfId="6"/>
    <tableColumn id="3" xr3:uid="{00000000-0010-0000-0300-000003000000}" name="Additional Local .002 Mills of Current Full Value" dataDxfId="5"/>
    <tableColumn id="8" xr3:uid="{00000000-0010-0000-0300-000008000000}" name="Estimated One-time Grant on Adj. ADM" dataDxfId="4"/>
    <tableColumn id="9" xr3:uid="{00000000-0010-0000-0300-000009000000}" name="Quality Schools ($16 x Adjusted ADM)" dataDxfId="3"/>
    <tableColumn id="4" xr3:uid="{00000000-0010-0000-0300-000004000000}" name="23% of Basic Need &amp; Grants using Adjusted ADM Subtotal" dataDxfId="2"/>
    <tableColumn id="5" xr3:uid="{00000000-0010-0000-0300-000005000000}" name="Additional Local Contribution [Greater of .002 or 23% subtotal]" dataDxfId="1"/>
    <tableColumn id="6" xr3:uid="{00000000-0010-0000-0300-000006000000}" name="MAXIMUM LOCAL: Required plus additional Local Contribution" dataDxfId="0"/>
  </tableColumns>
  <tableStyleInfo showFirstColumn="0" showLastColumn="0" showRowStripes="1" showColumnStripes="0"/>
  <extLst>
    <ext xmlns:x14="http://schemas.microsoft.com/office/spreadsheetml/2009/9/main" uri="{504A1905-F514-4f6f-8877-14C23A59335A}">
      <x14:table altText="FY2018 Foundation Formula - Additional Revenue" altTextSummary="FY2018 Foundation Formula funding local revenues that are outside of basic need and are capped at a maximum amount based on the formula under state law AS 14.17.410."/>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I61"/>
  <sheetViews>
    <sheetView tabSelected="1" zoomScale="85" zoomScaleNormal="85" zoomScaleSheetLayoutView="100" workbookViewId="0">
      <selection sqref="A1:I1"/>
    </sheetView>
  </sheetViews>
  <sheetFormatPr defaultColWidth="9" defaultRowHeight="15.75" x14ac:dyDescent="0.25"/>
  <cols>
    <col min="1" max="1" width="16.75" style="5" bestFit="1" customWidth="1"/>
    <col min="2" max="2" width="13.25" style="5" bestFit="1" customWidth="1"/>
    <col min="3" max="3" width="12.125" style="2" customWidth="1"/>
    <col min="4" max="4" width="12.375" style="5" bestFit="1" customWidth="1"/>
    <col min="5" max="5" width="8.25" style="5" bestFit="1" customWidth="1"/>
    <col min="6" max="6" width="17.75" style="5" bestFit="1" customWidth="1"/>
    <col min="7" max="9" width="11.625" style="5" customWidth="1"/>
    <col min="10" max="16384" width="9" style="8"/>
  </cols>
  <sheetData>
    <row r="1" spans="1:9" ht="48.75" customHeight="1" x14ac:dyDescent="0.25">
      <c r="A1" s="61" t="s">
        <v>98</v>
      </c>
      <c r="B1" s="61"/>
      <c r="C1" s="61"/>
      <c r="D1" s="61"/>
      <c r="E1" s="61"/>
      <c r="F1" s="61"/>
      <c r="G1" s="61"/>
      <c r="H1" s="61"/>
      <c r="I1" s="61"/>
    </row>
    <row r="2" spans="1:9" s="12" customFormat="1" ht="75" customHeight="1" thickBot="1" x14ac:dyDescent="0.3">
      <c r="A2" s="60" t="s">
        <v>44</v>
      </c>
      <c r="B2" s="49" t="s">
        <v>68</v>
      </c>
      <c r="C2" s="50" t="s">
        <v>66</v>
      </c>
      <c r="D2" s="49" t="s">
        <v>65</v>
      </c>
      <c r="E2" s="49" t="s">
        <v>46</v>
      </c>
      <c r="F2" s="49" t="s">
        <v>87</v>
      </c>
      <c r="G2" s="49" t="s">
        <v>86</v>
      </c>
      <c r="H2" s="49" t="s">
        <v>47</v>
      </c>
      <c r="I2" s="49" t="s">
        <v>92</v>
      </c>
    </row>
    <row r="3" spans="1:9" s="5" customFormat="1" ht="15" x14ac:dyDescent="0.25">
      <c r="A3" s="13" t="s">
        <v>0</v>
      </c>
      <c r="B3" s="39">
        <v>9232773</v>
      </c>
      <c r="C3" s="39">
        <v>0</v>
      </c>
      <c r="D3" s="39">
        <v>291844</v>
      </c>
      <c r="E3" s="14">
        <v>1</v>
      </c>
      <c r="F3" s="39">
        <v>262660</v>
      </c>
      <c r="G3" s="39">
        <v>8970113</v>
      </c>
      <c r="H3" s="39">
        <v>24911</v>
      </c>
      <c r="I3" s="39">
        <v>8995024</v>
      </c>
    </row>
    <row r="4" spans="1:9" s="5" customFormat="1" ht="15" x14ac:dyDescent="0.25">
      <c r="A4" s="3" t="s">
        <v>1</v>
      </c>
      <c r="B4" s="40">
        <v>1340417</v>
      </c>
      <c r="C4" s="40">
        <v>0</v>
      </c>
      <c r="D4" s="40">
        <v>38937</v>
      </c>
      <c r="E4" s="22">
        <v>1</v>
      </c>
      <c r="F4" s="40">
        <v>35043</v>
      </c>
      <c r="G4" s="40">
        <v>1305374</v>
      </c>
      <c r="H4" s="40">
        <v>3617</v>
      </c>
      <c r="I4" s="40">
        <v>1308991</v>
      </c>
    </row>
    <row r="5" spans="1:9" s="5" customFormat="1" ht="15" x14ac:dyDescent="0.25">
      <c r="A5" s="3" t="s">
        <v>49</v>
      </c>
      <c r="B5" s="40">
        <v>5677145</v>
      </c>
      <c r="C5" s="40">
        <v>517841</v>
      </c>
      <c r="D5" s="40">
        <v>1703710</v>
      </c>
      <c r="E5" s="22">
        <v>0.53129999999999999</v>
      </c>
      <c r="F5" s="40">
        <v>814663</v>
      </c>
      <c r="G5" s="40">
        <v>4344641</v>
      </c>
      <c r="H5" s="40">
        <v>15318</v>
      </c>
      <c r="I5" s="40">
        <v>4359959</v>
      </c>
    </row>
    <row r="6" spans="1:9" s="5" customFormat="1" ht="15" x14ac:dyDescent="0.25">
      <c r="A6" s="3" t="s">
        <v>2</v>
      </c>
      <c r="B6" s="40">
        <v>443427610</v>
      </c>
      <c r="C6" s="40">
        <v>106319199</v>
      </c>
      <c r="D6" s="40">
        <v>15984389</v>
      </c>
      <c r="E6" s="22">
        <v>0.49769999999999998</v>
      </c>
      <c r="F6" s="40">
        <v>7159887</v>
      </c>
      <c r="G6" s="40">
        <v>329948524</v>
      </c>
      <c r="H6" s="40">
        <v>1196432</v>
      </c>
      <c r="I6" s="40">
        <v>331144956</v>
      </c>
    </row>
    <row r="7" spans="1:9" s="5" customFormat="1" ht="15" x14ac:dyDescent="0.25">
      <c r="A7" s="3" t="s">
        <v>3</v>
      </c>
      <c r="B7" s="40">
        <v>5190648</v>
      </c>
      <c r="C7" s="40">
        <v>0</v>
      </c>
      <c r="D7" s="40">
        <v>1776677</v>
      </c>
      <c r="E7" s="22">
        <v>1</v>
      </c>
      <c r="F7" s="40">
        <v>1599009</v>
      </c>
      <c r="G7" s="40">
        <v>3591639</v>
      </c>
      <c r="H7" s="40">
        <v>14005</v>
      </c>
      <c r="I7" s="40">
        <v>3605644</v>
      </c>
    </row>
    <row r="8" spans="1:9" s="5" customFormat="1" ht="15" x14ac:dyDescent="0.25">
      <c r="A8" s="3" t="s">
        <v>4</v>
      </c>
      <c r="B8" s="40">
        <v>41745480</v>
      </c>
      <c r="C8" s="40">
        <v>0</v>
      </c>
      <c r="D8" s="40">
        <v>12251973</v>
      </c>
      <c r="E8" s="22">
        <v>1</v>
      </c>
      <c r="F8" s="40">
        <v>11026776</v>
      </c>
      <c r="G8" s="40">
        <v>30718704</v>
      </c>
      <c r="H8" s="40">
        <v>112635</v>
      </c>
      <c r="I8" s="40">
        <v>30831339</v>
      </c>
    </row>
    <row r="9" spans="1:9" s="5" customFormat="1" ht="15" x14ac:dyDescent="0.25">
      <c r="A9" s="3" t="s">
        <v>50</v>
      </c>
      <c r="B9" s="40">
        <v>2153954</v>
      </c>
      <c r="C9" s="40">
        <v>923141</v>
      </c>
      <c r="D9" s="40">
        <v>87135</v>
      </c>
      <c r="E9" s="22">
        <v>0.55769999999999997</v>
      </c>
      <c r="F9" s="40">
        <v>43736</v>
      </c>
      <c r="G9" s="40">
        <v>1187077</v>
      </c>
      <c r="H9" s="40">
        <v>5812</v>
      </c>
      <c r="I9" s="40">
        <v>1192889</v>
      </c>
    </row>
    <row r="10" spans="1:9" s="5" customFormat="1" ht="15" x14ac:dyDescent="0.25">
      <c r="A10" s="3" t="s">
        <v>5</v>
      </c>
      <c r="B10" s="40">
        <v>3520226</v>
      </c>
      <c r="C10" s="40">
        <v>0</v>
      </c>
      <c r="D10" s="40">
        <v>158801</v>
      </c>
      <c r="E10" s="22">
        <v>1</v>
      </c>
      <c r="F10" s="40">
        <v>142921</v>
      </c>
      <c r="G10" s="40">
        <v>3377305</v>
      </c>
      <c r="H10" s="40">
        <v>9498</v>
      </c>
      <c r="I10" s="40">
        <v>3386803</v>
      </c>
    </row>
    <row r="11" spans="1:9" s="5" customFormat="1" ht="15" x14ac:dyDescent="0.25">
      <c r="A11" s="3" t="s">
        <v>6</v>
      </c>
      <c r="B11" s="40">
        <v>4062347</v>
      </c>
      <c r="C11" s="40">
        <v>0</v>
      </c>
      <c r="D11" s="40">
        <v>48166</v>
      </c>
      <c r="E11" s="22">
        <v>1</v>
      </c>
      <c r="F11" s="40">
        <v>43349</v>
      </c>
      <c r="G11" s="40">
        <v>4018998</v>
      </c>
      <c r="H11" s="40">
        <v>10961</v>
      </c>
      <c r="I11" s="40">
        <v>4029959</v>
      </c>
    </row>
    <row r="12" spans="1:9" s="5" customFormat="1" ht="15" x14ac:dyDescent="0.25">
      <c r="A12" s="3" t="s">
        <v>7</v>
      </c>
      <c r="B12" s="40">
        <v>6800702</v>
      </c>
      <c r="C12" s="40">
        <v>0</v>
      </c>
      <c r="D12" s="40">
        <v>337388</v>
      </c>
      <c r="E12" s="22">
        <v>1</v>
      </c>
      <c r="F12" s="40">
        <v>303649</v>
      </c>
      <c r="G12" s="40">
        <v>6497053</v>
      </c>
      <c r="H12" s="40">
        <v>18349</v>
      </c>
      <c r="I12" s="40">
        <v>6515402</v>
      </c>
    </row>
    <row r="13" spans="1:9" s="5" customFormat="1" ht="15" x14ac:dyDescent="0.25">
      <c r="A13" s="3" t="s">
        <v>22</v>
      </c>
      <c r="B13" s="40">
        <v>4699051</v>
      </c>
      <c r="C13" s="40">
        <v>905380</v>
      </c>
      <c r="D13" s="40">
        <v>37232</v>
      </c>
      <c r="E13" s="22">
        <v>0.44490000000000002</v>
      </c>
      <c r="F13" s="40">
        <v>14908</v>
      </c>
      <c r="G13" s="40">
        <v>3778763</v>
      </c>
      <c r="H13" s="40">
        <v>12679</v>
      </c>
      <c r="I13" s="40">
        <v>3791442</v>
      </c>
    </row>
    <row r="14" spans="1:9" s="5" customFormat="1" ht="15" x14ac:dyDescent="0.25">
      <c r="A14" s="3" t="s">
        <v>23</v>
      </c>
      <c r="B14" s="40">
        <v>5597149</v>
      </c>
      <c r="C14" s="40">
        <v>430433</v>
      </c>
      <c r="D14" s="40">
        <v>511940</v>
      </c>
      <c r="E14" s="22">
        <v>0.65780000000000005</v>
      </c>
      <c r="F14" s="40">
        <v>303079</v>
      </c>
      <c r="G14" s="40">
        <v>4863637</v>
      </c>
      <c r="H14" s="40">
        <v>15102</v>
      </c>
      <c r="I14" s="40">
        <v>4878739</v>
      </c>
    </row>
    <row r="15" spans="1:9" s="5" customFormat="1" ht="15" x14ac:dyDescent="0.25">
      <c r="A15" s="3" t="s">
        <v>8</v>
      </c>
      <c r="B15" s="40">
        <v>10315294</v>
      </c>
      <c r="C15" s="40">
        <v>0</v>
      </c>
      <c r="D15" s="40">
        <v>223143</v>
      </c>
      <c r="E15" s="22">
        <v>1</v>
      </c>
      <c r="F15" s="40">
        <v>200829</v>
      </c>
      <c r="G15" s="40">
        <v>10114465</v>
      </c>
      <c r="H15" s="40">
        <v>27832</v>
      </c>
      <c r="I15" s="40">
        <v>10142297</v>
      </c>
    </row>
    <row r="16" spans="1:9" s="5" customFormat="1" ht="15" x14ac:dyDescent="0.25">
      <c r="A16" s="3" t="s">
        <v>61</v>
      </c>
      <c r="B16" s="40">
        <v>7931197</v>
      </c>
      <c r="C16" s="40">
        <v>964876</v>
      </c>
      <c r="D16" s="40">
        <v>6108</v>
      </c>
      <c r="E16" s="22">
        <v>0.33389999999999997</v>
      </c>
      <c r="F16" s="40">
        <v>1836</v>
      </c>
      <c r="G16" s="40">
        <v>6964485</v>
      </c>
      <c r="H16" s="40">
        <v>21400</v>
      </c>
      <c r="I16" s="40">
        <v>6985885</v>
      </c>
    </row>
    <row r="17" spans="1:9" s="5" customFormat="1" ht="15" x14ac:dyDescent="0.25">
      <c r="A17" s="3" t="s">
        <v>24</v>
      </c>
      <c r="B17" s="40">
        <v>6931933</v>
      </c>
      <c r="C17" s="40">
        <v>721364</v>
      </c>
      <c r="D17" s="40">
        <v>607048</v>
      </c>
      <c r="E17" s="22">
        <v>0.52459999999999996</v>
      </c>
      <c r="F17" s="40">
        <v>286612</v>
      </c>
      <c r="G17" s="40">
        <v>5923957</v>
      </c>
      <c r="H17" s="40">
        <v>18703</v>
      </c>
      <c r="I17" s="40">
        <v>5942660</v>
      </c>
    </row>
    <row r="18" spans="1:9" s="5" customFormat="1" ht="15" x14ac:dyDescent="0.25">
      <c r="A18" s="3" t="s">
        <v>48</v>
      </c>
      <c r="B18" s="40">
        <v>150104430</v>
      </c>
      <c r="C18" s="40">
        <v>30507510</v>
      </c>
      <c r="D18" s="40">
        <v>15672018</v>
      </c>
      <c r="E18" s="22">
        <v>0.59670000000000001</v>
      </c>
      <c r="F18" s="40">
        <v>8416344</v>
      </c>
      <c r="G18" s="40">
        <v>111180576</v>
      </c>
      <c r="H18" s="40">
        <v>405004</v>
      </c>
      <c r="I18" s="40">
        <v>111585580</v>
      </c>
    </row>
    <row r="19" spans="1:9" s="5" customFormat="1" ht="15" x14ac:dyDescent="0.25">
      <c r="A19" s="3" t="s">
        <v>25</v>
      </c>
      <c r="B19" s="40">
        <v>30232800</v>
      </c>
      <c r="C19" s="40">
        <v>99066</v>
      </c>
      <c r="D19" s="40">
        <v>441857</v>
      </c>
      <c r="E19" s="22">
        <v>0.12330000000000001</v>
      </c>
      <c r="F19" s="40">
        <v>49033</v>
      </c>
      <c r="G19" s="40">
        <v>30084701</v>
      </c>
      <c r="H19" s="40">
        <v>81572</v>
      </c>
      <c r="I19" s="40">
        <v>30166273</v>
      </c>
    </row>
    <row r="20" spans="1:9" s="5" customFormat="1" ht="15" x14ac:dyDescent="0.25">
      <c r="A20" s="3" t="s">
        <v>51</v>
      </c>
      <c r="B20" s="40">
        <v>3872527</v>
      </c>
      <c r="C20" s="40">
        <v>1099213</v>
      </c>
      <c r="D20" s="40">
        <v>0</v>
      </c>
      <c r="E20" s="22">
        <v>0.67579999999999996</v>
      </c>
      <c r="F20" s="40">
        <v>0</v>
      </c>
      <c r="G20" s="40">
        <v>2773314</v>
      </c>
      <c r="H20" s="40">
        <v>10449</v>
      </c>
      <c r="I20" s="40">
        <v>2783763</v>
      </c>
    </row>
    <row r="21" spans="1:9" s="5" customFormat="1" ht="15" x14ac:dyDescent="0.25">
      <c r="A21" s="3" t="s">
        <v>26</v>
      </c>
      <c r="B21" s="40">
        <v>2714220</v>
      </c>
      <c r="C21" s="40">
        <v>215990</v>
      </c>
      <c r="D21" s="40">
        <v>159815</v>
      </c>
      <c r="E21" s="22">
        <v>0.33339999999999997</v>
      </c>
      <c r="F21" s="40">
        <v>47954</v>
      </c>
      <c r="G21" s="40">
        <v>2450276</v>
      </c>
      <c r="H21" s="40">
        <v>7323</v>
      </c>
      <c r="I21" s="40">
        <v>2457599</v>
      </c>
    </row>
    <row r="22" spans="1:9" s="5" customFormat="1" ht="15" x14ac:dyDescent="0.25">
      <c r="A22" s="3" t="s">
        <v>27</v>
      </c>
      <c r="B22" s="40">
        <v>1837173</v>
      </c>
      <c r="C22" s="40">
        <v>49944</v>
      </c>
      <c r="D22" s="40">
        <v>255</v>
      </c>
      <c r="E22" s="22">
        <v>0.35189999999999999</v>
      </c>
      <c r="F22" s="40">
        <v>81</v>
      </c>
      <c r="G22" s="40">
        <v>1787148</v>
      </c>
      <c r="H22" s="40">
        <v>4957</v>
      </c>
      <c r="I22" s="40">
        <v>1792105</v>
      </c>
    </row>
    <row r="23" spans="1:9" s="5" customFormat="1" ht="15" x14ac:dyDescent="0.25">
      <c r="A23" s="3" t="s">
        <v>9</v>
      </c>
      <c r="B23" s="40">
        <v>6084477</v>
      </c>
      <c r="C23" s="40">
        <v>0</v>
      </c>
      <c r="D23" s="40">
        <v>372691</v>
      </c>
      <c r="E23" s="22">
        <v>1</v>
      </c>
      <c r="F23" s="40">
        <v>335422</v>
      </c>
      <c r="G23" s="40">
        <v>5749055</v>
      </c>
      <c r="H23" s="40">
        <v>16417</v>
      </c>
      <c r="I23" s="40">
        <v>5765472</v>
      </c>
    </row>
    <row r="24" spans="1:9" s="5" customFormat="1" ht="15" x14ac:dyDescent="0.25">
      <c r="A24" s="3" t="s">
        <v>52</v>
      </c>
      <c r="B24" s="40">
        <v>52184534</v>
      </c>
      <c r="C24" s="40">
        <v>14508530</v>
      </c>
      <c r="D24" s="40">
        <v>0</v>
      </c>
      <c r="E24" s="22">
        <v>0.54179999999999995</v>
      </c>
      <c r="F24" s="40">
        <v>0</v>
      </c>
      <c r="G24" s="40">
        <v>37676004</v>
      </c>
      <c r="H24" s="40">
        <v>140801</v>
      </c>
      <c r="I24" s="40">
        <v>37816805</v>
      </c>
    </row>
    <row r="25" spans="1:9" s="5" customFormat="1" ht="15" x14ac:dyDescent="0.25">
      <c r="A25" s="3" t="s">
        <v>28</v>
      </c>
      <c r="B25" s="40">
        <v>2317622</v>
      </c>
      <c r="C25" s="40">
        <v>93529</v>
      </c>
      <c r="D25" s="40">
        <v>309011</v>
      </c>
      <c r="E25" s="22">
        <v>0.62770000000000004</v>
      </c>
      <c r="F25" s="40">
        <v>174570</v>
      </c>
      <c r="G25" s="40">
        <v>2049523</v>
      </c>
      <c r="H25" s="40">
        <v>6253</v>
      </c>
      <c r="I25" s="40">
        <v>2055776</v>
      </c>
    </row>
    <row r="26" spans="1:9" s="5" customFormat="1" ht="15" x14ac:dyDescent="0.25">
      <c r="A26" s="3" t="s">
        <v>21</v>
      </c>
      <c r="B26" s="40">
        <v>5525040</v>
      </c>
      <c r="C26" s="40">
        <v>0</v>
      </c>
      <c r="D26" s="40">
        <v>2235899</v>
      </c>
      <c r="E26" s="22">
        <v>1</v>
      </c>
      <c r="F26" s="40">
        <v>2012309</v>
      </c>
      <c r="G26" s="40">
        <v>3512731</v>
      </c>
      <c r="H26" s="40">
        <v>14907</v>
      </c>
      <c r="I26" s="40">
        <v>3527638</v>
      </c>
    </row>
    <row r="27" spans="1:9" s="5" customFormat="1" ht="15" x14ac:dyDescent="0.25">
      <c r="A27" s="3" t="s">
        <v>53</v>
      </c>
      <c r="B27" s="40">
        <v>106276452</v>
      </c>
      <c r="C27" s="40">
        <v>27503126</v>
      </c>
      <c r="D27" s="40">
        <v>0</v>
      </c>
      <c r="E27" s="22">
        <v>0.51929999999999998</v>
      </c>
      <c r="F27" s="40">
        <v>0</v>
      </c>
      <c r="G27" s="40">
        <v>78773326</v>
      </c>
      <c r="H27" s="40">
        <v>286749</v>
      </c>
      <c r="I27" s="40">
        <v>79060075</v>
      </c>
    </row>
    <row r="28" spans="1:9" s="5" customFormat="1" ht="15" x14ac:dyDescent="0.25">
      <c r="A28" s="3" t="s">
        <v>54</v>
      </c>
      <c r="B28" s="40">
        <v>30108211</v>
      </c>
      <c r="C28" s="40">
        <v>4835185</v>
      </c>
      <c r="D28" s="40">
        <v>0</v>
      </c>
      <c r="E28" s="22">
        <v>0.44650000000000001</v>
      </c>
      <c r="F28" s="40">
        <v>0</v>
      </c>
      <c r="G28" s="40">
        <v>25273026</v>
      </c>
      <c r="H28" s="40">
        <v>81236</v>
      </c>
      <c r="I28" s="40">
        <v>25354262</v>
      </c>
    </row>
    <row r="29" spans="1:9" s="5" customFormat="1" ht="15" x14ac:dyDescent="0.25">
      <c r="A29" s="3" t="s">
        <v>29</v>
      </c>
      <c r="B29" s="40">
        <v>2930962</v>
      </c>
      <c r="C29" s="40">
        <v>180526</v>
      </c>
      <c r="D29" s="40">
        <v>678135</v>
      </c>
      <c r="E29" s="22">
        <v>0.85960000000000003</v>
      </c>
      <c r="F29" s="40">
        <v>524632</v>
      </c>
      <c r="G29" s="40">
        <v>2225804</v>
      </c>
      <c r="H29" s="40">
        <v>7908</v>
      </c>
      <c r="I29" s="40">
        <v>2233712</v>
      </c>
    </row>
    <row r="30" spans="1:9" s="5" customFormat="1" ht="15" x14ac:dyDescent="0.25">
      <c r="A30" s="3" t="s">
        <v>55</v>
      </c>
      <c r="B30" s="40">
        <v>32644947</v>
      </c>
      <c r="C30" s="40">
        <v>4340404</v>
      </c>
      <c r="D30" s="40">
        <v>2698911</v>
      </c>
      <c r="E30" s="22">
        <v>0.4899</v>
      </c>
      <c r="F30" s="40">
        <v>1189977</v>
      </c>
      <c r="G30" s="40">
        <v>27114566</v>
      </c>
      <c r="H30" s="40">
        <v>88081</v>
      </c>
      <c r="I30" s="40">
        <v>27202647</v>
      </c>
    </row>
    <row r="31" spans="1:9" s="5" customFormat="1" ht="15" x14ac:dyDescent="0.25">
      <c r="A31" s="3" t="s">
        <v>10</v>
      </c>
      <c r="B31" s="40">
        <v>8892747</v>
      </c>
      <c r="C31" s="40">
        <v>0</v>
      </c>
      <c r="D31" s="40">
        <v>2307955</v>
      </c>
      <c r="E31" s="22">
        <v>1</v>
      </c>
      <c r="F31" s="40">
        <v>2077160</v>
      </c>
      <c r="G31" s="40">
        <v>6815587</v>
      </c>
      <c r="H31" s="40">
        <v>23994</v>
      </c>
      <c r="I31" s="40">
        <v>6839581</v>
      </c>
    </row>
    <row r="32" spans="1:9" s="5" customFormat="1" ht="15" x14ac:dyDescent="0.25">
      <c r="A32" s="3" t="s">
        <v>56</v>
      </c>
      <c r="B32" s="40">
        <v>9716364</v>
      </c>
      <c r="C32" s="40">
        <v>456647</v>
      </c>
      <c r="D32" s="40">
        <v>867140</v>
      </c>
      <c r="E32" s="22">
        <v>0.2205</v>
      </c>
      <c r="F32" s="40">
        <v>172084</v>
      </c>
      <c r="G32" s="40">
        <v>9087633</v>
      </c>
      <c r="H32" s="40">
        <v>26216</v>
      </c>
      <c r="I32" s="40">
        <v>9113849</v>
      </c>
    </row>
    <row r="33" spans="1:9" s="5" customFormat="1" ht="15" x14ac:dyDescent="0.25">
      <c r="A33" s="3" t="s">
        <v>11</v>
      </c>
      <c r="B33" s="40">
        <v>80443593</v>
      </c>
      <c r="C33" s="40">
        <v>0</v>
      </c>
      <c r="D33" s="40">
        <v>19564026</v>
      </c>
      <c r="E33" s="22">
        <v>1</v>
      </c>
      <c r="F33" s="40">
        <v>17607623</v>
      </c>
      <c r="G33" s="40">
        <v>62835970</v>
      </c>
      <c r="H33" s="40">
        <v>217048</v>
      </c>
      <c r="I33" s="40">
        <v>63053018</v>
      </c>
    </row>
    <row r="34" spans="1:9" s="5" customFormat="1" ht="15" x14ac:dyDescent="0.25">
      <c r="A34" s="3" t="s">
        <v>12</v>
      </c>
      <c r="B34" s="40">
        <v>42716755</v>
      </c>
      <c r="C34" s="40">
        <v>0</v>
      </c>
      <c r="D34" s="40">
        <v>12228250</v>
      </c>
      <c r="E34" s="22">
        <v>1</v>
      </c>
      <c r="F34" s="40">
        <v>11005425</v>
      </c>
      <c r="G34" s="40">
        <v>31711330</v>
      </c>
      <c r="H34" s="40">
        <v>115256</v>
      </c>
      <c r="I34" s="40">
        <v>31826586</v>
      </c>
    </row>
    <row r="35" spans="1:9" s="5" customFormat="1" ht="15" x14ac:dyDescent="0.25">
      <c r="A35" s="3" t="s">
        <v>57</v>
      </c>
      <c r="B35" s="40">
        <v>201569832</v>
      </c>
      <c r="C35" s="40">
        <v>31902441</v>
      </c>
      <c r="D35" s="40">
        <v>0</v>
      </c>
      <c r="E35" s="22">
        <v>0.52200000000000002</v>
      </c>
      <c r="F35" s="40">
        <v>0</v>
      </c>
      <c r="G35" s="40">
        <v>169667391</v>
      </c>
      <c r="H35" s="40">
        <v>543865</v>
      </c>
      <c r="I35" s="40">
        <v>170211256</v>
      </c>
    </row>
    <row r="36" spans="1:9" s="5" customFormat="1" ht="15" x14ac:dyDescent="0.25">
      <c r="A36" s="3" t="s">
        <v>30</v>
      </c>
      <c r="B36" s="40">
        <v>9278375</v>
      </c>
      <c r="C36" s="40">
        <v>80808</v>
      </c>
      <c r="D36" s="40">
        <v>0</v>
      </c>
      <c r="E36" s="22">
        <v>0.69769999999999999</v>
      </c>
      <c r="F36" s="40">
        <v>0</v>
      </c>
      <c r="G36" s="40">
        <v>9197567</v>
      </c>
      <c r="H36" s="40">
        <v>25034</v>
      </c>
      <c r="I36" s="40">
        <v>9222601</v>
      </c>
    </row>
    <row r="37" spans="1:9" s="5" customFormat="1" ht="15" x14ac:dyDescent="0.25">
      <c r="A37" s="3" t="s">
        <v>31</v>
      </c>
      <c r="B37" s="40">
        <v>10058525</v>
      </c>
      <c r="C37" s="40">
        <v>1114206</v>
      </c>
      <c r="D37" s="40">
        <v>133287</v>
      </c>
      <c r="E37" s="22">
        <v>0.36270000000000002</v>
      </c>
      <c r="F37" s="40">
        <v>43509</v>
      </c>
      <c r="G37" s="40">
        <v>8900810</v>
      </c>
      <c r="H37" s="40">
        <v>27139</v>
      </c>
      <c r="I37" s="40">
        <v>8927949</v>
      </c>
    </row>
    <row r="38" spans="1:9" s="5" customFormat="1" ht="15" x14ac:dyDescent="0.25">
      <c r="A38" s="3" t="s">
        <v>58</v>
      </c>
      <c r="B38" s="40">
        <v>35864759</v>
      </c>
      <c r="C38" s="40">
        <v>15887475</v>
      </c>
      <c r="D38" s="40">
        <v>5691090</v>
      </c>
      <c r="E38" s="22">
        <v>0.41980000000000001</v>
      </c>
      <c r="F38" s="40">
        <v>2150208</v>
      </c>
      <c r="G38" s="40">
        <v>17827076</v>
      </c>
      <c r="H38" s="40">
        <v>96768</v>
      </c>
      <c r="I38" s="40">
        <v>17923844</v>
      </c>
    </row>
    <row r="39" spans="1:9" s="5" customFormat="1" ht="15" x14ac:dyDescent="0.25">
      <c r="A39" s="3" t="s">
        <v>59</v>
      </c>
      <c r="B39" s="40">
        <v>41317631</v>
      </c>
      <c r="C39" s="40">
        <v>2033478</v>
      </c>
      <c r="D39" s="40">
        <v>6241933</v>
      </c>
      <c r="E39" s="22">
        <v>0.40339999999999998</v>
      </c>
      <c r="F39" s="40">
        <v>2266196</v>
      </c>
      <c r="G39" s="40">
        <v>37017957</v>
      </c>
      <c r="H39" s="40">
        <v>111481</v>
      </c>
      <c r="I39" s="40">
        <v>37129438</v>
      </c>
    </row>
    <row r="40" spans="1:9" s="5" customFormat="1" ht="15" x14ac:dyDescent="0.25">
      <c r="A40" s="3" t="s">
        <v>32</v>
      </c>
      <c r="B40" s="40">
        <v>499543</v>
      </c>
      <c r="C40" s="40">
        <v>40775</v>
      </c>
      <c r="D40" s="40">
        <v>0</v>
      </c>
      <c r="E40" s="22">
        <v>1</v>
      </c>
      <c r="F40" s="40">
        <v>0</v>
      </c>
      <c r="G40" s="40">
        <v>458768</v>
      </c>
      <c r="H40" s="40">
        <v>40096</v>
      </c>
      <c r="I40" s="40">
        <v>498864</v>
      </c>
    </row>
    <row r="41" spans="1:9" s="5" customFormat="1" ht="15" x14ac:dyDescent="0.25">
      <c r="A41" s="3" t="s">
        <v>33</v>
      </c>
      <c r="B41" s="40">
        <v>7261285</v>
      </c>
      <c r="C41" s="40">
        <v>1232600</v>
      </c>
      <c r="D41" s="40">
        <v>0</v>
      </c>
      <c r="E41" s="22">
        <v>0.64170000000000005</v>
      </c>
      <c r="F41" s="40">
        <v>0</v>
      </c>
      <c r="G41" s="40">
        <v>6028685</v>
      </c>
      <c r="H41" s="40">
        <v>19592</v>
      </c>
      <c r="I41" s="40">
        <v>6048277</v>
      </c>
    </row>
    <row r="42" spans="1:9" s="5" customFormat="1" ht="15" x14ac:dyDescent="0.25">
      <c r="A42" s="3" t="s">
        <v>13</v>
      </c>
      <c r="B42" s="40">
        <v>1380030</v>
      </c>
      <c r="C42" s="40">
        <v>0</v>
      </c>
      <c r="D42" s="40">
        <v>587334</v>
      </c>
      <c r="E42" s="22">
        <v>1</v>
      </c>
      <c r="F42" s="40">
        <v>528601</v>
      </c>
      <c r="G42" s="40">
        <v>851429</v>
      </c>
      <c r="H42" s="40">
        <v>3724</v>
      </c>
      <c r="I42" s="40">
        <v>855153</v>
      </c>
    </row>
    <row r="43" spans="1:9" s="5" customFormat="1" ht="15" x14ac:dyDescent="0.25">
      <c r="A43" s="3" t="s">
        <v>64</v>
      </c>
      <c r="B43" s="40">
        <v>3666875</v>
      </c>
      <c r="C43" s="40">
        <v>87949</v>
      </c>
      <c r="D43" s="40">
        <v>0</v>
      </c>
      <c r="E43" s="22">
        <v>0.41289999999999999</v>
      </c>
      <c r="F43" s="40">
        <v>0</v>
      </c>
      <c r="G43" s="40">
        <v>3578926</v>
      </c>
      <c r="H43" s="40">
        <v>9894</v>
      </c>
      <c r="I43" s="40">
        <v>3588820</v>
      </c>
    </row>
    <row r="44" spans="1:9" s="5" customFormat="1" ht="15" x14ac:dyDescent="0.25">
      <c r="A44" s="3" t="s">
        <v>60</v>
      </c>
      <c r="B44" s="40">
        <v>15882023</v>
      </c>
      <c r="C44" s="40">
        <v>3404173</v>
      </c>
      <c r="D44" s="40">
        <v>69285</v>
      </c>
      <c r="E44" s="22">
        <v>0.50009999999999999</v>
      </c>
      <c r="F44" s="40">
        <v>31184</v>
      </c>
      <c r="G44" s="40">
        <v>12446666</v>
      </c>
      <c r="H44" s="40">
        <v>42852</v>
      </c>
      <c r="I44" s="40">
        <v>12489518</v>
      </c>
    </row>
    <row r="45" spans="1:9" s="5" customFormat="1" ht="15" x14ac:dyDescent="0.25">
      <c r="A45" s="3" t="s">
        <v>34</v>
      </c>
      <c r="B45" s="40">
        <v>1764234</v>
      </c>
      <c r="C45" s="40">
        <v>774372</v>
      </c>
      <c r="D45" s="40">
        <v>0</v>
      </c>
      <c r="E45" s="22">
        <v>0.50060000000000004</v>
      </c>
      <c r="F45" s="40">
        <v>0</v>
      </c>
      <c r="G45" s="40">
        <v>989862</v>
      </c>
      <c r="H45" s="40">
        <v>4760</v>
      </c>
      <c r="I45" s="40">
        <v>994622</v>
      </c>
    </row>
    <row r="46" spans="1:9" s="5" customFormat="1" ht="15" x14ac:dyDescent="0.25">
      <c r="A46" s="3" t="s">
        <v>14</v>
      </c>
      <c r="B46" s="40">
        <v>5098495</v>
      </c>
      <c r="C46" s="40">
        <v>0</v>
      </c>
      <c r="D46" s="40">
        <v>0</v>
      </c>
      <c r="E46" s="22">
        <v>1</v>
      </c>
      <c r="F46" s="40">
        <v>0</v>
      </c>
      <c r="G46" s="40">
        <v>5098495</v>
      </c>
      <c r="H46" s="40">
        <v>13756</v>
      </c>
      <c r="I46" s="40">
        <v>5112251</v>
      </c>
    </row>
    <row r="47" spans="1:9" s="5" customFormat="1" ht="15" x14ac:dyDescent="0.25">
      <c r="A47" s="3" t="s">
        <v>15</v>
      </c>
      <c r="B47" s="40">
        <v>13520222</v>
      </c>
      <c r="C47" s="40">
        <v>0</v>
      </c>
      <c r="D47" s="40">
        <v>4311725</v>
      </c>
      <c r="E47" s="22">
        <v>1</v>
      </c>
      <c r="F47" s="40">
        <v>3880553</v>
      </c>
      <c r="G47" s="40">
        <v>9639669</v>
      </c>
      <c r="H47" s="40">
        <v>36480</v>
      </c>
      <c r="I47" s="40">
        <v>9676149</v>
      </c>
    </row>
    <row r="48" spans="1:9" s="5" customFormat="1" ht="15" x14ac:dyDescent="0.25">
      <c r="A48" s="3" t="s">
        <v>19</v>
      </c>
      <c r="B48" s="40">
        <v>1116145</v>
      </c>
      <c r="C48" s="40">
        <v>39797</v>
      </c>
      <c r="D48" s="40">
        <v>10817</v>
      </c>
      <c r="E48" s="22">
        <v>0.90710000000000002</v>
      </c>
      <c r="F48" s="40">
        <v>8831</v>
      </c>
      <c r="G48" s="40">
        <v>1067517</v>
      </c>
      <c r="H48" s="40">
        <v>3012</v>
      </c>
      <c r="I48" s="40">
        <v>1070529</v>
      </c>
    </row>
    <row r="49" spans="1:9" s="5" customFormat="1" ht="15" x14ac:dyDescent="0.25">
      <c r="A49" s="3" t="s">
        <v>35</v>
      </c>
      <c r="B49" s="40">
        <v>5955914</v>
      </c>
      <c r="C49" s="40">
        <v>1823015</v>
      </c>
      <c r="D49" s="40">
        <v>17580</v>
      </c>
      <c r="E49" s="22">
        <v>0.55589999999999995</v>
      </c>
      <c r="F49" s="40">
        <v>8795</v>
      </c>
      <c r="G49" s="40">
        <v>4124104</v>
      </c>
      <c r="H49" s="40">
        <v>16070</v>
      </c>
      <c r="I49" s="40">
        <v>4140174</v>
      </c>
    </row>
    <row r="50" spans="1:9" s="5" customFormat="1" ht="15" x14ac:dyDescent="0.25">
      <c r="A50" s="3" t="s">
        <v>36</v>
      </c>
      <c r="B50" s="40">
        <v>8875016</v>
      </c>
      <c r="C50" s="40">
        <v>3985084</v>
      </c>
      <c r="D50" s="40">
        <v>10569</v>
      </c>
      <c r="E50" s="22">
        <v>0.45689999999999997</v>
      </c>
      <c r="F50" s="40">
        <v>4346</v>
      </c>
      <c r="G50" s="40">
        <v>4885586</v>
      </c>
      <c r="H50" s="40">
        <v>23946</v>
      </c>
      <c r="I50" s="40">
        <v>4909532</v>
      </c>
    </row>
    <row r="51" spans="1:9" s="5" customFormat="1" ht="15" x14ac:dyDescent="0.25">
      <c r="A51" s="3" t="s">
        <v>37</v>
      </c>
      <c r="B51" s="40">
        <v>4355882</v>
      </c>
      <c r="C51" s="40">
        <v>610329</v>
      </c>
      <c r="D51" s="40">
        <v>2288</v>
      </c>
      <c r="E51" s="22">
        <v>0.39250000000000002</v>
      </c>
      <c r="F51" s="40">
        <v>808</v>
      </c>
      <c r="G51" s="40">
        <v>3744745</v>
      </c>
      <c r="H51" s="40">
        <v>11753</v>
      </c>
      <c r="I51" s="40">
        <v>3756498</v>
      </c>
    </row>
    <row r="52" spans="1:9" s="5" customFormat="1" ht="15" x14ac:dyDescent="0.25">
      <c r="A52" s="3" t="s">
        <v>38</v>
      </c>
      <c r="B52" s="40">
        <v>1602938</v>
      </c>
      <c r="C52" s="40">
        <v>206856</v>
      </c>
      <c r="D52" s="40">
        <v>19212</v>
      </c>
      <c r="E52" s="22">
        <v>0.33229999999999998</v>
      </c>
      <c r="F52" s="40">
        <v>5746</v>
      </c>
      <c r="G52" s="40">
        <v>1390336</v>
      </c>
      <c r="H52" s="40">
        <v>4325</v>
      </c>
      <c r="I52" s="40">
        <v>1394661</v>
      </c>
    </row>
    <row r="53" spans="1:9" s="5" customFormat="1" ht="15" x14ac:dyDescent="0.25">
      <c r="A53" s="3" t="s">
        <v>17</v>
      </c>
      <c r="B53" s="40">
        <v>6909873</v>
      </c>
      <c r="C53" s="40">
        <v>0</v>
      </c>
      <c r="D53" s="40">
        <v>1801656</v>
      </c>
      <c r="E53" s="22">
        <v>1</v>
      </c>
      <c r="F53" s="40">
        <v>1621490</v>
      </c>
      <c r="G53" s="40">
        <v>5288383</v>
      </c>
      <c r="H53" s="40">
        <v>18644</v>
      </c>
      <c r="I53" s="40">
        <v>5307027</v>
      </c>
    </row>
    <row r="54" spans="1:9" s="5" customFormat="1" ht="15" x14ac:dyDescent="0.25">
      <c r="A54" s="3" t="s">
        <v>18</v>
      </c>
      <c r="B54" s="40">
        <v>17229971</v>
      </c>
      <c r="C54" s="40">
        <v>0</v>
      </c>
      <c r="D54" s="40">
        <v>1164421</v>
      </c>
      <c r="E54" s="22">
        <v>1</v>
      </c>
      <c r="F54" s="40">
        <v>1047979</v>
      </c>
      <c r="G54" s="40">
        <v>16181992</v>
      </c>
      <c r="H54" s="40">
        <v>46489</v>
      </c>
      <c r="I54" s="40">
        <v>16228481</v>
      </c>
    </row>
    <row r="55" spans="1:9" s="5" customFormat="1" ht="15" x14ac:dyDescent="0.25">
      <c r="A55" s="3" t="s">
        <v>20</v>
      </c>
      <c r="B55" s="40">
        <v>9674795</v>
      </c>
      <c r="C55" s="40">
        <v>0</v>
      </c>
      <c r="D55" s="40">
        <v>3621475</v>
      </c>
      <c r="E55" s="22">
        <v>1</v>
      </c>
      <c r="F55" s="40">
        <v>3259328</v>
      </c>
      <c r="G55" s="40">
        <v>6415467</v>
      </c>
      <c r="H55" s="40">
        <v>26104</v>
      </c>
      <c r="I55" s="40">
        <v>6441571</v>
      </c>
    </row>
    <row r="56" spans="1:9" s="5" customFormat="1" ht="15" x14ac:dyDescent="0.25">
      <c r="A56" s="3" t="s">
        <v>62</v>
      </c>
      <c r="B56" s="40">
        <v>4299606</v>
      </c>
      <c r="C56" s="40">
        <v>0</v>
      </c>
      <c r="D56" s="40">
        <v>1838172</v>
      </c>
      <c r="E56" s="22">
        <v>1</v>
      </c>
      <c r="F56" s="40">
        <v>1654355</v>
      </c>
      <c r="G56" s="40">
        <v>2645251</v>
      </c>
      <c r="H56" s="40">
        <v>11601</v>
      </c>
      <c r="I56" s="40">
        <v>2656852</v>
      </c>
    </row>
    <row r="57" spans="1:9" s="5" customFormat="1" ht="15" x14ac:dyDescent="0.25">
      <c r="A57" s="30" t="s">
        <v>45</v>
      </c>
      <c r="B57" s="31">
        <f>SUBTOTAL(109,B3:B56)</f>
        <v>1534410749</v>
      </c>
      <c r="C57" s="31">
        <f>SUBTOTAL(109,C3:C56)</f>
        <v>257895262</v>
      </c>
      <c r="D57" s="31">
        <f>SUBTOTAL(109,D3:D56)</f>
        <v>117121298</v>
      </c>
      <c r="E57" s="31"/>
      <c r="F57" s="31">
        <f>SUBTOTAL(109,F3:F56)</f>
        <v>82363500</v>
      </c>
      <c r="G57" s="31">
        <f>SUBTOTAL(109,G3:G56)</f>
        <v>1194151987</v>
      </c>
      <c r="H57" s="31">
        <f>SUBTOTAL(109,H3:H56)</f>
        <v>4178810</v>
      </c>
      <c r="I57" s="31">
        <f>SUBTOTAL(109,I3:I56)+22682855</f>
        <v>1221013652</v>
      </c>
    </row>
    <row r="58" spans="1:9" s="5" customFormat="1" ht="8.25" customHeight="1" x14ac:dyDescent="0.25">
      <c r="A58" s="46" t="s">
        <v>81</v>
      </c>
      <c r="B58" s="31"/>
      <c r="C58" s="31"/>
      <c r="D58" s="31"/>
      <c r="E58" s="31"/>
      <c r="F58" s="31"/>
      <c r="G58" s="31"/>
      <c r="H58" s="31"/>
      <c r="I58" s="31"/>
    </row>
    <row r="59" spans="1:9" x14ac:dyDescent="0.25">
      <c r="A59" s="5" t="s">
        <v>102</v>
      </c>
      <c r="B59" s="8"/>
    </row>
    <row r="60" spans="1:9" s="6" customFormat="1" ht="15" x14ac:dyDescent="0.25">
      <c r="A60" s="5"/>
      <c r="B60" s="47"/>
      <c r="C60" s="7"/>
    </row>
    <row r="61" spans="1:9" x14ac:dyDescent="0.25">
      <c r="A61" s="5" t="s">
        <v>82</v>
      </c>
    </row>
  </sheetData>
  <mergeCells count="1">
    <mergeCell ref="A1:I1"/>
  </mergeCells>
  <phoneticPr fontId="0" type="noConversion"/>
  <printOptions horizontalCentered="1"/>
  <pageMargins left="0" right="0" top="0.3" bottom="0" header="0.25" footer="0.25"/>
  <pageSetup scale="75"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9"/>
  <sheetViews>
    <sheetView topLeftCell="A10" workbookViewId="0">
      <selection activeCell="K38" sqref="K38"/>
    </sheetView>
  </sheetViews>
  <sheetFormatPr defaultRowHeight="15.75" x14ac:dyDescent="0.25"/>
  <cols>
    <col min="1" max="1" width="11" style="4" customWidth="1"/>
    <col min="2" max="2" width="9.875" style="8" bestFit="1" customWidth="1"/>
    <col min="3" max="3" width="8.875" style="8" bestFit="1" customWidth="1"/>
    <col min="4" max="6" width="9.875" style="8" bestFit="1" customWidth="1"/>
    <col min="7" max="7" width="5.875" style="8" bestFit="1" customWidth="1"/>
    <col min="8" max="10" width="9.875" style="8" bestFit="1" customWidth="1"/>
    <col min="11" max="11" width="7.125" style="8" customWidth="1"/>
    <col min="12" max="12" width="8.25" style="8" bestFit="1" customWidth="1"/>
    <col min="13" max="13" width="9.875" style="8" bestFit="1" customWidth="1"/>
    <col min="14" max="14" width="8.875" style="8" bestFit="1" customWidth="1"/>
    <col min="15" max="15" width="10.125" style="54" bestFit="1" customWidth="1"/>
  </cols>
  <sheetData>
    <row r="1" spans="1:15" ht="45.75" customHeight="1" x14ac:dyDescent="0.25">
      <c r="A1" s="62" t="s">
        <v>99</v>
      </c>
      <c r="B1" s="62"/>
      <c r="C1" s="62"/>
      <c r="D1" s="62"/>
      <c r="E1" s="62"/>
      <c r="F1" s="62"/>
      <c r="G1" s="62"/>
      <c r="H1" s="62"/>
      <c r="I1" s="62"/>
    </row>
    <row r="2" spans="1:15" ht="69.75" customHeight="1" thickBot="1" x14ac:dyDescent="0.3">
      <c r="A2" s="33" t="s">
        <v>44</v>
      </c>
      <c r="B2" s="34" t="s">
        <v>89</v>
      </c>
      <c r="C2" s="34" t="s">
        <v>90</v>
      </c>
      <c r="D2" s="34" t="s">
        <v>93</v>
      </c>
      <c r="E2" s="34" t="s">
        <v>71</v>
      </c>
      <c r="F2" s="34" t="s">
        <v>84</v>
      </c>
      <c r="G2" s="34" t="s">
        <v>39</v>
      </c>
      <c r="H2" s="34" t="s">
        <v>40</v>
      </c>
      <c r="I2" s="34" t="s">
        <v>41</v>
      </c>
      <c r="J2" s="34" t="s">
        <v>73</v>
      </c>
      <c r="K2" s="34" t="s">
        <v>96</v>
      </c>
      <c r="L2" s="34" t="s">
        <v>70</v>
      </c>
      <c r="M2" s="34" t="s">
        <v>42</v>
      </c>
      <c r="N2" s="34" t="s">
        <v>72</v>
      </c>
      <c r="O2" s="34" t="s">
        <v>43</v>
      </c>
    </row>
    <row r="3" spans="1:15" x14ac:dyDescent="0.25">
      <c r="A3" s="16" t="s">
        <v>0</v>
      </c>
      <c r="B3" s="35">
        <v>328.95</v>
      </c>
      <c r="C3" s="35">
        <v>51.5</v>
      </c>
      <c r="D3" s="35">
        <v>380.45</v>
      </c>
      <c r="E3" s="35">
        <v>603.97</v>
      </c>
      <c r="F3" s="35">
        <v>603.97</v>
      </c>
      <c r="G3" s="17">
        <v>1.5940000000000001</v>
      </c>
      <c r="H3" s="35">
        <v>962.73</v>
      </c>
      <c r="I3" s="35">
        <v>1155.28</v>
      </c>
      <c r="J3" s="35">
        <v>1172.6099999999999</v>
      </c>
      <c r="K3" s="39">
        <v>26</v>
      </c>
      <c r="L3" s="39">
        <v>338</v>
      </c>
      <c r="M3" s="35">
        <v>1510.61</v>
      </c>
      <c r="N3" s="37">
        <v>46.35</v>
      </c>
      <c r="O3" s="55">
        <v>1556.96</v>
      </c>
    </row>
    <row r="4" spans="1:15" x14ac:dyDescent="0.25">
      <c r="A4" s="24" t="s">
        <v>1</v>
      </c>
      <c r="B4" s="36">
        <v>28</v>
      </c>
      <c r="C4" s="36">
        <v>0</v>
      </c>
      <c r="D4" s="36">
        <v>28</v>
      </c>
      <c r="E4" s="36">
        <v>79.2</v>
      </c>
      <c r="F4" s="36">
        <v>79.2</v>
      </c>
      <c r="G4" s="25">
        <v>1.9390000000000001</v>
      </c>
      <c r="H4" s="36">
        <v>153.57</v>
      </c>
      <c r="I4" s="36">
        <v>184.28</v>
      </c>
      <c r="J4" s="36">
        <v>187.04</v>
      </c>
      <c r="K4" s="40">
        <v>3</v>
      </c>
      <c r="L4" s="40">
        <v>39</v>
      </c>
      <c r="M4" s="36">
        <v>226.04</v>
      </c>
      <c r="N4" s="38">
        <v>0</v>
      </c>
      <c r="O4" s="56">
        <v>226.04</v>
      </c>
    </row>
    <row r="5" spans="1:15" x14ac:dyDescent="0.25">
      <c r="A5" s="24" t="s">
        <v>49</v>
      </c>
      <c r="B5" s="36">
        <v>220.9</v>
      </c>
      <c r="C5" s="36">
        <v>0</v>
      </c>
      <c r="D5" s="36">
        <v>220.9</v>
      </c>
      <c r="E5" s="36">
        <v>371.34</v>
      </c>
      <c r="F5" s="36">
        <v>378.7</v>
      </c>
      <c r="G5" s="25">
        <v>1.9910000000000001</v>
      </c>
      <c r="H5" s="36">
        <v>753.99</v>
      </c>
      <c r="I5" s="36">
        <v>904.79</v>
      </c>
      <c r="J5" s="36">
        <v>918.36</v>
      </c>
      <c r="K5" s="40">
        <v>3</v>
      </c>
      <c r="L5" s="40">
        <v>39</v>
      </c>
      <c r="M5" s="36">
        <v>957.36</v>
      </c>
      <c r="N5" s="38">
        <v>0</v>
      </c>
      <c r="O5" s="56">
        <v>957.36</v>
      </c>
    </row>
    <row r="6" spans="1:15" x14ac:dyDescent="0.25">
      <c r="A6" s="24" t="s">
        <v>2</v>
      </c>
      <c r="B6" s="36">
        <v>44340.710000000006</v>
      </c>
      <c r="C6" s="36">
        <v>1124.58</v>
      </c>
      <c r="D6" s="36">
        <v>45465.290000000008</v>
      </c>
      <c r="E6" s="36">
        <v>49610.25</v>
      </c>
      <c r="F6" s="36">
        <v>49610.25</v>
      </c>
      <c r="G6" s="25">
        <v>1</v>
      </c>
      <c r="H6" s="36">
        <v>49610.25</v>
      </c>
      <c r="I6" s="36">
        <v>59532.3</v>
      </c>
      <c r="J6" s="36">
        <v>60425.279999999999</v>
      </c>
      <c r="K6" s="40">
        <v>1022</v>
      </c>
      <c r="L6" s="40">
        <v>13286</v>
      </c>
      <c r="M6" s="36">
        <v>73764.875980515542</v>
      </c>
      <c r="N6" s="38">
        <v>1012.122</v>
      </c>
      <c r="O6" s="56">
        <v>74777</v>
      </c>
    </row>
    <row r="7" spans="1:15" x14ac:dyDescent="0.25">
      <c r="A7" s="24" t="s">
        <v>3</v>
      </c>
      <c r="B7" s="36">
        <v>288.5</v>
      </c>
      <c r="C7" s="36">
        <v>0</v>
      </c>
      <c r="D7" s="36">
        <v>288.5</v>
      </c>
      <c r="E7" s="36">
        <v>417.46</v>
      </c>
      <c r="F7" s="36">
        <v>417.46</v>
      </c>
      <c r="G7" s="25">
        <v>1.3380000000000001</v>
      </c>
      <c r="H7" s="36">
        <v>558.55999999999995</v>
      </c>
      <c r="I7" s="36">
        <v>670.27</v>
      </c>
      <c r="J7" s="36">
        <v>680.32</v>
      </c>
      <c r="K7" s="40">
        <v>15</v>
      </c>
      <c r="L7" s="40">
        <v>195</v>
      </c>
      <c r="M7" s="36">
        <v>875.32</v>
      </c>
      <c r="N7" s="38">
        <v>0</v>
      </c>
      <c r="O7" s="56">
        <v>875.32</v>
      </c>
    </row>
    <row r="8" spans="1:15" x14ac:dyDescent="0.25">
      <c r="A8" s="24" t="s">
        <v>4</v>
      </c>
      <c r="B8" s="36">
        <v>1718.25</v>
      </c>
      <c r="C8" s="36">
        <v>0</v>
      </c>
      <c r="D8" s="36">
        <v>1718.25</v>
      </c>
      <c r="E8" s="36">
        <v>2769.89</v>
      </c>
      <c r="F8" s="36">
        <v>2769.89</v>
      </c>
      <c r="G8" s="25">
        <v>1.998</v>
      </c>
      <c r="H8" s="36">
        <v>5534.24</v>
      </c>
      <c r="I8" s="36">
        <v>6641.09</v>
      </c>
      <c r="J8" s="36">
        <v>6740.71</v>
      </c>
      <c r="K8" s="40">
        <v>23</v>
      </c>
      <c r="L8" s="40">
        <v>299</v>
      </c>
      <c r="M8" s="36">
        <v>7039.71</v>
      </c>
      <c r="N8" s="38">
        <v>0</v>
      </c>
      <c r="O8" s="56">
        <v>7039.71</v>
      </c>
    </row>
    <row r="9" spans="1:15" x14ac:dyDescent="0.25">
      <c r="A9" s="24" t="s">
        <v>50</v>
      </c>
      <c r="B9" s="36">
        <v>102.71</v>
      </c>
      <c r="C9" s="36">
        <v>7</v>
      </c>
      <c r="D9" s="36">
        <v>109.71</v>
      </c>
      <c r="E9" s="36">
        <v>175.23</v>
      </c>
      <c r="F9" s="36">
        <v>183.83</v>
      </c>
      <c r="G9" s="25">
        <v>1.478</v>
      </c>
      <c r="H9" s="36">
        <v>271.7</v>
      </c>
      <c r="I9" s="36">
        <v>326.04000000000002</v>
      </c>
      <c r="J9" s="36">
        <v>330.93</v>
      </c>
      <c r="K9" s="40">
        <v>2</v>
      </c>
      <c r="L9" s="40">
        <v>26</v>
      </c>
      <c r="M9" s="36">
        <v>356.93</v>
      </c>
      <c r="N9" s="38">
        <v>6.3</v>
      </c>
      <c r="O9" s="56">
        <v>363.23</v>
      </c>
    </row>
    <row r="10" spans="1:15" x14ac:dyDescent="0.25">
      <c r="A10" s="24" t="s">
        <v>5</v>
      </c>
      <c r="B10" s="36">
        <v>141.80000000000001</v>
      </c>
      <c r="C10" s="36">
        <v>8.5</v>
      </c>
      <c r="D10" s="36">
        <v>150.30000000000001</v>
      </c>
      <c r="E10" s="36">
        <v>252.23</v>
      </c>
      <c r="F10" s="36">
        <v>264.63</v>
      </c>
      <c r="G10" s="25">
        <v>1.5760000000000001</v>
      </c>
      <c r="H10" s="36">
        <v>417.06</v>
      </c>
      <c r="I10" s="36">
        <v>500.47</v>
      </c>
      <c r="J10" s="36">
        <v>507.98</v>
      </c>
      <c r="K10" s="40">
        <v>6</v>
      </c>
      <c r="L10" s="40">
        <v>78</v>
      </c>
      <c r="M10" s="36">
        <v>585.98</v>
      </c>
      <c r="N10" s="38">
        <v>7.65</v>
      </c>
      <c r="O10" s="56">
        <v>593.63</v>
      </c>
    </row>
    <row r="11" spans="1:15" x14ac:dyDescent="0.25">
      <c r="A11" s="24" t="s">
        <v>6</v>
      </c>
      <c r="B11" s="36">
        <v>79.7</v>
      </c>
      <c r="C11" s="36">
        <v>395</v>
      </c>
      <c r="D11" s="36">
        <v>474.7</v>
      </c>
      <c r="E11" s="36">
        <v>166.59</v>
      </c>
      <c r="F11" s="36">
        <v>166.59</v>
      </c>
      <c r="G11" s="25">
        <v>1.496</v>
      </c>
      <c r="H11" s="36">
        <v>249.22</v>
      </c>
      <c r="I11" s="36">
        <v>299.06</v>
      </c>
      <c r="J11" s="36">
        <v>303.55</v>
      </c>
      <c r="K11" s="40">
        <v>2</v>
      </c>
      <c r="L11" s="40">
        <v>26</v>
      </c>
      <c r="M11" s="36">
        <v>329.55</v>
      </c>
      <c r="N11" s="38">
        <v>355.5</v>
      </c>
      <c r="O11" s="56">
        <v>685.05</v>
      </c>
    </row>
    <row r="12" spans="1:15" x14ac:dyDescent="0.25">
      <c r="A12" s="24" t="s">
        <v>7</v>
      </c>
      <c r="B12" s="36">
        <v>319.14</v>
      </c>
      <c r="C12" s="36">
        <v>119.24</v>
      </c>
      <c r="D12" s="36">
        <v>438.38</v>
      </c>
      <c r="E12" s="36">
        <v>512.57000000000005</v>
      </c>
      <c r="F12" s="36">
        <v>526.87</v>
      </c>
      <c r="G12" s="25">
        <v>1.3160000000000001</v>
      </c>
      <c r="H12" s="36">
        <v>693.36</v>
      </c>
      <c r="I12" s="36">
        <v>832.03</v>
      </c>
      <c r="J12" s="36">
        <v>844.51</v>
      </c>
      <c r="K12" s="40">
        <v>15</v>
      </c>
      <c r="L12" s="40">
        <v>195</v>
      </c>
      <c r="M12" s="36">
        <v>1039.51</v>
      </c>
      <c r="N12" s="38">
        <v>107.316</v>
      </c>
      <c r="O12" s="56">
        <v>1146.83</v>
      </c>
    </row>
    <row r="13" spans="1:15" x14ac:dyDescent="0.25">
      <c r="A13" s="24" t="s">
        <v>22</v>
      </c>
      <c r="B13" s="36">
        <v>319.60000000000002</v>
      </c>
      <c r="C13" s="36">
        <v>4.5</v>
      </c>
      <c r="D13" s="36">
        <v>324.10000000000002</v>
      </c>
      <c r="E13" s="36">
        <v>455.33</v>
      </c>
      <c r="F13" s="36">
        <v>455.33</v>
      </c>
      <c r="G13" s="25">
        <v>1.234</v>
      </c>
      <c r="H13" s="36">
        <v>561.88</v>
      </c>
      <c r="I13" s="36">
        <v>674.26</v>
      </c>
      <c r="J13" s="36">
        <v>684.37</v>
      </c>
      <c r="K13" s="40">
        <v>8</v>
      </c>
      <c r="L13" s="40">
        <v>104</v>
      </c>
      <c r="M13" s="36">
        <v>788.37</v>
      </c>
      <c r="N13" s="38">
        <v>4.05</v>
      </c>
      <c r="O13" s="56">
        <v>792.42</v>
      </c>
    </row>
    <row r="14" spans="1:15" x14ac:dyDescent="0.25">
      <c r="A14" s="24" t="s">
        <v>23</v>
      </c>
      <c r="B14" s="36">
        <v>246.55</v>
      </c>
      <c r="C14" s="36">
        <v>318.65000000000003</v>
      </c>
      <c r="D14" s="36">
        <v>565.20000000000005</v>
      </c>
      <c r="E14" s="36">
        <v>368.32</v>
      </c>
      <c r="F14" s="36">
        <v>385.37</v>
      </c>
      <c r="G14" s="25">
        <v>1.206</v>
      </c>
      <c r="H14" s="36">
        <v>464.76</v>
      </c>
      <c r="I14" s="36">
        <v>557.71</v>
      </c>
      <c r="J14" s="36">
        <v>566.08000000000004</v>
      </c>
      <c r="K14" s="40">
        <v>7</v>
      </c>
      <c r="L14" s="40">
        <v>91</v>
      </c>
      <c r="M14" s="36">
        <v>657.08</v>
      </c>
      <c r="N14" s="38">
        <v>286.78500000000003</v>
      </c>
      <c r="O14" s="56">
        <v>943.87</v>
      </c>
    </row>
    <row r="15" spans="1:15" x14ac:dyDescent="0.25">
      <c r="A15" s="24" t="s">
        <v>8</v>
      </c>
      <c r="B15" s="36">
        <v>711.13</v>
      </c>
      <c r="C15" s="36">
        <v>68.83</v>
      </c>
      <c r="D15" s="36">
        <v>779.96</v>
      </c>
      <c r="E15" s="36">
        <v>946.43</v>
      </c>
      <c r="F15" s="36">
        <v>946.43</v>
      </c>
      <c r="G15" s="25">
        <v>1.2410000000000001</v>
      </c>
      <c r="H15" s="36">
        <v>1174.52</v>
      </c>
      <c r="I15" s="36">
        <v>1409.42</v>
      </c>
      <c r="J15" s="36">
        <v>1430.56</v>
      </c>
      <c r="K15" s="40">
        <v>19</v>
      </c>
      <c r="L15" s="40">
        <v>247</v>
      </c>
      <c r="M15" s="36">
        <v>1677.56</v>
      </c>
      <c r="N15" s="38">
        <v>61.947000000000003</v>
      </c>
      <c r="O15" s="56">
        <v>1739.51</v>
      </c>
    </row>
    <row r="16" spans="1:15" x14ac:dyDescent="0.25">
      <c r="A16" s="24" t="s">
        <v>61</v>
      </c>
      <c r="B16" s="36">
        <v>212.8</v>
      </c>
      <c r="C16" s="36">
        <v>762.85</v>
      </c>
      <c r="D16" s="36">
        <v>975.65000000000009</v>
      </c>
      <c r="E16" s="36">
        <v>369.15</v>
      </c>
      <c r="F16" s="36">
        <v>369.15</v>
      </c>
      <c r="G16" s="25">
        <v>1.3320000000000001</v>
      </c>
      <c r="H16" s="36">
        <v>491.71</v>
      </c>
      <c r="I16" s="36">
        <v>590.04999999999995</v>
      </c>
      <c r="J16" s="36">
        <v>598.9</v>
      </c>
      <c r="K16" s="40">
        <v>4</v>
      </c>
      <c r="L16" s="40">
        <v>52</v>
      </c>
      <c r="M16" s="36">
        <v>650.9</v>
      </c>
      <c r="N16" s="38">
        <v>686.56500000000005</v>
      </c>
      <c r="O16" s="56">
        <v>1337.47</v>
      </c>
    </row>
    <row r="17" spans="1:15" x14ac:dyDescent="0.25">
      <c r="A17" s="24" t="s">
        <v>24</v>
      </c>
      <c r="B17" s="36">
        <v>438.85</v>
      </c>
      <c r="C17" s="36">
        <v>0</v>
      </c>
      <c r="D17" s="36">
        <v>438.85</v>
      </c>
      <c r="E17" s="36">
        <v>586.16</v>
      </c>
      <c r="F17" s="36">
        <v>586.16</v>
      </c>
      <c r="G17" s="25">
        <v>1.3460000000000001</v>
      </c>
      <c r="H17" s="36">
        <v>788.97</v>
      </c>
      <c r="I17" s="36">
        <v>946.76</v>
      </c>
      <c r="J17" s="36">
        <v>960.96</v>
      </c>
      <c r="K17" s="40">
        <v>16</v>
      </c>
      <c r="L17" s="40">
        <v>208</v>
      </c>
      <c r="M17" s="36">
        <v>1168.96</v>
      </c>
      <c r="N17" s="38">
        <v>0</v>
      </c>
      <c r="O17" s="56">
        <v>1168.96</v>
      </c>
    </row>
    <row r="18" spans="1:15" x14ac:dyDescent="0.25">
      <c r="A18" s="24" t="s">
        <v>48</v>
      </c>
      <c r="B18" s="36">
        <v>12956.08</v>
      </c>
      <c r="C18" s="36">
        <v>277.44</v>
      </c>
      <c r="D18" s="36">
        <v>13233.52</v>
      </c>
      <c r="E18" s="36">
        <v>15181.179999999998</v>
      </c>
      <c r="F18" s="36">
        <v>15181.179999999998</v>
      </c>
      <c r="G18" s="25">
        <v>1.07</v>
      </c>
      <c r="H18" s="36">
        <v>16243.86</v>
      </c>
      <c r="I18" s="36">
        <v>19492.63</v>
      </c>
      <c r="J18" s="36">
        <v>19785.02</v>
      </c>
      <c r="K18" s="40">
        <v>406</v>
      </c>
      <c r="L18" s="40">
        <v>5278</v>
      </c>
      <c r="M18" s="36">
        <v>25063.02</v>
      </c>
      <c r="N18" s="38">
        <v>249.696</v>
      </c>
      <c r="O18" s="56">
        <v>25312.720000000001</v>
      </c>
    </row>
    <row r="19" spans="1:15" x14ac:dyDescent="0.25">
      <c r="A19" s="24" t="s">
        <v>25</v>
      </c>
      <c r="B19" s="36">
        <v>285.8</v>
      </c>
      <c r="C19" s="36">
        <v>4863.1400000000003</v>
      </c>
      <c r="D19" s="36">
        <v>5148.9400000000005</v>
      </c>
      <c r="E19" s="36">
        <v>395.75</v>
      </c>
      <c r="F19" s="36">
        <v>418.15</v>
      </c>
      <c r="G19" s="25">
        <v>1.391</v>
      </c>
      <c r="H19" s="36">
        <v>581.65</v>
      </c>
      <c r="I19" s="36">
        <v>697.98</v>
      </c>
      <c r="J19" s="36">
        <v>708.45</v>
      </c>
      <c r="K19" s="40">
        <v>1</v>
      </c>
      <c r="L19" s="40">
        <v>13</v>
      </c>
      <c r="M19" s="36">
        <v>721.45</v>
      </c>
      <c r="N19" s="38">
        <v>4376.826</v>
      </c>
      <c r="O19" s="56">
        <v>5098.28</v>
      </c>
    </row>
    <row r="20" spans="1:15" x14ac:dyDescent="0.25">
      <c r="A20" s="24" t="s">
        <v>51</v>
      </c>
      <c r="B20" s="36">
        <v>258.64999999999998</v>
      </c>
      <c r="C20" s="36">
        <v>15.83</v>
      </c>
      <c r="D20" s="36">
        <v>274.47999999999996</v>
      </c>
      <c r="E20" s="36">
        <v>383.68</v>
      </c>
      <c r="F20" s="36">
        <v>383.68</v>
      </c>
      <c r="G20" s="25">
        <v>1.2</v>
      </c>
      <c r="H20" s="36">
        <v>460.42</v>
      </c>
      <c r="I20" s="36">
        <v>552.5</v>
      </c>
      <c r="J20" s="36">
        <v>560.79</v>
      </c>
      <c r="K20" s="40">
        <v>6</v>
      </c>
      <c r="L20" s="40">
        <v>78</v>
      </c>
      <c r="M20" s="36">
        <v>638.79</v>
      </c>
      <c r="N20" s="38">
        <v>14.247</v>
      </c>
      <c r="O20" s="56">
        <v>653.04</v>
      </c>
    </row>
    <row r="21" spans="1:15" x14ac:dyDescent="0.25">
      <c r="A21" s="24" t="s">
        <v>26</v>
      </c>
      <c r="B21" s="36">
        <v>124.75</v>
      </c>
      <c r="C21" s="36">
        <v>0</v>
      </c>
      <c r="D21" s="36">
        <v>124.75</v>
      </c>
      <c r="E21" s="36">
        <v>207.58</v>
      </c>
      <c r="F21" s="36">
        <v>207.58</v>
      </c>
      <c r="G21" s="25">
        <v>1.399</v>
      </c>
      <c r="H21" s="36">
        <v>290.39999999999998</v>
      </c>
      <c r="I21" s="36">
        <v>348.48</v>
      </c>
      <c r="J21" s="36">
        <v>353.71</v>
      </c>
      <c r="K21" s="40">
        <v>8</v>
      </c>
      <c r="L21" s="40">
        <v>104</v>
      </c>
      <c r="M21" s="36">
        <v>457.71</v>
      </c>
      <c r="N21" s="38">
        <v>0</v>
      </c>
      <c r="O21" s="56">
        <v>457.71</v>
      </c>
    </row>
    <row r="22" spans="1:15" x14ac:dyDescent="0.25">
      <c r="A22" s="24" t="s">
        <v>27</v>
      </c>
      <c r="B22" s="36">
        <v>81.349999999999994</v>
      </c>
      <c r="C22" s="36">
        <v>20</v>
      </c>
      <c r="D22" s="36">
        <v>101.35</v>
      </c>
      <c r="E22" s="36">
        <v>130.91</v>
      </c>
      <c r="F22" s="36">
        <v>130.91</v>
      </c>
      <c r="G22" s="25">
        <v>1.504</v>
      </c>
      <c r="H22" s="36">
        <v>196.89</v>
      </c>
      <c r="I22" s="36">
        <v>236.27</v>
      </c>
      <c r="J22" s="36">
        <v>239.81</v>
      </c>
      <c r="K22" s="40">
        <v>4</v>
      </c>
      <c r="L22" s="40">
        <v>52</v>
      </c>
      <c r="M22" s="36">
        <v>291.81</v>
      </c>
      <c r="N22" s="38">
        <v>18</v>
      </c>
      <c r="O22" s="56">
        <v>309.81</v>
      </c>
    </row>
    <row r="23" spans="1:15" x14ac:dyDescent="0.25">
      <c r="A23" s="24" t="s">
        <v>9</v>
      </c>
      <c r="B23" s="36">
        <v>170.05</v>
      </c>
      <c r="C23" s="36">
        <v>130.1</v>
      </c>
      <c r="D23" s="36">
        <v>300.14999999999998</v>
      </c>
      <c r="E23" s="36">
        <v>352.23</v>
      </c>
      <c r="F23" s="36">
        <v>352.23</v>
      </c>
      <c r="G23" s="25">
        <v>1.8460000000000001</v>
      </c>
      <c r="H23" s="36">
        <v>650.22</v>
      </c>
      <c r="I23" s="36">
        <v>780.26</v>
      </c>
      <c r="J23" s="36">
        <v>791.96</v>
      </c>
      <c r="K23" s="40">
        <v>9</v>
      </c>
      <c r="L23" s="40">
        <v>117</v>
      </c>
      <c r="M23" s="36">
        <v>908.96</v>
      </c>
      <c r="N23" s="38">
        <v>117.09</v>
      </c>
      <c r="O23" s="56">
        <v>1026.05</v>
      </c>
    </row>
    <row r="24" spans="1:15" x14ac:dyDescent="0.25">
      <c r="A24" s="24" t="s">
        <v>52</v>
      </c>
      <c r="B24" s="36">
        <v>4590.2599999999993</v>
      </c>
      <c r="C24" s="36">
        <v>29.75</v>
      </c>
      <c r="D24" s="36">
        <v>4620.0099999999993</v>
      </c>
      <c r="E24" s="36">
        <v>5396</v>
      </c>
      <c r="F24" s="36">
        <v>5396</v>
      </c>
      <c r="G24" s="25">
        <v>1.145</v>
      </c>
      <c r="H24" s="36">
        <v>6178.42</v>
      </c>
      <c r="I24" s="36">
        <v>7414.1</v>
      </c>
      <c r="J24" s="36">
        <v>7525.31</v>
      </c>
      <c r="K24" s="40">
        <v>96</v>
      </c>
      <c r="L24" s="40">
        <v>1248</v>
      </c>
      <c r="M24" s="36">
        <v>8773.3100000000013</v>
      </c>
      <c r="N24" s="38">
        <v>26.775000000000002</v>
      </c>
      <c r="O24" s="56">
        <v>8800.09</v>
      </c>
    </row>
    <row r="25" spans="1:15" x14ac:dyDescent="0.25">
      <c r="A25" s="24" t="s">
        <v>28</v>
      </c>
      <c r="B25" s="36">
        <v>103.25</v>
      </c>
      <c r="C25" s="36">
        <v>0</v>
      </c>
      <c r="D25" s="36">
        <v>103.25</v>
      </c>
      <c r="E25" s="36">
        <v>176.04</v>
      </c>
      <c r="F25" s="36">
        <v>176.04</v>
      </c>
      <c r="G25" s="25">
        <v>1.4590000000000001</v>
      </c>
      <c r="H25" s="36">
        <v>256.83999999999997</v>
      </c>
      <c r="I25" s="36">
        <v>308.20999999999998</v>
      </c>
      <c r="J25" s="36">
        <v>312.83</v>
      </c>
      <c r="K25" s="40">
        <v>6</v>
      </c>
      <c r="L25" s="40">
        <v>78</v>
      </c>
      <c r="M25" s="36">
        <v>390.83</v>
      </c>
      <c r="N25" s="38">
        <v>0</v>
      </c>
      <c r="O25" s="56">
        <v>390.83</v>
      </c>
    </row>
    <row r="26" spans="1:15" x14ac:dyDescent="0.25">
      <c r="A26" s="24" t="s">
        <v>21</v>
      </c>
      <c r="B26" s="36">
        <v>302.14999999999998</v>
      </c>
      <c r="C26" s="36">
        <v>0</v>
      </c>
      <c r="D26" s="36">
        <v>302.14999999999998</v>
      </c>
      <c r="E26" s="36">
        <v>432.93</v>
      </c>
      <c r="F26" s="36">
        <v>432.93</v>
      </c>
      <c r="G26" s="25">
        <v>1.619</v>
      </c>
      <c r="H26" s="36">
        <v>700.91</v>
      </c>
      <c r="I26" s="36">
        <v>841.09</v>
      </c>
      <c r="J26" s="36">
        <v>853.71</v>
      </c>
      <c r="K26" s="40">
        <v>6</v>
      </c>
      <c r="L26" s="40">
        <v>78</v>
      </c>
      <c r="M26" s="36">
        <v>931.71</v>
      </c>
      <c r="N26" s="38">
        <v>0</v>
      </c>
      <c r="O26" s="56">
        <v>931.71</v>
      </c>
    </row>
    <row r="27" spans="1:15" x14ac:dyDescent="0.25">
      <c r="A27" s="24" t="s">
        <v>53</v>
      </c>
      <c r="B27" s="36">
        <v>7716.5600000000013</v>
      </c>
      <c r="C27" s="36">
        <v>818.49</v>
      </c>
      <c r="D27" s="36">
        <v>8535.0500000000011</v>
      </c>
      <c r="E27" s="36">
        <v>9924.98</v>
      </c>
      <c r="F27" s="36">
        <v>9924.98</v>
      </c>
      <c r="G27" s="25">
        <v>1.171</v>
      </c>
      <c r="H27" s="36">
        <v>11622.15</v>
      </c>
      <c r="I27" s="36">
        <v>13946.58</v>
      </c>
      <c r="J27" s="36">
        <v>14155.78</v>
      </c>
      <c r="K27" s="40">
        <v>224</v>
      </c>
      <c r="L27" s="40">
        <v>2912</v>
      </c>
      <c r="M27" s="36">
        <v>17185.188049629418</v>
      </c>
      <c r="N27" s="38">
        <v>736.64100000000008</v>
      </c>
      <c r="O27" s="56">
        <v>17921.830000000002</v>
      </c>
    </row>
    <row r="28" spans="1:15" x14ac:dyDescent="0.25">
      <c r="A28" s="24" t="s">
        <v>54</v>
      </c>
      <c r="B28" s="36">
        <v>2155.84</v>
      </c>
      <c r="C28" s="36">
        <v>48.96</v>
      </c>
      <c r="D28" s="36">
        <v>2204.8000000000002</v>
      </c>
      <c r="E28" s="36">
        <v>2647.05</v>
      </c>
      <c r="F28" s="36">
        <v>2647.05</v>
      </c>
      <c r="G28" s="25">
        <v>1.17</v>
      </c>
      <c r="H28" s="36">
        <v>3097.05</v>
      </c>
      <c r="I28" s="36">
        <v>3716.46</v>
      </c>
      <c r="J28" s="36">
        <v>3772.21</v>
      </c>
      <c r="K28" s="40">
        <v>97</v>
      </c>
      <c r="L28" s="40">
        <v>1261</v>
      </c>
      <c r="M28" s="36">
        <v>5033.21</v>
      </c>
      <c r="N28" s="38">
        <v>44.064</v>
      </c>
      <c r="O28" s="56">
        <v>5077.2700000000004</v>
      </c>
    </row>
    <row r="29" spans="1:15" x14ac:dyDescent="0.25">
      <c r="A29" s="24" t="s">
        <v>29</v>
      </c>
      <c r="B29" s="36">
        <v>128.30000000000001</v>
      </c>
      <c r="C29" s="36">
        <v>0</v>
      </c>
      <c r="D29" s="36">
        <v>128.30000000000001</v>
      </c>
      <c r="E29" s="36">
        <v>213.3</v>
      </c>
      <c r="F29" s="36">
        <v>213.3</v>
      </c>
      <c r="G29" s="25">
        <v>1.302</v>
      </c>
      <c r="H29" s="36">
        <v>277.72000000000003</v>
      </c>
      <c r="I29" s="36">
        <v>333.26</v>
      </c>
      <c r="J29" s="36">
        <v>338.26</v>
      </c>
      <c r="K29" s="40">
        <v>12</v>
      </c>
      <c r="L29" s="40">
        <v>156</v>
      </c>
      <c r="M29" s="36">
        <v>494.26</v>
      </c>
      <c r="N29" s="38">
        <v>0</v>
      </c>
      <c r="O29" s="56">
        <v>494.26</v>
      </c>
    </row>
    <row r="30" spans="1:15" x14ac:dyDescent="0.25">
      <c r="A30" s="24" t="s">
        <v>55</v>
      </c>
      <c r="B30" s="36">
        <v>2157.91</v>
      </c>
      <c r="C30" s="36">
        <v>94.45</v>
      </c>
      <c r="D30" s="36">
        <v>2252.3599999999997</v>
      </c>
      <c r="E30" s="36">
        <v>2693.41</v>
      </c>
      <c r="F30" s="36">
        <v>2740.15</v>
      </c>
      <c r="G30" s="25">
        <v>1.2889999999999999</v>
      </c>
      <c r="H30" s="36">
        <v>3532.05</v>
      </c>
      <c r="I30" s="36">
        <v>4238.46</v>
      </c>
      <c r="J30" s="36">
        <v>4302.04</v>
      </c>
      <c r="K30" s="40">
        <v>86</v>
      </c>
      <c r="L30" s="40">
        <v>1118</v>
      </c>
      <c r="M30" s="36">
        <v>5420.04</v>
      </c>
      <c r="N30" s="38">
        <v>85.00500000000001</v>
      </c>
      <c r="O30" s="56">
        <v>5505.05</v>
      </c>
    </row>
    <row r="31" spans="1:15" x14ac:dyDescent="0.25">
      <c r="A31" s="24" t="s">
        <v>10</v>
      </c>
      <c r="B31" s="36">
        <v>362.14999999999992</v>
      </c>
      <c r="C31" s="36">
        <v>0</v>
      </c>
      <c r="D31" s="36">
        <v>362.14999999999992</v>
      </c>
      <c r="E31" s="36">
        <v>648.49</v>
      </c>
      <c r="F31" s="36">
        <v>648.49</v>
      </c>
      <c r="G31" s="25">
        <v>1.734</v>
      </c>
      <c r="H31" s="36">
        <v>1124.48</v>
      </c>
      <c r="I31" s="36">
        <v>1349.38</v>
      </c>
      <c r="J31" s="36">
        <v>1369.62</v>
      </c>
      <c r="K31" s="40">
        <v>10</v>
      </c>
      <c r="L31" s="40">
        <v>130</v>
      </c>
      <c r="M31" s="36">
        <v>1499.62</v>
      </c>
      <c r="N31" s="38">
        <v>0</v>
      </c>
      <c r="O31" s="56">
        <v>1499.62</v>
      </c>
    </row>
    <row r="32" spans="1:15" x14ac:dyDescent="0.25">
      <c r="A32" s="24" t="s">
        <v>56</v>
      </c>
      <c r="B32" s="36">
        <v>308.89999999999998</v>
      </c>
      <c r="C32" s="36">
        <v>6.15</v>
      </c>
      <c r="D32" s="36">
        <v>315.04999999999995</v>
      </c>
      <c r="E32" s="36">
        <v>640.25</v>
      </c>
      <c r="F32" s="36">
        <v>640.25</v>
      </c>
      <c r="G32" s="25">
        <v>1.994</v>
      </c>
      <c r="H32" s="36">
        <v>1276.6600000000001</v>
      </c>
      <c r="I32" s="36">
        <v>1531.99</v>
      </c>
      <c r="J32" s="36">
        <v>1554.97</v>
      </c>
      <c r="K32" s="40">
        <v>6</v>
      </c>
      <c r="L32" s="40">
        <v>78</v>
      </c>
      <c r="M32" s="36">
        <v>1632.97</v>
      </c>
      <c r="N32" s="38">
        <v>5.5350000000000001</v>
      </c>
      <c r="O32" s="56">
        <v>1638.51</v>
      </c>
    </row>
    <row r="33" spans="1:15" x14ac:dyDescent="0.25">
      <c r="A33" s="24" t="s">
        <v>11</v>
      </c>
      <c r="B33" s="36">
        <v>4056.6499999999992</v>
      </c>
      <c r="C33" s="36">
        <v>0</v>
      </c>
      <c r="D33" s="36">
        <v>4056.6499999999992</v>
      </c>
      <c r="E33" s="36">
        <v>6049.04</v>
      </c>
      <c r="F33" s="36">
        <v>6049.04</v>
      </c>
      <c r="G33" s="25">
        <v>1.663</v>
      </c>
      <c r="H33" s="36">
        <v>10059.549999999999</v>
      </c>
      <c r="I33" s="36">
        <v>12071.46</v>
      </c>
      <c r="J33" s="36">
        <v>12252.53</v>
      </c>
      <c r="K33" s="40">
        <v>101</v>
      </c>
      <c r="L33" s="40">
        <v>1313</v>
      </c>
      <c r="M33" s="36">
        <v>13565.53</v>
      </c>
      <c r="N33" s="38">
        <v>0</v>
      </c>
      <c r="O33" s="56">
        <v>13565.53</v>
      </c>
    </row>
    <row r="34" spans="1:15" x14ac:dyDescent="0.25">
      <c r="A34" s="24" t="s">
        <v>12</v>
      </c>
      <c r="B34" s="36">
        <v>1943.4500000000003</v>
      </c>
      <c r="C34" s="36">
        <v>0</v>
      </c>
      <c r="D34" s="36">
        <v>1943.4500000000003</v>
      </c>
      <c r="E34" s="36">
        <v>2931.36</v>
      </c>
      <c r="F34" s="36">
        <v>2931.36</v>
      </c>
      <c r="G34" s="25">
        <v>1.861</v>
      </c>
      <c r="H34" s="36">
        <v>5455.26</v>
      </c>
      <c r="I34" s="36">
        <v>6546.31</v>
      </c>
      <c r="J34" s="36">
        <v>6644.5</v>
      </c>
      <c r="K34" s="40">
        <v>43</v>
      </c>
      <c r="L34" s="40">
        <v>559</v>
      </c>
      <c r="M34" s="36">
        <v>7203.5</v>
      </c>
      <c r="N34" s="38">
        <v>0</v>
      </c>
      <c r="O34" s="56">
        <v>7203.5</v>
      </c>
    </row>
    <row r="35" spans="1:15" x14ac:dyDescent="0.25">
      <c r="A35" s="24" t="s">
        <v>57</v>
      </c>
      <c r="B35" s="36">
        <v>16808.099999999995</v>
      </c>
      <c r="C35" s="36">
        <v>2272.15</v>
      </c>
      <c r="D35" s="36">
        <v>19080.249999999996</v>
      </c>
      <c r="E35" s="36">
        <v>19425.59</v>
      </c>
      <c r="F35" s="36">
        <v>19425.59</v>
      </c>
      <c r="G35" s="25">
        <v>1.07</v>
      </c>
      <c r="H35" s="36">
        <v>20785.38</v>
      </c>
      <c r="I35" s="36">
        <v>24942.46</v>
      </c>
      <c r="J35" s="36">
        <v>25316.6</v>
      </c>
      <c r="K35" s="40">
        <v>510</v>
      </c>
      <c r="L35" s="40">
        <v>6630</v>
      </c>
      <c r="M35" s="36">
        <v>31946.6</v>
      </c>
      <c r="N35" s="38">
        <v>2044.9350000000002</v>
      </c>
      <c r="O35" s="56">
        <v>33991.54</v>
      </c>
    </row>
    <row r="36" spans="1:15" x14ac:dyDescent="0.25">
      <c r="A36" s="24" t="s">
        <v>30</v>
      </c>
      <c r="B36" s="36">
        <v>194.15</v>
      </c>
      <c r="C36" s="36">
        <v>1170.73</v>
      </c>
      <c r="D36" s="36">
        <v>1364.88</v>
      </c>
      <c r="E36" s="36">
        <v>297.58999999999997</v>
      </c>
      <c r="F36" s="36">
        <v>297.58999999999997</v>
      </c>
      <c r="G36" s="25">
        <v>1.3380000000000001</v>
      </c>
      <c r="H36" s="36">
        <v>398.18</v>
      </c>
      <c r="I36" s="36">
        <v>477.82</v>
      </c>
      <c r="J36" s="36">
        <v>484.99</v>
      </c>
      <c r="K36" s="40">
        <v>2</v>
      </c>
      <c r="L36" s="40">
        <v>26</v>
      </c>
      <c r="M36" s="36">
        <v>510.99</v>
      </c>
      <c r="N36" s="38">
        <v>1053.6570000000002</v>
      </c>
      <c r="O36" s="56">
        <v>1564.65</v>
      </c>
    </row>
    <row r="37" spans="1:15" x14ac:dyDescent="0.25">
      <c r="A37" s="24" t="s">
        <v>31</v>
      </c>
      <c r="B37" s="36">
        <v>698.09999999999991</v>
      </c>
      <c r="C37" s="36">
        <v>15.25</v>
      </c>
      <c r="D37" s="36">
        <v>713.34999999999991</v>
      </c>
      <c r="E37" s="36">
        <v>856.96</v>
      </c>
      <c r="F37" s="36">
        <v>856.96</v>
      </c>
      <c r="G37" s="25">
        <v>1.45</v>
      </c>
      <c r="H37" s="36">
        <v>1242.5899999999999</v>
      </c>
      <c r="I37" s="36">
        <v>1491.11</v>
      </c>
      <c r="J37" s="36">
        <v>1513.48</v>
      </c>
      <c r="K37" s="40">
        <v>13</v>
      </c>
      <c r="L37" s="40">
        <v>156</v>
      </c>
      <c r="M37" s="36">
        <v>1669.48</v>
      </c>
      <c r="N37" s="38">
        <v>13.725</v>
      </c>
      <c r="O37" s="56">
        <v>1683.21</v>
      </c>
    </row>
    <row r="38" spans="1:15" x14ac:dyDescent="0.25">
      <c r="A38" s="24" t="s">
        <v>58</v>
      </c>
      <c r="B38" s="36">
        <v>1952.9</v>
      </c>
      <c r="C38" s="36">
        <v>0</v>
      </c>
      <c r="D38" s="36">
        <v>1952.9</v>
      </c>
      <c r="E38" s="36">
        <v>2647.34</v>
      </c>
      <c r="F38" s="36">
        <v>2647.34</v>
      </c>
      <c r="G38" s="25">
        <v>1.7909999999999999</v>
      </c>
      <c r="H38" s="36">
        <v>4741.3900000000003</v>
      </c>
      <c r="I38" s="36">
        <v>5689.67</v>
      </c>
      <c r="J38" s="36">
        <v>5775.02</v>
      </c>
      <c r="K38" s="40">
        <v>21</v>
      </c>
      <c r="L38" s="40">
        <v>273</v>
      </c>
      <c r="M38" s="36">
        <v>6048.02</v>
      </c>
      <c r="N38" s="38">
        <v>0</v>
      </c>
      <c r="O38" s="56">
        <v>6048.02</v>
      </c>
    </row>
    <row r="39" spans="1:15" x14ac:dyDescent="0.25">
      <c r="A39" s="24" t="s">
        <v>59</v>
      </c>
      <c r="B39" s="36">
        <v>1924.06</v>
      </c>
      <c r="C39" s="36">
        <v>27.900000000000002</v>
      </c>
      <c r="D39" s="36">
        <v>1951.96</v>
      </c>
      <c r="E39" s="36">
        <v>2828.05</v>
      </c>
      <c r="F39" s="36">
        <v>2828.05</v>
      </c>
      <c r="G39" s="25">
        <v>1.823</v>
      </c>
      <c r="H39" s="36">
        <v>5155.54</v>
      </c>
      <c r="I39" s="36">
        <v>6186.65</v>
      </c>
      <c r="J39" s="36">
        <v>6279.45</v>
      </c>
      <c r="K39" s="40">
        <v>51</v>
      </c>
      <c r="L39" s="40">
        <v>663</v>
      </c>
      <c r="M39" s="36">
        <v>6942.45</v>
      </c>
      <c r="N39" s="38">
        <v>25.110000000000003</v>
      </c>
      <c r="O39" s="56">
        <v>6967.56</v>
      </c>
    </row>
    <row r="40" spans="1:15" x14ac:dyDescent="0.25">
      <c r="A40" s="24" t="s">
        <v>32</v>
      </c>
      <c r="B40" s="36">
        <v>16</v>
      </c>
      <c r="C40" s="36">
        <v>0</v>
      </c>
      <c r="D40" s="36">
        <v>16</v>
      </c>
      <c r="E40" s="36">
        <v>39.6</v>
      </c>
      <c r="F40" s="36">
        <v>39.6</v>
      </c>
      <c r="G40" s="25">
        <v>1.4770000000000001</v>
      </c>
      <c r="H40" s="36">
        <v>58.49</v>
      </c>
      <c r="I40" s="36">
        <v>70.19</v>
      </c>
      <c r="J40" s="36">
        <v>71.239999999999995</v>
      </c>
      <c r="K40" s="40">
        <v>1</v>
      </c>
      <c r="L40" s="40">
        <v>13</v>
      </c>
      <c r="M40" s="36">
        <v>84.24</v>
      </c>
      <c r="N40" s="38">
        <v>0</v>
      </c>
      <c r="O40" s="56">
        <v>84.24</v>
      </c>
    </row>
    <row r="41" spans="1:15" x14ac:dyDescent="0.25">
      <c r="A41" s="24" t="s">
        <v>33</v>
      </c>
      <c r="B41" s="36">
        <v>467.55</v>
      </c>
      <c r="C41" s="36">
        <v>0</v>
      </c>
      <c r="D41" s="36">
        <v>467.55</v>
      </c>
      <c r="E41" s="36">
        <v>662.29</v>
      </c>
      <c r="F41" s="36">
        <v>662.29</v>
      </c>
      <c r="G41" s="25">
        <v>1.244</v>
      </c>
      <c r="H41" s="36">
        <v>823.89</v>
      </c>
      <c r="I41" s="36">
        <v>988.67</v>
      </c>
      <c r="J41" s="36">
        <v>1003.5</v>
      </c>
      <c r="K41" s="40">
        <v>17</v>
      </c>
      <c r="L41" s="40">
        <v>221</v>
      </c>
      <c r="M41" s="36">
        <v>1224.5</v>
      </c>
      <c r="N41" s="38">
        <v>0</v>
      </c>
      <c r="O41" s="56">
        <v>1224.5</v>
      </c>
    </row>
    <row r="42" spans="1:15" x14ac:dyDescent="0.25">
      <c r="A42" s="24" t="s">
        <v>13</v>
      </c>
      <c r="B42" s="36">
        <v>58.15</v>
      </c>
      <c r="C42" s="36">
        <v>6</v>
      </c>
      <c r="D42" s="36">
        <v>64.150000000000006</v>
      </c>
      <c r="E42" s="36">
        <v>97.74</v>
      </c>
      <c r="F42" s="36">
        <v>97.74</v>
      </c>
      <c r="G42" s="25">
        <v>1.6910000000000001</v>
      </c>
      <c r="H42" s="36">
        <v>165.28</v>
      </c>
      <c r="I42" s="36">
        <v>198.34</v>
      </c>
      <c r="J42" s="36">
        <v>201.32</v>
      </c>
      <c r="K42" s="40">
        <v>2</v>
      </c>
      <c r="L42" s="40">
        <v>26</v>
      </c>
      <c r="M42" s="36">
        <v>227.32</v>
      </c>
      <c r="N42" s="38">
        <v>5.4</v>
      </c>
      <c r="O42" s="56">
        <v>232.72</v>
      </c>
    </row>
    <row r="43" spans="1:15" x14ac:dyDescent="0.25">
      <c r="A43" s="24" t="s">
        <v>16</v>
      </c>
      <c r="B43" s="36">
        <v>182.75</v>
      </c>
      <c r="C43" s="36">
        <v>0</v>
      </c>
      <c r="D43" s="36">
        <v>182.75</v>
      </c>
      <c r="E43" s="36">
        <v>287.23</v>
      </c>
      <c r="F43" s="36">
        <v>292.89999999999998</v>
      </c>
      <c r="G43" s="25">
        <v>1.6240000000000001</v>
      </c>
      <c r="H43" s="36">
        <v>475.67</v>
      </c>
      <c r="I43" s="36">
        <v>570.79999999999995</v>
      </c>
      <c r="J43" s="36">
        <v>579.36</v>
      </c>
      <c r="K43" s="40">
        <v>3</v>
      </c>
      <c r="L43" s="40">
        <v>39</v>
      </c>
      <c r="M43" s="36">
        <v>618.36</v>
      </c>
      <c r="N43" s="38">
        <v>0</v>
      </c>
      <c r="O43" s="56">
        <v>618.36</v>
      </c>
    </row>
    <row r="44" spans="1:15" x14ac:dyDescent="0.25">
      <c r="A44" s="24" t="s">
        <v>60</v>
      </c>
      <c r="B44" s="36">
        <v>1183.6300000000001</v>
      </c>
      <c r="C44" s="36">
        <v>13.93</v>
      </c>
      <c r="D44" s="36">
        <v>1197.5600000000002</v>
      </c>
      <c r="E44" s="36">
        <v>1474.2</v>
      </c>
      <c r="F44" s="36">
        <v>1474.2</v>
      </c>
      <c r="G44" s="25">
        <v>1.1950000000000001</v>
      </c>
      <c r="H44" s="36">
        <v>1761.67</v>
      </c>
      <c r="I44" s="36">
        <v>2114</v>
      </c>
      <c r="J44" s="36">
        <v>2145.71</v>
      </c>
      <c r="K44" s="40">
        <v>40</v>
      </c>
      <c r="L44" s="40">
        <v>520</v>
      </c>
      <c r="M44" s="36">
        <v>2665.71</v>
      </c>
      <c r="N44" s="38">
        <v>12.537000000000001</v>
      </c>
      <c r="O44" s="56">
        <v>2678.25</v>
      </c>
    </row>
    <row r="45" spans="1:15" x14ac:dyDescent="0.25">
      <c r="A45" s="24" t="s">
        <v>34</v>
      </c>
      <c r="B45" s="36">
        <v>119.45</v>
      </c>
      <c r="C45" s="36">
        <v>0</v>
      </c>
      <c r="D45" s="36">
        <v>119.45</v>
      </c>
      <c r="E45" s="36">
        <v>198.97</v>
      </c>
      <c r="F45" s="36">
        <v>198.97</v>
      </c>
      <c r="G45" s="25">
        <v>1.1739999999999999</v>
      </c>
      <c r="H45" s="36">
        <v>233.59</v>
      </c>
      <c r="I45" s="36">
        <v>280.31</v>
      </c>
      <c r="J45" s="36">
        <v>284.51</v>
      </c>
      <c r="K45" s="40">
        <v>1</v>
      </c>
      <c r="L45" s="40">
        <v>13</v>
      </c>
      <c r="M45" s="36">
        <v>297.51</v>
      </c>
      <c r="N45" s="38">
        <v>0</v>
      </c>
      <c r="O45" s="56">
        <v>297.51</v>
      </c>
    </row>
    <row r="46" spans="1:15" x14ac:dyDescent="0.25">
      <c r="A46" s="24" t="s">
        <v>14</v>
      </c>
      <c r="B46" s="36">
        <v>164.93</v>
      </c>
      <c r="C46" s="36">
        <v>0</v>
      </c>
      <c r="D46" s="36">
        <v>164.93</v>
      </c>
      <c r="E46" s="36">
        <v>377.07000000000005</v>
      </c>
      <c r="F46" s="36">
        <v>396.63</v>
      </c>
      <c r="G46" s="25">
        <v>1.403</v>
      </c>
      <c r="H46" s="36">
        <v>556.47</v>
      </c>
      <c r="I46" s="36">
        <v>667.76</v>
      </c>
      <c r="J46" s="36">
        <v>677.78</v>
      </c>
      <c r="K46" s="40">
        <v>14</v>
      </c>
      <c r="L46" s="40">
        <v>182</v>
      </c>
      <c r="M46" s="36">
        <v>859.78</v>
      </c>
      <c r="N46" s="38">
        <v>0</v>
      </c>
      <c r="O46" s="56">
        <v>859.78</v>
      </c>
    </row>
    <row r="47" spans="1:15" x14ac:dyDescent="0.25">
      <c r="A47" s="24" t="s">
        <v>15</v>
      </c>
      <c r="B47" s="36">
        <v>584.37</v>
      </c>
      <c r="C47" s="36">
        <v>0</v>
      </c>
      <c r="D47" s="36">
        <v>584.37</v>
      </c>
      <c r="E47" s="36">
        <v>990.57</v>
      </c>
      <c r="F47" s="36">
        <v>990.57</v>
      </c>
      <c r="G47" s="25">
        <v>1.6850000000000001</v>
      </c>
      <c r="H47" s="36">
        <v>1669.11</v>
      </c>
      <c r="I47" s="36">
        <v>2002.93</v>
      </c>
      <c r="J47" s="36">
        <v>2032.97</v>
      </c>
      <c r="K47" s="40">
        <v>19</v>
      </c>
      <c r="L47" s="40">
        <v>247</v>
      </c>
      <c r="M47" s="36">
        <v>2279.9700000000003</v>
      </c>
      <c r="N47" s="38">
        <v>0</v>
      </c>
      <c r="O47" s="56">
        <v>2279.9699999999998</v>
      </c>
    </row>
    <row r="48" spans="1:15" x14ac:dyDescent="0.25">
      <c r="A48" s="24" t="s">
        <v>19</v>
      </c>
      <c r="B48" s="36">
        <v>33</v>
      </c>
      <c r="C48" s="36">
        <v>0</v>
      </c>
      <c r="D48" s="36">
        <v>33</v>
      </c>
      <c r="E48" s="36">
        <v>60.27</v>
      </c>
      <c r="F48" s="36">
        <v>80.55</v>
      </c>
      <c r="G48" s="25">
        <v>1.786</v>
      </c>
      <c r="H48" s="36">
        <v>143.86000000000001</v>
      </c>
      <c r="I48" s="36">
        <v>172.63</v>
      </c>
      <c r="J48" s="36">
        <v>175.22</v>
      </c>
      <c r="K48" s="40">
        <v>1</v>
      </c>
      <c r="L48" s="40">
        <v>13</v>
      </c>
      <c r="M48" s="36">
        <v>188.22</v>
      </c>
      <c r="N48" s="38">
        <v>0</v>
      </c>
      <c r="O48" s="56">
        <v>188.22</v>
      </c>
    </row>
    <row r="49" spans="1:15" x14ac:dyDescent="0.25">
      <c r="A49" s="24" t="s">
        <v>35</v>
      </c>
      <c r="B49" s="36">
        <v>412.25</v>
      </c>
      <c r="C49" s="36">
        <v>0</v>
      </c>
      <c r="D49" s="36">
        <v>412.25</v>
      </c>
      <c r="E49" s="36">
        <v>557.42999999999995</v>
      </c>
      <c r="F49" s="36">
        <v>557.42999999999995</v>
      </c>
      <c r="G49" s="25">
        <v>1.4410000000000001</v>
      </c>
      <c r="H49" s="36">
        <v>803.26</v>
      </c>
      <c r="I49" s="36">
        <v>963.91</v>
      </c>
      <c r="J49" s="36">
        <v>978.37</v>
      </c>
      <c r="K49" s="40">
        <v>2</v>
      </c>
      <c r="L49" s="40">
        <v>26</v>
      </c>
      <c r="M49" s="36">
        <v>1004.37</v>
      </c>
      <c r="N49" s="38">
        <v>0</v>
      </c>
      <c r="O49" s="56">
        <v>1004.37</v>
      </c>
    </row>
    <row r="50" spans="1:15" x14ac:dyDescent="0.25">
      <c r="A50" s="24" t="s">
        <v>36</v>
      </c>
      <c r="B50" s="36">
        <v>658.65</v>
      </c>
      <c r="C50" s="36">
        <v>25.25</v>
      </c>
      <c r="D50" s="36">
        <v>683.9</v>
      </c>
      <c r="E50" s="36">
        <v>870.07</v>
      </c>
      <c r="F50" s="36">
        <v>870.07</v>
      </c>
      <c r="G50" s="25">
        <v>1.17</v>
      </c>
      <c r="H50" s="36">
        <v>1017.98</v>
      </c>
      <c r="I50" s="36">
        <v>1221.58</v>
      </c>
      <c r="J50" s="36">
        <v>1239.9000000000001</v>
      </c>
      <c r="K50" s="40">
        <v>18</v>
      </c>
      <c r="L50" s="40">
        <v>234</v>
      </c>
      <c r="M50" s="36">
        <v>1473.9</v>
      </c>
      <c r="N50" s="38">
        <v>22.725000000000001</v>
      </c>
      <c r="O50" s="56">
        <v>1496.63</v>
      </c>
    </row>
    <row r="51" spans="1:15" x14ac:dyDescent="0.25">
      <c r="A51" s="24" t="s">
        <v>37</v>
      </c>
      <c r="B51" s="36">
        <v>306.39999999999998</v>
      </c>
      <c r="C51" s="36">
        <v>0</v>
      </c>
      <c r="D51" s="36">
        <v>306.39999999999998</v>
      </c>
      <c r="E51" s="36">
        <v>437.46</v>
      </c>
      <c r="F51" s="36">
        <v>437.46</v>
      </c>
      <c r="G51" s="25">
        <v>1.159</v>
      </c>
      <c r="H51" s="36">
        <v>507.02</v>
      </c>
      <c r="I51" s="36">
        <v>608.41999999999996</v>
      </c>
      <c r="J51" s="36">
        <v>617.54999999999995</v>
      </c>
      <c r="K51" s="40">
        <v>9</v>
      </c>
      <c r="L51" s="40">
        <v>117</v>
      </c>
      <c r="M51" s="36">
        <v>734.55</v>
      </c>
      <c r="N51" s="38">
        <v>0</v>
      </c>
      <c r="O51" s="56">
        <v>734.55</v>
      </c>
    </row>
    <row r="52" spans="1:15" x14ac:dyDescent="0.25">
      <c r="A52" s="24" t="s">
        <v>38</v>
      </c>
      <c r="B52" s="36">
        <v>80.75</v>
      </c>
      <c r="C52" s="36">
        <v>22.75</v>
      </c>
      <c r="D52" s="36">
        <v>103.5</v>
      </c>
      <c r="E52" s="36">
        <v>130.15</v>
      </c>
      <c r="F52" s="36">
        <v>130.15</v>
      </c>
      <c r="G52" s="25">
        <v>1.4119999999999999</v>
      </c>
      <c r="H52" s="36">
        <v>183.77</v>
      </c>
      <c r="I52" s="36">
        <v>220.52</v>
      </c>
      <c r="J52" s="36">
        <v>223.83</v>
      </c>
      <c r="K52" s="40">
        <v>2</v>
      </c>
      <c r="L52" s="40">
        <v>26</v>
      </c>
      <c r="M52" s="36">
        <v>249.83</v>
      </c>
      <c r="N52" s="38">
        <v>20.475000000000001</v>
      </c>
      <c r="O52" s="56">
        <v>270.31</v>
      </c>
    </row>
    <row r="53" spans="1:15" x14ac:dyDescent="0.25">
      <c r="A53" s="24" t="s">
        <v>17</v>
      </c>
      <c r="B53" s="36">
        <v>213.8</v>
      </c>
      <c r="C53" s="36">
        <v>0</v>
      </c>
      <c r="D53" s="36">
        <v>213.8</v>
      </c>
      <c r="E53" s="36">
        <v>414.4</v>
      </c>
      <c r="F53" s="36">
        <v>436.99</v>
      </c>
      <c r="G53" s="25">
        <v>2.1160000000000001</v>
      </c>
      <c r="H53" s="36">
        <v>924.67</v>
      </c>
      <c r="I53" s="36">
        <v>1109.5999999999999</v>
      </c>
      <c r="J53" s="36">
        <v>1126.24</v>
      </c>
      <c r="K53" s="40">
        <v>3</v>
      </c>
      <c r="L53" s="40">
        <v>39</v>
      </c>
      <c r="M53" s="36">
        <v>1165.24</v>
      </c>
      <c r="N53" s="38">
        <v>0</v>
      </c>
      <c r="O53" s="56">
        <v>1165.24</v>
      </c>
    </row>
    <row r="54" spans="1:15" x14ac:dyDescent="0.25">
      <c r="A54" s="24" t="s">
        <v>18</v>
      </c>
      <c r="B54" s="36">
        <v>291.75</v>
      </c>
      <c r="C54" s="36">
        <v>1640.0100000000002</v>
      </c>
      <c r="D54" s="36">
        <v>1931.7600000000002</v>
      </c>
      <c r="E54" s="36">
        <v>546.54999999999995</v>
      </c>
      <c r="F54" s="36">
        <v>546.54999999999995</v>
      </c>
      <c r="G54" s="25">
        <v>1.835</v>
      </c>
      <c r="H54" s="36">
        <v>1002.92</v>
      </c>
      <c r="I54" s="36">
        <v>1203.5</v>
      </c>
      <c r="J54" s="36">
        <v>1221.55</v>
      </c>
      <c r="K54" s="40">
        <v>16</v>
      </c>
      <c r="L54" s="40">
        <v>208</v>
      </c>
      <c r="M54" s="36">
        <v>1429.55</v>
      </c>
      <c r="N54" s="38">
        <v>1476.0090000000002</v>
      </c>
      <c r="O54" s="56">
        <v>2905.56</v>
      </c>
    </row>
    <row r="55" spans="1:15" x14ac:dyDescent="0.25">
      <c r="A55" s="24" t="s">
        <v>20</v>
      </c>
      <c r="B55" s="36">
        <v>458.59999999999997</v>
      </c>
      <c r="C55" s="36">
        <v>0</v>
      </c>
      <c r="D55" s="36">
        <v>458.59999999999997</v>
      </c>
      <c r="E55" s="36">
        <v>735.23</v>
      </c>
      <c r="F55" s="36">
        <v>740.25</v>
      </c>
      <c r="G55" s="25">
        <v>1.7230000000000001</v>
      </c>
      <c r="H55" s="36">
        <v>1275.45</v>
      </c>
      <c r="I55" s="36">
        <v>1530.54</v>
      </c>
      <c r="J55" s="36">
        <v>1553.5</v>
      </c>
      <c r="K55" s="40">
        <v>6</v>
      </c>
      <c r="L55" s="40">
        <v>78</v>
      </c>
      <c r="M55" s="36">
        <v>1631.5</v>
      </c>
      <c r="N55" s="38">
        <v>0</v>
      </c>
      <c r="O55" s="56">
        <v>1631.5</v>
      </c>
    </row>
    <row r="56" spans="1:15" x14ac:dyDescent="0.25">
      <c r="A56" s="24" t="s">
        <v>62</v>
      </c>
      <c r="B56" s="36">
        <v>428.84999999999997</v>
      </c>
      <c r="C56" s="36">
        <v>0</v>
      </c>
      <c r="D56" s="36">
        <v>428.84999999999997</v>
      </c>
      <c r="E56" s="36">
        <v>498.14</v>
      </c>
      <c r="F56" s="36">
        <v>498.14</v>
      </c>
      <c r="G56" s="25">
        <v>1.1950000000000001</v>
      </c>
      <c r="H56" s="36">
        <v>595.28</v>
      </c>
      <c r="I56" s="36">
        <v>714.34</v>
      </c>
      <c r="J56" s="36">
        <v>725.06</v>
      </c>
      <c r="K56" s="40">
        <v>0</v>
      </c>
      <c r="L56" s="40">
        <v>0</v>
      </c>
      <c r="M56" s="36">
        <v>725.06</v>
      </c>
      <c r="N56" s="38">
        <v>0</v>
      </c>
      <c r="O56" s="56">
        <v>725.06</v>
      </c>
    </row>
    <row r="57" spans="1:15" x14ac:dyDescent="0.25">
      <c r="A57" s="58" t="s">
        <v>45</v>
      </c>
      <c r="B57" s="57">
        <f t="shared" ref="B57:O57" si="0">SUBTOTAL(109,B3:B56)</f>
        <v>114437.87999999996</v>
      </c>
      <c r="C57" s="57">
        <f t="shared" si="0"/>
        <v>14358.929999999998</v>
      </c>
      <c r="D57" s="57">
        <f t="shared" si="0"/>
        <v>128796.80999999997</v>
      </c>
      <c r="E57" s="57">
        <f t="shared" si="0"/>
        <v>140521.20000000001</v>
      </c>
      <c r="F57" s="57">
        <f t="shared" si="0"/>
        <v>140723.16999999995</v>
      </c>
      <c r="G57" s="57"/>
      <c r="H57" s="57">
        <f t="shared" si="0"/>
        <v>169212.51</v>
      </c>
      <c r="I57" s="57">
        <f t="shared" si="0"/>
        <v>203054.98</v>
      </c>
      <c r="J57" s="57">
        <f t="shared" si="0"/>
        <v>206100.80999999994</v>
      </c>
      <c r="K57" s="59">
        <f t="shared" si="0"/>
        <v>3043</v>
      </c>
      <c r="L57" s="59">
        <f t="shared" si="0"/>
        <v>39546</v>
      </c>
      <c r="M57" s="57">
        <f t="shared" si="0"/>
        <v>245817.81403014492</v>
      </c>
      <c r="N57" s="57">
        <f t="shared" si="0"/>
        <v>12923.037000000002</v>
      </c>
      <c r="O57" s="57">
        <f t="shared" si="0"/>
        <v>258740.91999999993</v>
      </c>
    </row>
    <row r="58" spans="1:15" x14ac:dyDescent="0.25">
      <c r="A58" s="43" t="s">
        <v>75</v>
      </c>
    </row>
    <row r="59" spans="1:15" x14ac:dyDescent="0.25">
      <c r="A59" s="5" t="s">
        <v>80</v>
      </c>
    </row>
  </sheetData>
  <mergeCells count="1">
    <mergeCell ref="A1:I1"/>
  </mergeCells>
  <pageMargins left="0" right="0" top="0.25" bottom="0" header="0.3" footer="0.3"/>
  <pageSetup scale="70"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workbookViewId="0">
      <selection activeCell="B2" sqref="B2"/>
    </sheetView>
  </sheetViews>
  <sheetFormatPr defaultRowHeight="15.75" x14ac:dyDescent="0.25"/>
  <cols>
    <col min="1" max="1" width="17.75" style="5" customWidth="1"/>
    <col min="2" max="2" width="15.75" style="8" bestFit="1" customWidth="1"/>
    <col min="3" max="3" width="15.125" style="8" bestFit="1" customWidth="1"/>
    <col min="4" max="4" width="13.5" style="8" bestFit="1" customWidth="1"/>
    <col min="5" max="5" width="12.125" style="8" bestFit="1" customWidth="1"/>
    <col min="6" max="6" width="16.625" style="8" customWidth="1"/>
  </cols>
  <sheetData>
    <row r="1" spans="1:9" ht="45" customHeight="1" x14ac:dyDescent="0.25">
      <c r="A1" s="62" t="s">
        <v>100</v>
      </c>
      <c r="B1" s="62"/>
      <c r="C1" s="62"/>
      <c r="D1" s="62"/>
      <c r="E1" s="62"/>
      <c r="F1" s="62"/>
      <c r="G1" s="28"/>
      <c r="H1" s="28"/>
      <c r="I1" s="28"/>
    </row>
    <row r="2" spans="1:9" ht="54.75" customHeight="1" thickBot="1" x14ac:dyDescent="0.3">
      <c r="A2" s="11" t="s">
        <v>44</v>
      </c>
      <c r="B2" s="49" t="s">
        <v>91</v>
      </c>
      <c r="C2" s="49" t="s">
        <v>94</v>
      </c>
      <c r="D2" s="49" t="s">
        <v>88</v>
      </c>
      <c r="E2" s="49" t="s">
        <v>63</v>
      </c>
      <c r="F2" s="49" t="s">
        <v>85</v>
      </c>
    </row>
    <row r="3" spans="1:9" x14ac:dyDescent="0.25">
      <c r="A3" s="13" t="s">
        <v>0</v>
      </c>
      <c r="B3" s="18">
        <v>0</v>
      </c>
      <c r="C3" s="19">
        <v>9223463</v>
      </c>
      <c r="D3" s="18">
        <v>0</v>
      </c>
      <c r="E3" s="39">
        <v>0</v>
      </c>
      <c r="F3" s="51">
        <v>0</v>
      </c>
    </row>
    <row r="4" spans="1:9" x14ac:dyDescent="0.25">
      <c r="A4" s="3" t="s">
        <v>1</v>
      </c>
      <c r="B4" s="26">
        <v>0</v>
      </c>
      <c r="C4" s="19">
        <v>1124684</v>
      </c>
      <c r="D4" s="26">
        <v>0</v>
      </c>
      <c r="E4" s="40">
        <v>0</v>
      </c>
      <c r="F4" s="52">
        <v>0</v>
      </c>
    </row>
    <row r="5" spans="1:9" x14ac:dyDescent="0.25">
      <c r="A5" s="3" t="s">
        <v>49</v>
      </c>
      <c r="B5" s="26">
        <v>195411700</v>
      </c>
      <c r="C5" s="19">
        <v>5622233</v>
      </c>
      <c r="D5" s="26">
        <v>517841</v>
      </c>
      <c r="E5" s="40">
        <v>2530005</v>
      </c>
      <c r="F5" s="52">
        <v>517841</v>
      </c>
    </row>
    <row r="6" spans="1:9" x14ac:dyDescent="0.25">
      <c r="A6" s="3" t="s">
        <v>2</v>
      </c>
      <c r="B6" s="26">
        <v>40120452540</v>
      </c>
      <c r="C6" s="19">
        <v>440616553</v>
      </c>
      <c r="D6" s="26">
        <v>106319199</v>
      </c>
      <c r="E6" s="40">
        <v>198277449</v>
      </c>
      <c r="F6" s="52">
        <v>106319199</v>
      </c>
    </row>
    <row r="7" spans="1:9" x14ac:dyDescent="0.25">
      <c r="A7" s="3" t="s">
        <v>3</v>
      </c>
      <c r="B7" s="26">
        <v>0</v>
      </c>
      <c r="C7" s="19">
        <v>4986181</v>
      </c>
      <c r="D7" s="26">
        <v>0</v>
      </c>
      <c r="E7" s="40">
        <v>0</v>
      </c>
      <c r="F7" s="52">
        <v>0</v>
      </c>
    </row>
    <row r="8" spans="1:9" x14ac:dyDescent="0.25">
      <c r="A8" s="3" t="s">
        <v>4</v>
      </c>
      <c r="B8" s="26">
        <v>0</v>
      </c>
      <c r="C8" s="19">
        <v>42886946</v>
      </c>
      <c r="D8" s="26">
        <v>0</v>
      </c>
      <c r="E8" s="40">
        <v>0</v>
      </c>
      <c r="F8" s="52">
        <v>0</v>
      </c>
    </row>
    <row r="9" spans="1:9" x14ac:dyDescent="0.25">
      <c r="A9" s="3" t="s">
        <v>50</v>
      </c>
      <c r="B9" s="26">
        <v>419064900</v>
      </c>
      <c r="C9" s="19">
        <v>2051424</v>
      </c>
      <c r="D9" s="26">
        <v>1110522</v>
      </c>
      <c r="E9" s="40">
        <v>923141</v>
      </c>
      <c r="F9" s="52">
        <v>923141</v>
      </c>
    </row>
    <row r="10" spans="1:9" x14ac:dyDescent="0.25">
      <c r="A10" s="3" t="s">
        <v>5</v>
      </c>
      <c r="B10" s="26">
        <v>0</v>
      </c>
      <c r="C10" s="19">
        <v>3794429</v>
      </c>
      <c r="D10" s="26">
        <v>0</v>
      </c>
      <c r="E10" s="40">
        <v>0</v>
      </c>
      <c r="F10" s="52">
        <v>0</v>
      </c>
    </row>
    <row r="11" spans="1:9" x14ac:dyDescent="0.25">
      <c r="A11" s="3" t="s">
        <v>6</v>
      </c>
      <c r="B11" s="26">
        <v>0</v>
      </c>
      <c r="C11" s="19">
        <v>3988992</v>
      </c>
      <c r="D11" s="26">
        <v>0</v>
      </c>
      <c r="E11" s="40">
        <v>0</v>
      </c>
      <c r="F11" s="52">
        <v>0</v>
      </c>
    </row>
    <row r="12" spans="1:9" x14ac:dyDescent="0.25">
      <c r="A12" s="3" t="s">
        <v>7</v>
      </c>
      <c r="B12" s="26">
        <v>0</v>
      </c>
      <c r="C12" s="19">
        <v>7170437</v>
      </c>
      <c r="D12" s="26">
        <v>0</v>
      </c>
      <c r="E12" s="40">
        <v>0</v>
      </c>
      <c r="F12" s="52">
        <v>0</v>
      </c>
    </row>
    <row r="13" spans="1:9" x14ac:dyDescent="0.25">
      <c r="A13" s="3" t="s">
        <v>22</v>
      </c>
      <c r="B13" s="26">
        <v>341652860</v>
      </c>
      <c r="C13" s="19">
        <v>5145876</v>
      </c>
      <c r="D13" s="26">
        <v>905380</v>
      </c>
      <c r="E13" s="40">
        <v>2315644</v>
      </c>
      <c r="F13" s="52">
        <v>905380</v>
      </c>
    </row>
    <row r="14" spans="1:9" x14ac:dyDescent="0.25">
      <c r="A14" s="3" t="s">
        <v>23</v>
      </c>
      <c r="B14" s="26">
        <v>162427700</v>
      </c>
      <c r="C14" s="19">
        <v>5349097</v>
      </c>
      <c r="D14" s="26">
        <v>430433</v>
      </c>
      <c r="E14" s="40">
        <v>2407094</v>
      </c>
      <c r="F14" s="52">
        <v>430433</v>
      </c>
    </row>
    <row r="15" spans="1:9" x14ac:dyDescent="0.25">
      <c r="A15" s="3" t="s">
        <v>8</v>
      </c>
      <c r="B15" s="26">
        <v>0</v>
      </c>
      <c r="C15" s="19">
        <v>10594242</v>
      </c>
      <c r="D15" s="26">
        <v>0</v>
      </c>
      <c r="E15" s="40">
        <v>0</v>
      </c>
      <c r="F15" s="52">
        <v>0</v>
      </c>
    </row>
    <row r="16" spans="1:9" x14ac:dyDescent="0.25">
      <c r="A16" s="3" t="s">
        <v>61</v>
      </c>
      <c r="B16" s="26">
        <v>364104100</v>
      </c>
      <c r="C16" s="19">
        <v>7891525</v>
      </c>
      <c r="D16" s="26">
        <v>964876</v>
      </c>
      <c r="E16" s="40">
        <v>3551186</v>
      </c>
      <c r="F16" s="52">
        <v>964876</v>
      </c>
    </row>
    <row r="17" spans="1:6" x14ac:dyDescent="0.25">
      <c r="A17" s="3" t="s">
        <v>24</v>
      </c>
      <c r="B17" s="26">
        <v>272213000</v>
      </c>
      <c r="C17" s="19">
        <v>7174055</v>
      </c>
      <c r="D17" s="26">
        <v>721364</v>
      </c>
      <c r="E17" s="40">
        <v>3228325</v>
      </c>
      <c r="F17" s="52">
        <v>721364</v>
      </c>
    </row>
    <row r="18" spans="1:6" x14ac:dyDescent="0.25">
      <c r="A18" s="3" t="s">
        <v>48</v>
      </c>
      <c r="B18" s="26">
        <v>11512267940</v>
      </c>
      <c r="C18" s="19">
        <v>149764522</v>
      </c>
      <c r="D18" s="26">
        <v>30507510</v>
      </c>
      <c r="E18" s="40">
        <v>67394035</v>
      </c>
      <c r="F18" s="52">
        <v>30507510</v>
      </c>
    </row>
    <row r="19" spans="1:6" x14ac:dyDescent="0.25">
      <c r="A19" s="3" t="s">
        <v>25</v>
      </c>
      <c r="B19" s="26">
        <v>37383500</v>
      </c>
      <c r="C19" s="19">
        <v>28438560</v>
      </c>
      <c r="D19" s="26">
        <v>99066</v>
      </c>
      <c r="E19" s="40">
        <v>12797352</v>
      </c>
      <c r="F19" s="52">
        <v>99066</v>
      </c>
    </row>
    <row r="20" spans="1:6" x14ac:dyDescent="0.25">
      <c r="A20" s="3" t="s">
        <v>51</v>
      </c>
      <c r="B20" s="26">
        <v>414797200</v>
      </c>
      <c r="C20" s="19">
        <v>3768989</v>
      </c>
      <c r="D20" s="26">
        <v>1099213</v>
      </c>
      <c r="E20" s="40">
        <v>1696045</v>
      </c>
      <c r="F20" s="52">
        <v>1099213</v>
      </c>
    </row>
    <row r="21" spans="1:6" x14ac:dyDescent="0.25">
      <c r="A21" s="3" t="s">
        <v>26</v>
      </c>
      <c r="B21" s="26">
        <v>81505600</v>
      </c>
      <c r="C21" s="19">
        <v>2541657</v>
      </c>
      <c r="D21" s="26">
        <v>215990</v>
      </c>
      <c r="E21" s="40">
        <v>1143746</v>
      </c>
      <c r="F21" s="52">
        <v>215990</v>
      </c>
    </row>
    <row r="22" spans="1:6" x14ac:dyDescent="0.25">
      <c r="A22" s="3" t="s">
        <v>27</v>
      </c>
      <c r="B22" s="26">
        <v>18846800</v>
      </c>
      <c r="C22" s="19">
        <v>1674869</v>
      </c>
      <c r="D22" s="26">
        <v>49944</v>
      </c>
      <c r="E22" s="40">
        <v>753691</v>
      </c>
      <c r="F22" s="52">
        <v>49944</v>
      </c>
    </row>
    <row r="23" spans="1:6" x14ac:dyDescent="0.25">
      <c r="A23" s="3" t="s">
        <v>9</v>
      </c>
      <c r="B23" s="26">
        <v>0</v>
      </c>
      <c r="C23" s="19">
        <v>6083291</v>
      </c>
      <c r="D23" s="26">
        <v>0</v>
      </c>
      <c r="E23" s="40">
        <v>0</v>
      </c>
      <c r="F23" s="52">
        <v>0</v>
      </c>
    </row>
    <row r="24" spans="1:6" x14ac:dyDescent="0.25">
      <c r="A24" s="3" t="s">
        <v>52</v>
      </c>
      <c r="B24" s="26">
        <v>5474917000</v>
      </c>
      <c r="C24" s="19">
        <v>52154172</v>
      </c>
      <c r="D24" s="26">
        <v>14508530</v>
      </c>
      <c r="E24" s="40">
        <v>23469377</v>
      </c>
      <c r="F24" s="52">
        <v>14508530</v>
      </c>
    </row>
    <row r="25" spans="1:6" x14ac:dyDescent="0.25">
      <c r="A25" s="3" t="s">
        <v>28</v>
      </c>
      <c r="B25" s="26">
        <v>35294100</v>
      </c>
      <c r="C25" s="19">
        <v>2497953</v>
      </c>
      <c r="D25" s="26">
        <v>93529</v>
      </c>
      <c r="E25" s="40">
        <v>1124079</v>
      </c>
      <c r="F25" s="52">
        <v>93529</v>
      </c>
    </row>
    <row r="26" spans="1:6" x14ac:dyDescent="0.25">
      <c r="A26" s="3" t="s">
        <v>21</v>
      </c>
      <c r="B26" s="26">
        <v>0</v>
      </c>
      <c r="C26" s="19">
        <v>5731108</v>
      </c>
      <c r="D26" s="26">
        <v>0</v>
      </c>
      <c r="E26" s="40">
        <v>0</v>
      </c>
      <c r="F26" s="52">
        <v>0</v>
      </c>
    </row>
    <row r="27" spans="1:6" x14ac:dyDescent="0.25">
      <c r="A27" s="3" t="s">
        <v>53</v>
      </c>
      <c r="B27" s="26">
        <v>10378538220</v>
      </c>
      <c r="C27" s="19">
        <v>106230079</v>
      </c>
      <c r="D27" s="26">
        <v>27503126</v>
      </c>
      <c r="E27" s="40">
        <v>47803536</v>
      </c>
      <c r="F27" s="52">
        <v>27503126</v>
      </c>
    </row>
    <row r="28" spans="1:6" x14ac:dyDescent="0.25">
      <c r="A28" s="3" t="s">
        <v>54</v>
      </c>
      <c r="B28" s="26">
        <v>1824598300</v>
      </c>
      <c r="C28" s="19">
        <v>30706726</v>
      </c>
      <c r="D28" s="26">
        <v>4835185</v>
      </c>
      <c r="E28" s="40">
        <v>13818027</v>
      </c>
      <c r="F28" s="52">
        <v>4835185</v>
      </c>
    </row>
    <row r="29" spans="1:6" x14ac:dyDescent="0.25">
      <c r="A29" s="3" t="s">
        <v>29</v>
      </c>
      <c r="B29" s="26">
        <v>68122900</v>
      </c>
      <c r="C29" s="19">
        <v>3008586</v>
      </c>
      <c r="D29" s="26">
        <v>180526</v>
      </c>
      <c r="E29" s="40">
        <v>1353864</v>
      </c>
      <c r="F29" s="52">
        <v>180526</v>
      </c>
    </row>
    <row r="30" spans="1:6" x14ac:dyDescent="0.25">
      <c r="A30" s="3" t="s">
        <v>55</v>
      </c>
      <c r="B30" s="26">
        <v>1637888200</v>
      </c>
      <c r="C30" s="19">
        <v>31756514</v>
      </c>
      <c r="D30" s="26">
        <v>4340404</v>
      </c>
      <c r="E30" s="40">
        <v>14290431</v>
      </c>
      <c r="F30" s="52">
        <v>4340404</v>
      </c>
    </row>
    <row r="31" spans="1:6" x14ac:dyDescent="0.25">
      <c r="A31" s="3" t="s">
        <v>10</v>
      </c>
      <c r="B31" s="26">
        <v>0</v>
      </c>
      <c r="C31" s="19">
        <v>8425166</v>
      </c>
      <c r="D31" s="26">
        <v>0</v>
      </c>
      <c r="E31" s="40">
        <v>0</v>
      </c>
      <c r="F31" s="52">
        <v>0</v>
      </c>
    </row>
    <row r="32" spans="1:6" x14ac:dyDescent="0.25">
      <c r="A32" s="3" t="s">
        <v>56</v>
      </c>
      <c r="B32" s="26">
        <v>172319800</v>
      </c>
      <c r="C32" s="19">
        <v>9504960</v>
      </c>
      <c r="D32" s="26">
        <v>456647</v>
      </c>
      <c r="E32" s="40">
        <v>4277232</v>
      </c>
      <c r="F32" s="52">
        <v>456647</v>
      </c>
    </row>
    <row r="33" spans="1:6" x14ac:dyDescent="0.25">
      <c r="A33" s="3" t="s">
        <v>11</v>
      </c>
      <c r="B33" s="26">
        <v>0</v>
      </c>
      <c r="C33" s="19">
        <v>80987196</v>
      </c>
      <c r="D33" s="26">
        <v>0</v>
      </c>
      <c r="E33" s="40">
        <v>0</v>
      </c>
      <c r="F33" s="52">
        <v>0</v>
      </c>
    </row>
    <row r="34" spans="1:6" x14ac:dyDescent="0.25">
      <c r="A34" s="3" t="s">
        <v>12</v>
      </c>
      <c r="B34" s="26">
        <v>0</v>
      </c>
      <c r="C34" s="19">
        <v>43305367</v>
      </c>
      <c r="D34" s="26">
        <v>0</v>
      </c>
      <c r="E34" s="40">
        <v>0</v>
      </c>
      <c r="F34" s="52">
        <v>0</v>
      </c>
    </row>
    <row r="35" spans="1:6" x14ac:dyDescent="0.25">
      <c r="A35" s="3" t="s">
        <v>57</v>
      </c>
      <c r="B35" s="26">
        <v>12038657130</v>
      </c>
      <c r="C35" s="19">
        <v>200530125</v>
      </c>
      <c r="D35" s="26">
        <v>31902441</v>
      </c>
      <c r="E35" s="40">
        <v>90238556</v>
      </c>
      <c r="F35" s="52">
        <v>31902441</v>
      </c>
    </row>
    <row r="36" spans="1:6" x14ac:dyDescent="0.25">
      <c r="A36" s="3" t="s">
        <v>30</v>
      </c>
      <c r="B36" s="26">
        <v>30493500</v>
      </c>
      <c r="C36" s="19">
        <v>8636630</v>
      </c>
      <c r="D36" s="26">
        <v>80808</v>
      </c>
      <c r="E36" s="40">
        <v>3886484</v>
      </c>
      <c r="F36" s="52">
        <v>80808</v>
      </c>
    </row>
    <row r="37" spans="1:6" x14ac:dyDescent="0.25">
      <c r="A37" s="3" t="s">
        <v>31</v>
      </c>
      <c r="B37" s="26">
        <v>420455100</v>
      </c>
      <c r="C37" s="19">
        <v>10350874</v>
      </c>
      <c r="D37" s="26">
        <v>1114206</v>
      </c>
      <c r="E37" s="40">
        <v>4657893</v>
      </c>
      <c r="F37" s="52">
        <v>1114206</v>
      </c>
    </row>
    <row r="38" spans="1:6" x14ac:dyDescent="0.25">
      <c r="A38" s="3" t="s">
        <v>58</v>
      </c>
      <c r="B38" s="26">
        <v>22029344400</v>
      </c>
      <c r="C38" s="19">
        <v>35305500</v>
      </c>
      <c r="D38" s="26">
        <v>58377763</v>
      </c>
      <c r="E38" s="40">
        <v>15887475</v>
      </c>
      <c r="F38" s="52">
        <v>15887475</v>
      </c>
    </row>
    <row r="39" spans="1:6" x14ac:dyDescent="0.25">
      <c r="A39" s="3" t="s">
        <v>59</v>
      </c>
      <c r="B39" s="26">
        <v>767350100</v>
      </c>
      <c r="C39" s="19">
        <v>40399074</v>
      </c>
      <c r="D39" s="26">
        <v>2033478</v>
      </c>
      <c r="E39" s="40">
        <v>18179583</v>
      </c>
      <c r="F39" s="52">
        <v>2033478</v>
      </c>
    </row>
    <row r="40" spans="1:6" x14ac:dyDescent="0.25">
      <c r="A40" s="3" t="s">
        <v>32</v>
      </c>
      <c r="B40" s="26">
        <v>15386700</v>
      </c>
      <c r="C40" s="19">
        <v>499543</v>
      </c>
      <c r="D40" s="26">
        <v>40775</v>
      </c>
      <c r="E40" s="40">
        <v>224794</v>
      </c>
      <c r="F40" s="52">
        <v>40775</v>
      </c>
    </row>
    <row r="41" spans="1:6" x14ac:dyDescent="0.25">
      <c r="A41" s="3" t="s">
        <v>33</v>
      </c>
      <c r="B41" s="26">
        <v>465132000</v>
      </c>
      <c r="C41" s="23">
        <v>7186271</v>
      </c>
      <c r="D41" s="26">
        <v>1232600</v>
      </c>
      <c r="E41" s="40">
        <v>3233822</v>
      </c>
      <c r="F41" s="52">
        <v>1232600</v>
      </c>
    </row>
    <row r="42" spans="1:6" x14ac:dyDescent="0.25">
      <c r="A42" s="3" t="s">
        <v>13</v>
      </c>
      <c r="B42" s="26">
        <v>0</v>
      </c>
      <c r="C42" s="19">
        <v>1409798</v>
      </c>
      <c r="D42" s="26">
        <v>0</v>
      </c>
      <c r="E42" s="40">
        <v>0</v>
      </c>
      <c r="F42" s="52">
        <v>0</v>
      </c>
    </row>
    <row r="43" spans="1:6" x14ac:dyDescent="0.25">
      <c r="A43" s="3" t="s">
        <v>16</v>
      </c>
      <c r="B43" s="26">
        <v>33188400</v>
      </c>
      <c r="C43" s="19">
        <v>3591445</v>
      </c>
      <c r="D43" s="26">
        <v>87949</v>
      </c>
      <c r="E43" s="40">
        <v>1616150</v>
      </c>
      <c r="F43" s="52">
        <v>87949</v>
      </c>
    </row>
    <row r="44" spans="1:6" x14ac:dyDescent="0.25">
      <c r="A44" s="3" t="s">
        <v>60</v>
      </c>
      <c r="B44" s="26">
        <v>1284593700</v>
      </c>
      <c r="C44" s="19">
        <v>15960832</v>
      </c>
      <c r="D44" s="26">
        <v>3404173</v>
      </c>
      <c r="E44" s="40">
        <v>7182374</v>
      </c>
      <c r="F44" s="52">
        <v>3404173</v>
      </c>
    </row>
    <row r="45" spans="1:6" x14ac:dyDescent="0.25">
      <c r="A45" s="3" t="s">
        <v>34</v>
      </c>
      <c r="B45" s="26">
        <v>386312000</v>
      </c>
      <c r="C45" s="19">
        <v>1720827</v>
      </c>
      <c r="D45" s="26">
        <v>1023727</v>
      </c>
      <c r="E45" s="40">
        <v>774372</v>
      </c>
      <c r="F45" s="52">
        <v>774372</v>
      </c>
    </row>
    <row r="46" spans="1:6" x14ac:dyDescent="0.25">
      <c r="A46" s="3" t="s">
        <v>14</v>
      </c>
      <c r="B46" s="26">
        <v>0</v>
      </c>
      <c r="C46" s="19">
        <v>5396597</v>
      </c>
      <c r="D46" s="26">
        <v>0</v>
      </c>
      <c r="E46" s="40">
        <v>0</v>
      </c>
      <c r="F46" s="52">
        <v>0</v>
      </c>
    </row>
    <row r="47" spans="1:6" x14ac:dyDescent="0.25">
      <c r="A47" s="3" t="s">
        <v>15</v>
      </c>
      <c r="B47" s="26">
        <v>0</v>
      </c>
      <c r="C47" s="19">
        <v>13511624</v>
      </c>
      <c r="D47" s="26">
        <v>0</v>
      </c>
      <c r="E47" s="40">
        <v>0</v>
      </c>
      <c r="F47" s="52">
        <v>0</v>
      </c>
    </row>
    <row r="48" spans="1:6" x14ac:dyDescent="0.25">
      <c r="A48" s="3" t="s">
        <v>19</v>
      </c>
      <c r="B48" s="26">
        <v>15017900</v>
      </c>
      <c r="C48" s="19">
        <v>1280524</v>
      </c>
      <c r="D48" s="26">
        <v>39797</v>
      </c>
      <c r="E48" s="21">
        <v>576236</v>
      </c>
      <c r="F48" s="52">
        <v>39797</v>
      </c>
    </row>
    <row r="49" spans="1:6" x14ac:dyDescent="0.25">
      <c r="A49" s="3" t="s">
        <v>35</v>
      </c>
      <c r="B49" s="26">
        <v>687930100</v>
      </c>
      <c r="C49" s="19">
        <v>6131264</v>
      </c>
      <c r="D49" s="26">
        <v>1823015</v>
      </c>
      <c r="E49" s="21">
        <v>2759069</v>
      </c>
      <c r="F49" s="52">
        <v>1823015</v>
      </c>
    </row>
    <row r="50" spans="1:6" x14ac:dyDescent="0.25">
      <c r="A50" s="3" t="s">
        <v>36</v>
      </c>
      <c r="B50" s="26">
        <v>2394715690</v>
      </c>
      <c r="C50" s="19">
        <v>8855743</v>
      </c>
      <c r="D50" s="26">
        <v>6345997</v>
      </c>
      <c r="E50" s="21">
        <v>3985084</v>
      </c>
      <c r="F50" s="52">
        <v>3985084</v>
      </c>
    </row>
    <row r="51" spans="1:6" x14ac:dyDescent="0.25">
      <c r="A51" s="3" t="s">
        <v>37</v>
      </c>
      <c r="B51" s="26">
        <v>230312700</v>
      </c>
      <c r="C51" s="19">
        <v>4386955</v>
      </c>
      <c r="D51" s="26">
        <v>610329</v>
      </c>
      <c r="E51" s="21">
        <v>1974130</v>
      </c>
      <c r="F51" s="52">
        <v>610329</v>
      </c>
    </row>
    <row r="52" spans="1:6" x14ac:dyDescent="0.25">
      <c r="A52" s="3" t="s">
        <v>38</v>
      </c>
      <c r="B52" s="26">
        <v>78058800</v>
      </c>
      <c r="C52" s="19">
        <v>1307684</v>
      </c>
      <c r="D52" s="26">
        <v>206856</v>
      </c>
      <c r="E52" s="21">
        <v>588458</v>
      </c>
      <c r="F52" s="52">
        <v>206856</v>
      </c>
    </row>
    <row r="53" spans="1:6" x14ac:dyDescent="0.25">
      <c r="A53" s="3" t="s">
        <v>17</v>
      </c>
      <c r="B53" s="26">
        <v>0</v>
      </c>
      <c r="C53" s="19">
        <v>7187219</v>
      </c>
      <c r="D53" s="26">
        <v>0</v>
      </c>
      <c r="E53" s="36">
        <v>0</v>
      </c>
      <c r="F53" s="52">
        <v>0</v>
      </c>
    </row>
    <row r="54" spans="1:6" x14ac:dyDescent="0.25">
      <c r="A54" s="3" t="s">
        <v>18</v>
      </c>
      <c r="B54" s="26">
        <v>0</v>
      </c>
      <c r="C54" s="19">
        <v>17222262</v>
      </c>
      <c r="D54" s="26">
        <v>0</v>
      </c>
      <c r="E54" s="36">
        <v>0</v>
      </c>
      <c r="F54" s="52">
        <v>0</v>
      </c>
    </row>
    <row r="55" spans="1:6" x14ac:dyDescent="0.25">
      <c r="A55" s="3" t="s">
        <v>20</v>
      </c>
      <c r="B55" s="26">
        <v>0</v>
      </c>
      <c r="C55" s="19">
        <v>9134987</v>
      </c>
      <c r="D55" s="26">
        <v>0</v>
      </c>
      <c r="E55" s="36">
        <v>0</v>
      </c>
      <c r="F55" s="52">
        <v>0</v>
      </c>
    </row>
    <row r="56" spans="1:6" x14ac:dyDescent="0.25">
      <c r="A56" s="3" t="s">
        <v>62</v>
      </c>
      <c r="B56" s="26">
        <v>0</v>
      </c>
      <c r="C56" s="19">
        <v>4334949</v>
      </c>
      <c r="D56" s="26">
        <v>0</v>
      </c>
      <c r="E56" s="36">
        <v>0</v>
      </c>
      <c r="F56" s="52">
        <v>0</v>
      </c>
    </row>
    <row r="57" spans="1:6" x14ac:dyDescent="0.25">
      <c r="A57" s="30" t="s">
        <v>45</v>
      </c>
      <c r="B57" s="42">
        <f t="shared" ref="B57:F57" si="0">SUBTOTAL(109,B3:B56)</f>
        <v>114408754580</v>
      </c>
      <c r="C57" s="42">
        <f t="shared" si="0"/>
        <v>1528540579</v>
      </c>
      <c r="D57" s="42">
        <f t="shared" si="0"/>
        <v>303183199</v>
      </c>
      <c r="E57" s="42">
        <f t="shared" si="0"/>
        <v>558918739</v>
      </c>
      <c r="F57" s="42">
        <f t="shared" si="0"/>
        <v>257895262</v>
      </c>
    </row>
    <row r="58" spans="1:6" ht="6.75" customHeight="1" x14ac:dyDescent="0.25">
      <c r="A58" s="43" t="s">
        <v>75</v>
      </c>
    </row>
    <row r="59" spans="1:6" x14ac:dyDescent="0.25">
      <c r="A59" s="5" t="s">
        <v>79</v>
      </c>
      <c r="B59" s="6"/>
      <c r="C59" s="6"/>
      <c r="D59" s="6"/>
      <c r="E59" s="6"/>
      <c r="F59" s="6"/>
    </row>
  </sheetData>
  <mergeCells count="1">
    <mergeCell ref="A1:F1"/>
  </mergeCells>
  <pageMargins left="0.5" right="0" top="0.25" bottom="0" header="0.3" footer="0.3"/>
  <pageSetup scale="80"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0"/>
  <sheetViews>
    <sheetView workbookViewId="0">
      <selection activeCell="I31" sqref="I31"/>
    </sheetView>
  </sheetViews>
  <sheetFormatPr defaultRowHeight="15.75" x14ac:dyDescent="0.25"/>
  <cols>
    <col min="1" max="1" width="16.625" style="5" bestFit="1" customWidth="1"/>
    <col min="2" max="2" width="13.5" style="8" bestFit="1" customWidth="1"/>
    <col min="3" max="3" width="12.125" style="8" bestFit="1" customWidth="1"/>
    <col min="4" max="4" width="13.5" style="8" customWidth="1"/>
    <col min="5" max="5" width="11.625" style="8" customWidth="1"/>
    <col min="6" max="6" width="13.125" style="8" bestFit="1" customWidth="1"/>
    <col min="7" max="7" width="12.125" style="8" bestFit="1" customWidth="1"/>
    <col min="8" max="8" width="14.625" style="8" bestFit="1" customWidth="1"/>
  </cols>
  <sheetData>
    <row r="1" spans="1:8" ht="45.75" customHeight="1" x14ac:dyDescent="0.25">
      <c r="A1" s="62" t="s">
        <v>101</v>
      </c>
      <c r="B1" s="62"/>
      <c r="C1" s="62"/>
      <c r="D1" s="62"/>
      <c r="E1" s="62"/>
      <c r="F1" s="62"/>
      <c r="G1" s="62"/>
      <c r="H1" s="62"/>
    </row>
    <row r="2" spans="1:8" ht="49.5" thickBot="1" x14ac:dyDescent="0.3">
      <c r="A2" s="9" t="s">
        <v>44</v>
      </c>
      <c r="B2" s="10" t="s">
        <v>95</v>
      </c>
      <c r="C2" s="10" t="s">
        <v>74</v>
      </c>
      <c r="D2" s="10" t="s">
        <v>97</v>
      </c>
      <c r="E2" s="10" t="s">
        <v>76</v>
      </c>
      <c r="F2" s="10" t="s">
        <v>77</v>
      </c>
      <c r="G2" s="10" t="s">
        <v>69</v>
      </c>
      <c r="H2" s="10" t="s">
        <v>67</v>
      </c>
    </row>
    <row r="3" spans="1:8" x14ac:dyDescent="0.25">
      <c r="A3" s="20" t="s">
        <v>0</v>
      </c>
      <c r="B3" s="18">
        <v>9232773</v>
      </c>
      <c r="C3" s="18">
        <v>0</v>
      </c>
      <c r="D3" s="15">
        <v>180017</v>
      </c>
      <c r="E3" s="15">
        <v>24911</v>
      </c>
      <c r="F3" s="15">
        <v>0</v>
      </c>
      <c r="G3" s="15">
        <v>0</v>
      </c>
      <c r="H3" s="51">
        <v>0</v>
      </c>
    </row>
    <row r="4" spans="1:8" x14ac:dyDescent="0.25">
      <c r="A4" s="3" t="s">
        <v>1</v>
      </c>
      <c r="B4" s="26">
        <v>1340417</v>
      </c>
      <c r="C4" s="26">
        <v>0</v>
      </c>
      <c r="D4" s="23">
        <v>26135</v>
      </c>
      <c r="E4" s="23">
        <v>3617</v>
      </c>
      <c r="F4" s="23">
        <v>0</v>
      </c>
      <c r="G4" s="23">
        <v>0</v>
      </c>
      <c r="H4" s="52">
        <v>0</v>
      </c>
    </row>
    <row r="5" spans="1:8" x14ac:dyDescent="0.25">
      <c r="A5" s="3" t="s">
        <v>49</v>
      </c>
      <c r="B5" s="26">
        <v>5677145</v>
      </c>
      <c r="C5" s="26">
        <v>390823</v>
      </c>
      <c r="D5" s="23">
        <v>110691</v>
      </c>
      <c r="E5" s="23">
        <v>15318</v>
      </c>
      <c r="F5" s="23">
        <v>1334725</v>
      </c>
      <c r="G5" s="23">
        <v>1334725</v>
      </c>
      <c r="H5" s="52">
        <v>1852566</v>
      </c>
    </row>
    <row r="6" spans="1:8" x14ac:dyDescent="0.25">
      <c r="A6" s="3" t="s">
        <v>2</v>
      </c>
      <c r="B6" s="26">
        <v>443427610</v>
      </c>
      <c r="C6" s="26">
        <v>80240905</v>
      </c>
      <c r="D6" s="23">
        <v>8656402</v>
      </c>
      <c r="E6" s="23">
        <v>1196432</v>
      </c>
      <c r="F6" s="23">
        <v>104254502</v>
      </c>
      <c r="G6" s="23">
        <v>104254502</v>
      </c>
      <c r="H6" s="52">
        <v>210573701</v>
      </c>
    </row>
    <row r="7" spans="1:8" x14ac:dyDescent="0.25">
      <c r="A7" s="3" t="s">
        <v>3</v>
      </c>
      <c r="B7" s="26">
        <v>5190648</v>
      </c>
      <c r="C7" s="26">
        <v>0</v>
      </c>
      <c r="D7" s="23">
        <v>101205</v>
      </c>
      <c r="E7" s="23">
        <v>14005</v>
      </c>
      <c r="F7" s="23">
        <v>0</v>
      </c>
      <c r="G7" s="23">
        <v>0</v>
      </c>
      <c r="H7" s="52">
        <v>0</v>
      </c>
    </row>
    <row r="8" spans="1:8" x14ac:dyDescent="0.25">
      <c r="A8" s="3" t="s">
        <v>4</v>
      </c>
      <c r="B8" s="26">
        <v>41745480</v>
      </c>
      <c r="C8" s="26">
        <v>0</v>
      </c>
      <c r="D8" s="23">
        <v>815439</v>
      </c>
      <c r="E8" s="23">
        <v>112635</v>
      </c>
      <c r="F8" s="23">
        <v>0</v>
      </c>
      <c r="G8" s="23">
        <v>0</v>
      </c>
      <c r="H8" s="52">
        <v>0</v>
      </c>
    </row>
    <row r="9" spans="1:8" x14ac:dyDescent="0.25">
      <c r="A9" s="3" t="s">
        <v>50</v>
      </c>
      <c r="B9" s="26">
        <v>2153954</v>
      </c>
      <c r="C9" s="26">
        <v>838130</v>
      </c>
      <c r="D9" s="23">
        <v>43500</v>
      </c>
      <c r="E9" s="23">
        <v>5812</v>
      </c>
      <c r="F9" s="23">
        <v>506751</v>
      </c>
      <c r="G9" s="23">
        <v>838130</v>
      </c>
      <c r="H9" s="52">
        <v>1761271</v>
      </c>
    </row>
    <row r="10" spans="1:8" x14ac:dyDescent="0.25">
      <c r="A10" s="3" t="s">
        <v>5</v>
      </c>
      <c r="B10" s="26">
        <v>3520226</v>
      </c>
      <c r="C10" s="26">
        <v>0</v>
      </c>
      <c r="D10" s="23">
        <v>70139</v>
      </c>
      <c r="E10" s="23">
        <v>9498</v>
      </c>
      <c r="F10" s="23">
        <v>0</v>
      </c>
      <c r="G10" s="23">
        <v>0</v>
      </c>
      <c r="H10" s="52">
        <v>0</v>
      </c>
    </row>
    <row r="11" spans="1:8" x14ac:dyDescent="0.25">
      <c r="A11" s="3" t="s">
        <v>6</v>
      </c>
      <c r="B11" s="26">
        <v>4062347</v>
      </c>
      <c r="C11" s="26">
        <v>0</v>
      </c>
      <c r="D11" s="23">
        <v>79206</v>
      </c>
      <c r="E11" s="23">
        <v>10961</v>
      </c>
      <c r="F11" s="23">
        <v>0</v>
      </c>
      <c r="G11" s="23">
        <v>0</v>
      </c>
      <c r="H11" s="52">
        <v>0</v>
      </c>
    </row>
    <row r="12" spans="1:8" x14ac:dyDescent="0.25">
      <c r="A12" s="3" t="s">
        <v>7</v>
      </c>
      <c r="B12" s="26">
        <v>6800702</v>
      </c>
      <c r="C12" s="26">
        <v>0</v>
      </c>
      <c r="D12" s="23">
        <v>135603</v>
      </c>
      <c r="E12" s="23">
        <v>18349</v>
      </c>
      <c r="F12" s="23">
        <v>0</v>
      </c>
      <c r="G12" s="23">
        <v>0</v>
      </c>
      <c r="H12" s="52">
        <v>0</v>
      </c>
    </row>
    <row r="13" spans="1:8" x14ac:dyDescent="0.25">
      <c r="A13" s="3" t="s">
        <v>22</v>
      </c>
      <c r="B13" s="26">
        <v>4699051</v>
      </c>
      <c r="C13" s="26">
        <v>683306</v>
      </c>
      <c r="D13" s="23">
        <v>91620</v>
      </c>
      <c r="E13" s="23">
        <v>12679</v>
      </c>
      <c r="F13" s="23">
        <v>1104771</v>
      </c>
      <c r="G13" s="23">
        <v>1104771</v>
      </c>
      <c r="H13" s="52">
        <v>2010151</v>
      </c>
    </row>
    <row r="14" spans="1:8" x14ac:dyDescent="0.25">
      <c r="A14" s="3" t="s">
        <v>23</v>
      </c>
      <c r="B14" s="26">
        <v>5597149</v>
      </c>
      <c r="C14" s="26">
        <v>324855</v>
      </c>
      <c r="D14" s="23">
        <v>109131</v>
      </c>
      <c r="E14" s="23">
        <v>15102</v>
      </c>
      <c r="F14" s="23">
        <v>1315918</v>
      </c>
      <c r="G14" s="23">
        <v>1315918</v>
      </c>
      <c r="H14" s="52">
        <v>1746351</v>
      </c>
    </row>
    <row r="15" spans="1:8" x14ac:dyDescent="0.25">
      <c r="A15" s="3" t="s">
        <v>8</v>
      </c>
      <c r="B15" s="26">
        <v>10315294</v>
      </c>
      <c r="C15" s="26">
        <v>0</v>
      </c>
      <c r="D15" s="23">
        <v>201123</v>
      </c>
      <c r="E15" s="23">
        <v>27832</v>
      </c>
      <c r="F15" s="23">
        <v>0</v>
      </c>
      <c r="G15" s="23">
        <v>0</v>
      </c>
      <c r="H15" s="52">
        <v>0</v>
      </c>
    </row>
    <row r="16" spans="1:8" x14ac:dyDescent="0.25">
      <c r="A16" s="3" t="s">
        <v>61</v>
      </c>
      <c r="B16" s="26">
        <v>7931197</v>
      </c>
      <c r="C16" s="26">
        <v>728208</v>
      </c>
      <c r="D16" s="23">
        <v>154639</v>
      </c>
      <c r="E16" s="23">
        <v>21400</v>
      </c>
      <c r="F16" s="23">
        <v>1864664</v>
      </c>
      <c r="G16" s="23">
        <v>1864664</v>
      </c>
      <c r="H16" s="52">
        <v>2829540</v>
      </c>
    </row>
    <row r="17" spans="1:8" x14ac:dyDescent="0.25">
      <c r="A17" s="3" t="s">
        <v>24</v>
      </c>
      <c r="B17" s="26">
        <v>6931933</v>
      </c>
      <c r="C17" s="26">
        <v>544426</v>
      </c>
      <c r="D17" s="23">
        <v>136659</v>
      </c>
      <c r="E17" s="23">
        <v>18703</v>
      </c>
      <c r="F17" s="23">
        <v>1630078</v>
      </c>
      <c r="G17" s="23">
        <v>1630078</v>
      </c>
      <c r="H17" s="52">
        <v>2351442</v>
      </c>
    </row>
    <row r="18" spans="1:8" x14ac:dyDescent="0.25">
      <c r="A18" s="3" t="s">
        <v>48</v>
      </c>
      <c r="B18" s="26">
        <v>150104430</v>
      </c>
      <c r="C18" s="26">
        <v>23024536</v>
      </c>
      <c r="D18" s="23">
        <v>2929679</v>
      </c>
      <c r="E18" s="23">
        <v>405004</v>
      </c>
      <c r="F18" s="23">
        <v>35290996</v>
      </c>
      <c r="G18" s="23">
        <v>35290996</v>
      </c>
      <c r="H18" s="52">
        <v>65798506</v>
      </c>
    </row>
    <row r="19" spans="1:8" x14ac:dyDescent="0.25">
      <c r="A19" s="3" t="s">
        <v>25</v>
      </c>
      <c r="B19" s="26">
        <v>30232800</v>
      </c>
      <c r="C19" s="26">
        <v>74767</v>
      </c>
      <c r="D19" s="23">
        <v>589466</v>
      </c>
      <c r="E19" s="23">
        <v>81572</v>
      </c>
      <c r="F19" s="23">
        <v>7107883</v>
      </c>
      <c r="G19" s="23">
        <v>7107883</v>
      </c>
      <c r="H19" s="52">
        <v>7206949</v>
      </c>
    </row>
    <row r="20" spans="1:8" x14ac:dyDescent="0.25">
      <c r="A20" s="3" t="s">
        <v>51</v>
      </c>
      <c r="B20" s="26">
        <v>3872527</v>
      </c>
      <c r="C20" s="26">
        <v>829594</v>
      </c>
      <c r="D20" s="23">
        <v>75505</v>
      </c>
      <c r="E20" s="23">
        <v>10449</v>
      </c>
      <c r="F20" s="23">
        <v>910451</v>
      </c>
      <c r="G20" s="23">
        <v>910451</v>
      </c>
      <c r="H20" s="52">
        <v>2009664</v>
      </c>
    </row>
    <row r="21" spans="1:8" x14ac:dyDescent="0.25">
      <c r="A21" s="3" t="s">
        <v>26</v>
      </c>
      <c r="B21" s="26">
        <v>2714220</v>
      </c>
      <c r="C21" s="26">
        <v>163011</v>
      </c>
      <c r="D21" s="23">
        <v>52921</v>
      </c>
      <c r="E21" s="23">
        <v>7323</v>
      </c>
      <c r="F21" s="23">
        <v>638127</v>
      </c>
      <c r="G21" s="23">
        <v>638127</v>
      </c>
      <c r="H21" s="52">
        <v>854117</v>
      </c>
    </row>
    <row r="22" spans="1:8" x14ac:dyDescent="0.25">
      <c r="A22" s="3" t="s">
        <v>27</v>
      </c>
      <c r="B22" s="26">
        <v>1837173</v>
      </c>
      <c r="C22" s="26">
        <v>37694</v>
      </c>
      <c r="D22" s="23">
        <v>41833</v>
      </c>
      <c r="E22" s="23">
        <v>4957</v>
      </c>
      <c r="F22" s="23">
        <v>433311</v>
      </c>
      <c r="G22" s="23">
        <v>433311</v>
      </c>
      <c r="H22" s="52">
        <v>483255</v>
      </c>
    </row>
    <row r="23" spans="1:8" x14ac:dyDescent="0.25">
      <c r="A23" s="3" t="s">
        <v>9</v>
      </c>
      <c r="B23" s="26">
        <v>6084477</v>
      </c>
      <c r="C23" s="26">
        <v>0</v>
      </c>
      <c r="D23" s="23">
        <v>118633</v>
      </c>
      <c r="E23" s="23">
        <v>16417</v>
      </c>
      <c r="F23" s="23">
        <v>0</v>
      </c>
      <c r="G23" s="23">
        <v>0</v>
      </c>
      <c r="H23" s="52">
        <v>0</v>
      </c>
    </row>
    <row r="24" spans="1:8" x14ac:dyDescent="0.25">
      <c r="A24" s="3" t="s">
        <v>52</v>
      </c>
      <c r="B24" s="26">
        <v>52184534</v>
      </c>
      <c r="C24" s="26">
        <v>10949834</v>
      </c>
      <c r="D24" s="23">
        <v>1017472</v>
      </c>
      <c r="E24" s="23">
        <v>140801</v>
      </c>
      <c r="F24" s="23">
        <v>12268846</v>
      </c>
      <c r="G24" s="23">
        <v>12268846</v>
      </c>
      <c r="H24" s="52">
        <v>26777376</v>
      </c>
    </row>
    <row r="25" spans="1:8" x14ac:dyDescent="0.25">
      <c r="A25" s="3" t="s">
        <v>28</v>
      </c>
      <c r="B25" s="26">
        <v>2317622</v>
      </c>
      <c r="C25" s="26">
        <v>70588</v>
      </c>
      <c r="D25" s="23">
        <v>45188</v>
      </c>
      <c r="E25" s="23">
        <v>6253</v>
      </c>
      <c r="F25" s="23">
        <v>544884</v>
      </c>
      <c r="G25" s="23">
        <v>544884</v>
      </c>
      <c r="H25" s="52">
        <v>638413</v>
      </c>
    </row>
    <row r="26" spans="1:8" x14ac:dyDescent="0.25">
      <c r="A26" s="3" t="s">
        <v>21</v>
      </c>
      <c r="B26" s="26">
        <v>5525040</v>
      </c>
      <c r="C26" s="26">
        <v>0</v>
      </c>
      <c r="D26" s="23">
        <v>118246</v>
      </c>
      <c r="E26" s="23">
        <v>14907</v>
      </c>
      <c r="F26" s="23">
        <v>0</v>
      </c>
      <c r="G26" s="23">
        <v>0</v>
      </c>
      <c r="H26" s="52">
        <v>0</v>
      </c>
    </row>
    <row r="27" spans="1:8" x14ac:dyDescent="0.25">
      <c r="A27" s="3" t="s">
        <v>53</v>
      </c>
      <c r="B27" s="26">
        <v>106276452</v>
      </c>
      <c r="C27" s="26">
        <v>20757076</v>
      </c>
      <c r="D27" s="23">
        <v>2072133</v>
      </c>
      <c r="E27" s="23">
        <v>286749</v>
      </c>
      <c r="F27" s="23">
        <v>24986127</v>
      </c>
      <c r="G27" s="23">
        <v>24986127</v>
      </c>
      <c r="H27" s="52">
        <v>52489253</v>
      </c>
    </row>
    <row r="28" spans="1:8" x14ac:dyDescent="0.25">
      <c r="A28" s="3" t="s">
        <v>54</v>
      </c>
      <c r="B28" s="26">
        <v>30108211</v>
      </c>
      <c r="C28" s="26">
        <v>3649197</v>
      </c>
      <c r="D28" s="23">
        <v>594553</v>
      </c>
      <c r="E28" s="23">
        <v>81236</v>
      </c>
      <c r="F28" s="23">
        <v>7080320</v>
      </c>
      <c r="G28" s="23">
        <v>7080320</v>
      </c>
      <c r="H28" s="52">
        <v>11915505</v>
      </c>
    </row>
    <row r="29" spans="1:8" x14ac:dyDescent="0.25">
      <c r="A29" s="3" t="s">
        <v>29</v>
      </c>
      <c r="B29" s="26">
        <v>2930962</v>
      </c>
      <c r="C29" s="26">
        <v>136246</v>
      </c>
      <c r="D29" s="23">
        <v>57147</v>
      </c>
      <c r="E29" s="23">
        <v>7908</v>
      </c>
      <c r="F29" s="23">
        <v>689084</v>
      </c>
      <c r="G29" s="23">
        <v>689084</v>
      </c>
      <c r="H29" s="52">
        <v>869610</v>
      </c>
    </row>
    <row r="30" spans="1:8" x14ac:dyDescent="0.25">
      <c r="A30" s="3" t="s">
        <v>55</v>
      </c>
      <c r="B30" s="26">
        <v>32644947</v>
      </c>
      <c r="C30" s="26">
        <v>3275776</v>
      </c>
      <c r="D30" s="23">
        <v>636497</v>
      </c>
      <c r="E30" s="23">
        <v>88081</v>
      </c>
      <c r="F30" s="23">
        <v>7674991</v>
      </c>
      <c r="G30" s="23">
        <v>7674991</v>
      </c>
      <c r="H30" s="52">
        <v>12015395</v>
      </c>
    </row>
    <row r="31" spans="1:8" x14ac:dyDescent="0.25">
      <c r="A31" s="3" t="s">
        <v>10</v>
      </c>
      <c r="B31" s="26">
        <v>8892747</v>
      </c>
      <c r="C31" s="26">
        <v>0</v>
      </c>
      <c r="D31" s="23">
        <v>174890</v>
      </c>
      <c r="E31" s="23">
        <v>23994</v>
      </c>
      <c r="F31" s="23">
        <v>0</v>
      </c>
      <c r="G31" s="23">
        <v>0</v>
      </c>
      <c r="H31" s="52">
        <v>0</v>
      </c>
    </row>
    <row r="32" spans="1:8" x14ac:dyDescent="0.25">
      <c r="A32" s="3" t="s">
        <v>56</v>
      </c>
      <c r="B32" s="26">
        <v>9716364</v>
      </c>
      <c r="C32" s="26">
        <v>344640</v>
      </c>
      <c r="D32" s="23">
        <v>189446</v>
      </c>
      <c r="E32" s="23">
        <v>26216</v>
      </c>
      <c r="F32" s="23">
        <v>2284366</v>
      </c>
      <c r="G32" s="23">
        <v>2284366</v>
      </c>
      <c r="H32" s="52">
        <v>2741013</v>
      </c>
    </row>
    <row r="33" spans="1:8" x14ac:dyDescent="0.25">
      <c r="A33" s="3" t="s">
        <v>11</v>
      </c>
      <c r="B33" s="26">
        <v>80443593</v>
      </c>
      <c r="C33" s="26">
        <v>0</v>
      </c>
      <c r="D33" s="23">
        <v>1572964</v>
      </c>
      <c r="E33" s="23">
        <v>217048</v>
      </c>
      <c r="F33" s="23">
        <v>0</v>
      </c>
      <c r="G33" s="23">
        <v>0</v>
      </c>
      <c r="H33" s="52">
        <v>0</v>
      </c>
    </row>
    <row r="34" spans="1:8" x14ac:dyDescent="0.25">
      <c r="A34" s="3" t="s">
        <v>12</v>
      </c>
      <c r="B34" s="26">
        <v>42716755</v>
      </c>
      <c r="C34" s="26">
        <v>0</v>
      </c>
      <c r="D34" s="23">
        <v>838886</v>
      </c>
      <c r="E34" s="23">
        <v>115256</v>
      </c>
      <c r="F34" s="23">
        <v>0</v>
      </c>
      <c r="G34" s="23">
        <v>0</v>
      </c>
      <c r="H34" s="52">
        <v>0</v>
      </c>
    </row>
    <row r="35" spans="1:8" x14ac:dyDescent="0.25">
      <c r="A35" s="3" t="s">
        <v>57</v>
      </c>
      <c r="B35" s="26">
        <v>201569832</v>
      </c>
      <c r="C35" s="26">
        <v>24077314</v>
      </c>
      <c r="D35" s="23">
        <v>3930124</v>
      </c>
      <c r="E35" s="23">
        <v>543865</v>
      </c>
      <c r="F35" s="23">
        <v>47390079</v>
      </c>
      <c r="G35" s="23">
        <v>47390079</v>
      </c>
      <c r="H35" s="52">
        <v>79292520</v>
      </c>
    </row>
    <row r="36" spans="1:8" x14ac:dyDescent="0.25">
      <c r="A36" s="3" t="s">
        <v>30</v>
      </c>
      <c r="B36" s="26">
        <v>9278375</v>
      </c>
      <c r="C36" s="26">
        <v>60987</v>
      </c>
      <c r="D36" s="23">
        <v>180906</v>
      </c>
      <c r="E36" s="23">
        <v>25034</v>
      </c>
      <c r="F36" s="23">
        <v>2181392</v>
      </c>
      <c r="G36" s="23">
        <v>2181392</v>
      </c>
      <c r="H36" s="52">
        <v>2262200</v>
      </c>
    </row>
    <row r="37" spans="1:8" x14ac:dyDescent="0.25">
      <c r="A37" s="3" t="s">
        <v>31</v>
      </c>
      <c r="B37" s="26">
        <v>10058525</v>
      </c>
      <c r="C37" s="26">
        <v>840910</v>
      </c>
      <c r="D37" s="23">
        <v>199123</v>
      </c>
      <c r="E37" s="23">
        <v>27139</v>
      </c>
      <c r="F37" s="23">
        <v>2365501</v>
      </c>
      <c r="G37" s="23">
        <v>2365501</v>
      </c>
      <c r="H37" s="52">
        <v>3479707</v>
      </c>
    </row>
    <row r="38" spans="1:8" x14ac:dyDescent="0.25">
      <c r="A38" s="3" t="s">
        <v>58</v>
      </c>
      <c r="B38" s="26">
        <v>35864759</v>
      </c>
      <c r="C38" s="26">
        <v>44058689</v>
      </c>
      <c r="D38" s="23">
        <v>700779</v>
      </c>
      <c r="E38" s="23">
        <v>96768</v>
      </c>
      <c r="F38" s="23">
        <v>8432330</v>
      </c>
      <c r="G38" s="23">
        <v>44058689</v>
      </c>
      <c r="H38" s="52">
        <v>59946164</v>
      </c>
    </row>
    <row r="39" spans="1:8" x14ac:dyDescent="0.25">
      <c r="A39" s="3" t="s">
        <v>59</v>
      </c>
      <c r="B39" s="26">
        <v>41317631</v>
      </c>
      <c r="C39" s="26">
        <v>1534700</v>
      </c>
      <c r="D39" s="23">
        <v>807097</v>
      </c>
      <c r="E39" s="23">
        <v>111481</v>
      </c>
      <c r="F39" s="23">
        <v>9714328</v>
      </c>
      <c r="G39" s="23">
        <v>9714328</v>
      </c>
      <c r="H39" s="52">
        <v>11747806</v>
      </c>
    </row>
    <row r="40" spans="1:8" x14ac:dyDescent="0.25">
      <c r="A40" s="3" t="s">
        <v>32</v>
      </c>
      <c r="B40" s="26">
        <v>499543</v>
      </c>
      <c r="C40" s="26">
        <v>30773</v>
      </c>
      <c r="D40" s="23">
        <v>9740</v>
      </c>
      <c r="E40" s="23">
        <v>1348</v>
      </c>
      <c r="F40" s="23">
        <v>117445</v>
      </c>
      <c r="G40" s="23">
        <v>117445</v>
      </c>
      <c r="H40" s="52">
        <v>158220</v>
      </c>
    </row>
    <row r="41" spans="1:8" x14ac:dyDescent="0.25">
      <c r="A41" s="3" t="s">
        <v>33</v>
      </c>
      <c r="B41" s="26">
        <v>7261285</v>
      </c>
      <c r="C41" s="26">
        <v>930264</v>
      </c>
      <c r="D41" s="23">
        <v>141577</v>
      </c>
      <c r="E41" s="23">
        <v>19592</v>
      </c>
      <c r="F41" s="23">
        <v>1707164</v>
      </c>
      <c r="G41" s="23">
        <v>1707164</v>
      </c>
      <c r="H41" s="52">
        <v>2939764</v>
      </c>
    </row>
    <row r="42" spans="1:8" x14ac:dyDescent="0.25">
      <c r="A42" s="3" t="s">
        <v>13</v>
      </c>
      <c r="B42" s="26">
        <v>1380030</v>
      </c>
      <c r="C42" s="26">
        <v>0</v>
      </c>
      <c r="D42" s="23">
        <v>26907</v>
      </c>
      <c r="E42" s="23">
        <v>3724</v>
      </c>
      <c r="F42" s="23">
        <v>0</v>
      </c>
      <c r="G42" s="23">
        <v>0</v>
      </c>
      <c r="H42" s="52">
        <v>0</v>
      </c>
    </row>
    <row r="43" spans="1:8" x14ac:dyDescent="0.25">
      <c r="A43" s="3" t="s">
        <v>16</v>
      </c>
      <c r="B43" s="26">
        <v>3666875</v>
      </c>
      <c r="C43" s="26">
        <v>66377</v>
      </c>
      <c r="D43" s="23">
        <v>71495</v>
      </c>
      <c r="E43" s="23">
        <v>9894</v>
      </c>
      <c r="F43" s="23">
        <v>862101</v>
      </c>
      <c r="G43" s="23">
        <v>862101</v>
      </c>
      <c r="H43" s="52">
        <v>950050</v>
      </c>
    </row>
    <row r="44" spans="1:8" x14ac:dyDescent="0.25">
      <c r="A44" s="3" t="s">
        <v>60</v>
      </c>
      <c r="B44" s="26">
        <v>15882023</v>
      </c>
      <c r="C44" s="26">
        <v>2569187</v>
      </c>
      <c r="D44" s="23">
        <v>309661</v>
      </c>
      <c r="E44" s="23">
        <v>42852</v>
      </c>
      <c r="F44" s="23">
        <v>3733943</v>
      </c>
      <c r="G44" s="23">
        <v>3733943</v>
      </c>
      <c r="H44" s="52">
        <v>7138116</v>
      </c>
    </row>
    <row r="45" spans="1:8" x14ac:dyDescent="0.25">
      <c r="A45" s="3" t="s">
        <v>34</v>
      </c>
      <c r="B45" s="26">
        <v>1764234</v>
      </c>
      <c r="C45" s="26">
        <v>772624</v>
      </c>
      <c r="D45" s="23">
        <v>34398</v>
      </c>
      <c r="E45" s="23">
        <v>4760</v>
      </c>
      <c r="F45" s="23">
        <v>414780</v>
      </c>
      <c r="G45" s="23">
        <v>772624</v>
      </c>
      <c r="H45" s="52">
        <v>1546996</v>
      </c>
    </row>
    <row r="46" spans="1:8" x14ac:dyDescent="0.25">
      <c r="A46" s="3" t="s">
        <v>14</v>
      </c>
      <c r="B46" s="26">
        <v>5098495</v>
      </c>
      <c r="C46" s="26">
        <v>0</v>
      </c>
      <c r="D46" s="23">
        <v>99408</v>
      </c>
      <c r="E46" s="23">
        <v>13756</v>
      </c>
      <c r="F46" s="23">
        <v>0</v>
      </c>
      <c r="G46" s="23">
        <v>0</v>
      </c>
      <c r="H46" s="52">
        <v>0</v>
      </c>
    </row>
    <row r="47" spans="1:8" x14ac:dyDescent="0.25">
      <c r="A47" s="3" t="s">
        <v>15</v>
      </c>
      <c r="B47" s="26">
        <v>13520222</v>
      </c>
      <c r="C47" s="26">
        <v>0</v>
      </c>
      <c r="D47" s="23">
        <v>265115</v>
      </c>
      <c r="E47" s="23">
        <v>36480</v>
      </c>
      <c r="F47" s="23">
        <v>0</v>
      </c>
      <c r="G47" s="23">
        <v>0</v>
      </c>
      <c r="H47" s="52">
        <v>0</v>
      </c>
    </row>
    <row r="48" spans="1:8" x14ac:dyDescent="0.25">
      <c r="A48" s="3" t="s">
        <v>19</v>
      </c>
      <c r="B48" s="26">
        <v>1116145</v>
      </c>
      <c r="C48" s="26">
        <v>30036</v>
      </c>
      <c r="D48" s="23">
        <v>21762</v>
      </c>
      <c r="E48" s="23">
        <v>3012</v>
      </c>
      <c r="F48" s="23">
        <v>262411</v>
      </c>
      <c r="G48" s="23">
        <v>262411</v>
      </c>
      <c r="H48" s="52">
        <v>302208</v>
      </c>
    </row>
    <row r="49" spans="1:8" x14ac:dyDescent="0.25">
      <c r="A49" s="3" t="s">
        <v>35</v>
      </c>
      <c r="B49" s="26">
        <v>5955914</v>
      </c>
      <c r="C49" s="26">
        <v>1375860</v>
      </c>
      <c r="D49" s="23">
        <v>116126</v>
      </c>
      <c r="E49" s="23">
        <v>16070</v>
      </c>
      <c r="F49" s="23">
        <v>1400265</v>
      </c>
      <c r="G49" s="23">
        <v>1400265</v>
      </c>
      <c r="H49" s="52">
        <v>3223280</v>
      </c>
    </row>
    <row r="50" spans="1:8" x14ac:dyDescent="0.25">
      <c r="A50" s="3" t="s">
        <v>36</v>
      </c>
      <c r="B50" s="26">
        <v>8875016</v>
      </c>
      <c r="C50" s="26">
        <v>4789431</v>
      </c>
      <c r="D50" s="23">
        <v>176047</v>
      </c>
      <c r="E50" s="23">
        <v>23946</v>
      </c>
      <c r="F50" s="23">
        <v>2087252</v>
      </c>
      <c r="G50" s="23">
        <v>4789431</v>
      </c>
      <c r="H50" s="52">
        <v>8774515</v>
      </c>
    </row>
    <row r="51" spans="1:8" x14ac:dyDescent="0.25">
      <c r="A51" s="3" t="s">
        <v>37</v>
      </c>
      <c r="B51" s="26">
        <v>4355882</v>
      </c>
      <c r="C51" s="26">
        <v>460625</v>
      </c>
      <c r="D51" s="23">
        <v>84929</v>
      </c>
      <c r="E51" s="23">
        <v>11753</v>
      </c>
      <c r="F51" s="23">
        <v>1024090</v>
      </c>
      <c r="G51" s="23">
        <v>1024090</v>
      </c>
      <c r="H51" s="52">
        <v>1634419</v>
      </c>
    </row>
    <row r="52" spans="1:8" x14ac:dyDescent="0.25">
      <c r="A52" s="3" t="s">
        <v>38</v>
      </c>
      <c r="B52" s="26">
        <v>1602938</v>
      </c>
      <c r="C52" s="26">
        <v>156118</v>
      </c>
      <c r="D52" s="23">
        <v>31253</v>
      </c>
      <c r="E52" s="23">
        <v>4325</v>
      </c>
      <c r="F52" s="23">
        <v>376859</v>
      </c>
      <c r="G52" s="23">
        <v>376859</v>
      </c>
      <c r="H52" s="52">
        <v>583715</v>
      </c>
    </row>
    <row r="53" spans="1:8" x14ac:dyDescent="0.25">
      <c r="A53" s="3" t="s">
        <v>17</v>
      </c>
      <c r="B53" s="26">
        <v>6909873</v>
      </c>
      <c r="C53" s="26">
        <v>0</v>
      </c>
      <c r="D53" s="23">
        <v>137732</v>
      </c>
      <c r="E53" s="23">
        <v>18644</v>
      </c>
      <c r="F53" s="23">
        <v>0</v>
      </c>
      <c r="G53" s="23">
        <v>0</v>
      </c>
      <c r="H53" s="52">
        <v>0</v>
      </c>
    </row>
    <row r="54" spans="1:8" x14ac:dyDescent="0.25">
      <c r="A54" s="3" t="s">
        <v>18</v>
      </c>
      <c r="B54" s="26">
        <v>17229971</v>
      </c>
      <c r="C54" s="26">
        <v>0</v>
      </c>
      <c r="D54" s="23">
        <v>335864</v>
      </c>
      <c r="E54" s="23">
        <v>46489</v>
      </c>
      <c r="F54" s="23">
        <v>0</v>
      </c>
      <c r="G54" s="23">
        <v>0</v>
      </c>
      <c r="H54" s="52">
        <v>0</v>
      </c>
    </row>
    <row r="55" spans="1:8" x14ac:dyDescent="0.25">
      <c r="A55" s="3" t="s">
        <v>20</v>
      </c>
      <c r="B55" s="26">
        <v>9674795</v>
      </c>
      <c r="C55" s="26">
        <v>0</v>
      </c>
      <c r="D55" s="23">
        <v>199157</v>
      </c>
      <c r="E55" s="23">
        <v>26104</v>
      </c>
      <c r="F55" s="23">
        <v>0</v>
      </c>
      <c r="G55" s="23">
        <v>0</v>
      </c>
      <c r="H55" s="52">
        <v>0</v>
      </c>
    </row>
    <row r="56" spans="1:8" x14ac:dyDescent="0.25">
      <c r="A56" s="3" t="s">
        <v>62</v>
      </c>
      <c r="B56" s="26">
        <v>4299606</v>
      </c>
      <c r="C56" s="26">
        <v>0</v>
      </c>
      <c r="D56" s="23">
        <v>83832</v>
      </c>
      <c r="E56" s="23">
        <v>11601</v>
      </c>
      <c r="F56" s="23">
        <v>0</v>
      </c>
      <c r="G56" s="23">
        <v>0</v>
      </c>
      <c r="H56" s="52">
        <v>0</v>
      </c>
    </row>
    <row r="57" spans="1:8" ht="16.5" thickBot="1" x14ac:dyDescent="0.3">
      <c r="A57" s="29" t="s">
        <v>45</v>
      </c>
      <c r="B57" s="53">
        <f t="shared" ref="B57:H57" si="0">SUBTOTAL(109,B3:B56)</f>
        <v>1534410749</v>
      </c>
      <c r="C57" s="53">
        <f t="shared" si="0"/>
        <v>228817507</v>
      </c>
      <c r="D57" s="53">
        <f t="shared" si="0"/>
        <v>30000000</v>
      </c>
      <c r="E57" s="53">
        <f t="shared" si="0"/>
        <v>4140062</v>
      </c>
      <c r="F57" s="53">
        <f t="shared" si="0"/>
        <v>293990735</v>
      </c>
      <c r="G57" s="53">
        <f t="shared" si="0"/>
        <v>333008496</v>
      </c>
      <c r="H57" s="53">
        <f t="shared" si="0"/>
        <v>590903758</v>
      </c>
    </row>
    <row r="58" spans="1:8" ht="7.5" customHeight="1" thickTop="1" x14ac:dyDescent="0.25">
      <c r="A58" s="45" t="s">
        <v>75</v>
      </c>
      <c r="B58" s="27"/>
      <c r="C58" s="27"/>
      <c r="D58" s="27"/>
      <c r="E58" s="27"/>
      <c r="F58" s="32"/>
      <c r="G58" s="32"/>
      <c r="H58" s="27"/>
    </row>
    <row r="59" spans="1:8" x14ac:dyDescent="0.25">
      <c r="A59" s="44" t="s">
        <v>78</v>
      </c>
      <c r="B59" s="41"/>
      <c r="C59" s="41"/>
      <c r="D59" s="41"/>
      <c r="E59" s="41"/>
      <c r="F59" s="1"/>
      <c r="G59" s="1"/>
      <c r="H59" s="41"/>
    </row>
    <row r="60" spans="1:8" x14ac:dyDescent="0.25">
      <c r="A60" s="48" t="s">
        <v>83</v>
      </c>
    </row>
  </sheetData>
  <mergeCells count="1">
    <mergeCell ref="A1:H1"/>
  </mergeCells>
  <pageMargins left="0.5" right="0" top="0.25" bottom="0" header="0.3" footer="0.3"/>
  <pageSetup scale="80"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Foundation Report pg 1 Revenue</vt:lpstr>
      <vt:lpstr>Foundation Report pg 2 ADM Calc</vt:lpstr>
      <vt:lpstr>Foundation Report pg 3 Local $</vt:lpstr>
      <vt:lpstr>Foundation Report pg4 Max Local</vt:lpstr>
      <vt:lpstr>'Foundation Report pg 1 Revenue'!Print_Area</vt:lpstr>
      <vt:lpstr>'Foundation Report pg 3 Local $'!Print_Area</vt:lpstr>
      <vt:lpstr>'Foundation Report pg4 Max Local'!Print_Area</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sreynold</dc:creator>
  <cp:lastModifiedBy>Lobaugh, Mindy H (EED)</cp:lastModifiedBy>
  <cp:lastPrinted>2020-01-23T20:23:38Z</cp:lastPrinted>
  <dcterms:created xsi:type="dcterms:W3CDTF">1999-06-14T22:12:18Z</dcterms:created>
  <dcterms:modified xsi:type="dcterms:W3CDTF">2021-01-11T23:59:31Z</dcterms:modified>
</cp:coreProperties>
</file>