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5" yWindow="120" windowWidth="22725" windowHeight="11865" firstSheet="15" activeTab="15"/>
  </bookViews>
  <sheets>
    <sheet name="district#" sheetId="2" state="hidden" r:id="rId1"/>
    <sheet name="cat6" sheetId="4" state="hidden" r:id="rId2"/>
    <sheet name="SBA" sheetId="5" state="hidden" r:id="rId3"/>
    <sheet name="fallHSGQE" sheetId="6" state="hidden" r:id="rId4"/>
    <sheet name="spring05HSGQE" sheetId="7" state="hidden" r:id="rId5"/>
    <sheet name="DistrictName_Code" sheetId="8" state="hidden" r:id="rId6"/>
    <sheet name="districts" sheetId="10" state="hidden" r:id="rId7"/>
    <sheet name="CAT6_raw" sheetId="9" state="hidden" r:id="rId8"/>
    <sheet name="SBA07_raw" sheetId="11" state="hidden" r:id="rId9"/>
    <sheet name="SBASWtotals" sheetId="12" state="hidden" r:id="rId10"/>
    <sheet name="Fall06HSGQE" sheetId="14" state="hidden" r:id="rId11"/>
    <sheet name="SWSprFallHSGQE" sheetId="15" state="hidden" r:id="rId12"/>
    <sheet name="Spr07HSGQE" sheetId="13" state="hidden" r:id="rId13"/>
    <sheet name="FY08" sheetId="20" state="hidden" r:id="rId14"/>
    <sheet name="SchoolsCt" sheetId="19" state="hidden" r:id="rId15"/>
    <sheet name="RC 2010 District Profiles" sheetId="1" r:id="rId16"/>
    <sheet name="GradRates" sheetId="18" state="hidden" r:id="rId17"/>
    <sheet name="FinalDropouts_07_08" sheetId="17" state="hidden" r:id="rId18"/>
    <sheet name="RC 2007 District Profiles (2)" sheetId="16" state="hidden" r:id="rId19"/>
    <sheet name="EnrollmentByDistrict" sheetId="21" state="hidden" r:id="rId20"/>
    <sheet name="subpopEnrollment" sheetId="22" state="hidden" r:id="rId21"/>
    <sheet name="AttendanceRate" sheetId="23" state="hidden" r:id="rId22"/>
    <sheet name="SBA_RWM_statewide" sheetId="24" state="hidden" r:id="rId23"/>
    <sheet name="DistrictEnrollmentCt" sheetId="32" state="hidden" r:id="rId24"/>
    <sheet name="attendance" sheetId="33" state="hidden" r:id="rId25"/>
    <sheet name="SchoolCt" sheetId="31" state="hidden" r:id="rId26"/>
    <sheet name="Sheet1" sheetId="34" r:id="rId27"/>
    <sheet name="Sheet2" sheetId="35" r:id="rId28"/>
    <sheet name="Sheet3" sheetId="36" r:id="rId29"/>
  </sheets>
  <definedNames>
    <definedName name="_xlnm._FilterDatabase" localSheetId="10" hidden="1">Fall06HSGQE!$A$1:$J$349</definedName>
    <definedName name="_xlnm._FilterDatabase" localSheetId="8" hidden="1">SBA07_raw!$A$1:$L$1276</definedName>
    <definedName name="_xlnm._FilterDatabase" localSheetId="12" hidden="1">Spr07HSGQE!$A$1:$J$406</definedName>
    <definedName name="_xlnm.Print_Area" localSheetId="15">'RC 2010 District Profiles'!$A$1:$GJ$58</definedName>
    <definedName name="_xlnm.Print_Titles" localSheetId="17">FinalDropouts_07_08!$A:$B,FinalDropouts_07_08!$2:$3</definedName>
    <definedName name="_xlnm.Print_Titles" localSheetId="13">'FY08'!$6:$7</definedName>
  </definedNames>
  <calcPr calcId="145621"/>
</workbook>
</file>

<file path=xl/calcChain.xml><?xml version="1.0" encoding="utf-8"?>
<calcChain xmlns="http://schemas.openxmlformats.org/spreadsheetml/2006/main">
  <c r="I56" i="36" l="1"/>
  <c r="C56" i="34"/>
  <c r="B56" i="34"/>
  <c r="D56" i="34" s="1"/>
  <c r="C56" i="33" l="1"/>
  <c r="B56" i="33"/>
  <c r="D56" i="33" s="1"/>
  <c r="D3" i="33"/>
  <c r="D4" i="33"/>
  <c r="D5" i="33"/>
  <c r="D6" i="33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2" i="33"/>
  <c r="U55" i="32"/>
  <c r="V3" i="32"/>
  <c r="W3" i="32" s="1"/>
  <c r="V4" i="32"/>
  <c r="W4" i="32" s="1"/>
  <c r="V5" i="32"/>
  <c r="W5" i="32" s="1"/>
  <c r="V6" i="32"/>
  <c r="W6" i="32" s="1"/>
  <c r="V7" i="32"/>
  <c r="W7" i="32" s="1"/>
  <c r="V8" i="32"/>
  <c r="W8" i="32" s="1"/>
  <c r="V9" i="32"/>
  <c r="W9" i="32" s="1"/>
  <c r="V10" i="32"/>
  <c r="W10" i="32" s="1"/>
  <c r="V11" i="32"/>
  <c r="W11" i="32" s="1"/>
  <c r="V12" i="32"/>
  <c r="W12" i="32" s="1"/>
  <c r="V13" i="32"/>
  <c r="W13" i="32" s="1"/>
  <c r="V14" i="32"/>
  <c r="W14" i="32" s="1"/>
  <c r="V15" i="32"/>
  <c r="W15" i="32" s="1"/>
  <c r="V16" i="32"/>
  <c r="W16" i="32" s="1"/>
  <c r="V17" i="32"/>
  <c r="W17" i="32" s="1"/>
  <c r="V18" i="32"/>
  <c r="W18" i="32" s="1"/>
  <c r="V19" i="32"/>
  <c r="W19" i="32" s="1"/>
  <c r="V20" i="32"/>
  <c r="W20" i="32" s="1"/>
  <c r="V21" i="32"/>
  <c r="W21" i="32" s="1"/>
  <c r="V22" i="32"/>
  <c r="W22" i="32" s="1"/>
  <c r="V23" i="32"/>
  <c r="W23" i="32" s="1"/>
  <c r="V24" i="32"/>
  <c r="W24" i="32" s="1"/>
  <c r="V25" i="32"/>
  <c r="W25" i="32" s="1"/>
  <c r="V26" i="32"/>
  <c r="W26" i="32" s="1"/>
  <c r="V27" i="32"/>
  <c r="W27" i="32" s="1"/>
  <c r="V28" i="32"/>
  <c r="W28" i="32" s="1"/>
  <c r="V29" i="32"/>
  <c r="W29" i="32" s="1"/>
  <c r="V30" i="32"/>
  <c r="W30" i="32" s="1"/>
  <c r="V31" i="32"/>
  <c r="W31" i="32" s="1"/>
  <c r="V32" i="32"/>
  <c r="W32" i="32" s="1"/>
  <c r="V33" i="32"/>
  <c r="W33" i="32" s="1"/>
  <c r="V34" i="32"/>
  <c r="W34" i="32" s="1"/>
  <c r="V35" i="32"/>
  <c r="W35" i="32" s="1"/>
  <c r="V36" i="32"/>
  <c r="W36" i="32" s="1"/>
  <c r="V37" i="32"/>
  <c r="W37" i="32" s="1"/>
  <c r="V38" i="32"/>
  <c r="W38" i="32" s="1"/>
  <c r="V39" i="32"/>
  <c r="W39" i="32" s="1"/>
  <c r="V40" i="32"/>
  <c r="W40" i="32" s="1"/>
  <c r="V41" i="32"/>
  <c r="W41" i="32" s="1"/>
  <c r="V42" i="32"/>
  <c r="W42" i="32" s="1"/>
  <c r="V43" i="32"/>
  <c r="W43" i="32" s="1"/>
  <c r="V44" i="32"/>
  <c r="W44" i="32" s="1"/>
  <c r="V45" i="32"/>
  <c r="W45" i="32" s="1"/>
  <c r="V46" i="32"/>
  <c r="W46" i="32" s="1"/>
  <c r="V47" i="32"/>
  <c r="W47" i="32" s="1"/>
  <c r="V48" i="32"/>
  <c r="W48" i="32" s="1"/>
  <c r="V49" i="32"/>
  <c r="W49" i="32" s="1"/>
  <c r="V50" i="32"/>
  <c r="W50" i="32" s="1"/>
  <c r="V51" i="32"/>
  <c r="W51" i="32" s="1"/>
  <c r="V52" i="32"/>
  <c r="W52" i="32" s="1"/>
  <c r="V53" i="32"/>
  <c r="W53" i="32" s="1"/>
  <c r="V54" i="32"/>
  <c r="W54" i="32" s="1"/>
  <c r="V2" i="32"/>
  <c r="V55" i="32" s="1"/>
  <c r="N44" i="32"/>
  <c r="O3" i="32"/>
  <c r="P3" i="32" s="1"/>
  <c r="O4" i="32"/>
  <c r="P4" i="32" s="1"/>
  <c r="O5" i="32"/>
  <c r="P5" i="32" s="1"/>
  <c r="O6" i="32"/>
  <c r="P6" i="32" s="1"/>
  <c r="O7" i="32"/>
  <c r="P7" i="32" s="1"/>
  <c r="O8" i="32"/>
  <c r="P8" i="32" s="1"/>
  <c r="O9" i="32"/>
  <c r="P9" i="32" s="1"/>
  <c r="O10" i="32"/>
  <c r="P10" i="32" s="1"/>
  <c r="O11" i="32"/>
  <c r="P11" i="32" s="1"/>
  <c r="O12" i="32"/>
  <c r="P12" i="32" s="1"/>
  <c r="O13" i="32"/>
  <c r="P13" i="32" s="1"/>
  <c r="O14" i="32"/>
  <c r="P14" i="32" s="1"/>
  <c r="O15" i="32"/>
  <c r="P15" i="32" s="1"/>
  <c r="O16" i="32"/>
  <c r="P16" i="32" s="1"/>
  <c r="O17" i="32"/>
  <c r="P17" i="32" s="1"/>
  <c r="O18" i="32"/>
  <c r="P18" i="32" s="1"/>
  <c r="O19" i="32"/>
  <c r="P19" i="32" s="1"/>
  <c r="O20" i="32"/>
  <c r="P20" i="32" s="1"/>
  <c r="O21" i="32"/>
  <c r="P21" i="32" s="1"/>
  <c r="O22" i="32"/>
  <c r="P22" i="32" s="1"/>
  <c r="O23" i="32"/>
  <c r="P23" i="32" s="1"/>
  <c r="O24" i="32"/>
  <c r="P24" i="32" s="1"/>
  <c r="O25" i="32"/>
  <c r="P25" i="32" s="1"/>
  <c r="O26" i="32"/>
  <c r="P26" i="32" s="1"/>
  <c r="O27" i="32"/>
  <c r="P27" i="32" s="1"/>
  <c r="O28" i="32"/>
  <c r="P28" i="32" s="1"/>
  <c r="O29" i="32"/>
  <c r="P29" i="32" s="1"/>
  <c r="O30" i="32"/>
  <c r="P30" i="32" s="1"/>
  <c r="O31" i="32"/>
  <c r="P31" i="32" s="1"/>
  <c r="O32" i="32"/>
  <c r="P32" i="32" s="1"/>
  <c r="O33" i="32"/>
  <c r="P33" i="32" s="1"/>
  <c r="O34" i="32"/>
  <c r="P34" i="32" s="1"/>
  <c r="O35" i="32"/>
  <c r="P35" i="32" s="1"/>
  <c r="O36" i="32"/>
  <c r="P36" i="32" s="1"/>
  <c r="O37" i="32"/>
  <c r="P37" i="32" s="1"/>
  <c r="O38" i="32"/>
  <c r="P38" i="32" s="1"/>
  <c r="O39" i="32"/>
  <c r="P39" i="32" s="1"/>
  <c r="O40" i="32"/>
  <c r="P40" i="32" s="1"/>
  <c r="O41" i="32"/>
  <c r="P41" i="32" s="1"/>
  <c r="O42" i="32"/>
  <c r="P42" i="32" s="1"/>
  <c r="O43" i="32"/>
  <c r="P43" i="32" s="1"/>
  <c r="O2" i="32"/>
  <c r="P2" i="32" s="1"/>
  <c r="B56" i="32"/>
  <c r="F56" i="32"/>
  <c r="H56" i="32" s="1"/>
  <c r="H3" i="32"/>
  <c r="H4" i="32"/>
  <c r="H5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2" i="32"/>
  <c r="D56" i="23"/>
  <c r="C56" i="23"/>
  <c r="E56" i="23" s="1"/>
  <c r="E3" i="23"/>
  <c r="E4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2" i="23"/>
  <c r="G6" i="22"/>
  <c r="Q2" i="22"/>
  <c r="Q3" i="22"/>
  <c r="Q4" i="22"/>
  <c r="Q5" i="22"/>
  <c r="Q6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45" i="22"/>
  <c r="Q46" i="22"/>
  <c r="Q47" i="22"/>
  <c r="Q48" i="22"/>
  <c r="Q49" i="22"/>
  <c r="Q50" i="22"/>
  <c r="Q51" i="22"/>
  <c r="Q52" i="22"/>
  <c r="Q53" i="22"/>
  <c r="Q54" i="22"/>
  <c r="Q55" i="22"/>
  <c r="P56" i="22"/>
  <c r="Q56" i="22" s="1"/>
  <c r="L4" i="22"/>
  <c r="L5" i="22"/>
  <c r="L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L2" i="22"/>
  <c r="K56" i="22"/>
  <c r="F56" i="22"/>
  <c r="G56" i="22" s="1"/>
  <c r="G2" i="22"/>
  <c r="G4" i="22"/>
  <c r="G5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3" i="22"/>
  <c r="G44" i="22"/>
  <c r="G46" i="22"/>
  <c r="G47" i="22"/>
  <c r="G48" i="22"/>
  <c r="G49" i="22"/>
  <c r="G50" i="22"/>
  <c r="G51" i="22"/>
  <c r="G52" i="22"/>
  <c r="G53" i="22"/>
  <c r="G54" i="22"/>
  <c r="G55" i="22"/>
  <c r="G3" i="22"/>
  <c r="E57" i="18"/>
  <c r="F57" i="18"/>
  <c r="G57" i="18"/>
  <c r="H57" i="18"/>
  <c r="I57" i="18"/>
  <c r="D57" i="18"/>
  <c r="J57" i="18" s="1"/>
  <c r="C59" i="17"/>
  <c r="D59" i="17" s="1"/>
  <c r="L7" i="17"/>
  <c r="K59" i="17"/>
  <c r="K9" i="17"/>
  <c r="L9" i="17" s="1"/>
  <c r="K10" i="17"/>
  <c r="L10" i="17" s="1"/>
  <c r="K11" i="17"/>
  <c r="L11" i="17" s="1"/>
  <c r="K12" i="17"/>
  <c r="L12" i="17" s="1"/>
  <c r="K13" i="17"/>
  <c r="L13" i="17" s="1"/>
  <c r="K14" i="17"/>
  <c r="L14" i="17" s="1"/>
  <c r="K15" i="17"/>
  <c r="L15" i="17" s="1"/>
  <c r="K16" i="17"/>
  <c r="L16" i="17" s="1"/>
  <c r="K17" i="17"/>
  <c r="L17" i="17" s="1"/>
  <c r="K18" i="17"/>
  <c r="L18" i="17" s="1"/>
  <c r="K19" i="17"/>
  <c r="L19" i="17" s="1"/>
  <c r="K20" i="17"/>
  <c r="L20" i="17" s="1"/>
  <c r="K21" i="17"/>
  <c r="L21" i="17" s="1"/>
  <c r="K22" i="17"/>
  <c r="L22" i="17" s="1"/>
  <c r="K23" i="17"/>
  <c r="L23" i="17" s="1"/>
  <c r="K24" i="17"/>
  <c r="L24" i="17" s="1"/>
  <c r="K25" i="17"/>
  <c r="L25" i="17" s="1"/>
  <c r="K26" i="17"/>
  <c r="L26" i="17" s="1"/>
  <c r="K27" i="17"/>
  <c r="L27" i="17" s="1"/>
  <c r="K28" i="17"/>
  <c r="L28" i="17" s="1"/>
  <c r="K29" i="17"/>
  <c r="L29" i="17" s="1"/>
  <c r="K30" i="17"/>
  <c r="L30" i="17" s="1"/>
  <c r="K31" i="17"/>
  <c r="L31" i="17" s="1"/>
  <c r="K32" i="17"/>
  <c r="L32" i="17" s="1"/>
  <c r="K33" i="17"/>
  <c r="L33" i="17" s="1"/>
  <c r="K34" i="17"/>
  <c r="L34" i="17" s="1"/>
  <c r="K35" i="17"/>
  <c r="L35" i="17" s="1"/>
  <c r="K36" i="17"/>
  <c r="L36" i="17" s="1"/>
  <c r="K37" i="17"/>
  <c r="L37" i="17" s="1"/>
  <c r="K38" i="17"/>
  <c r="L38" i="17" s="1"/>
  <c r="K39" i="17"/>
  <c r="L39" i="17" s="1"/>
  <c r="K40" i="17"/>
  <c r="L40" i="17" s="1"/>
  <c r="K41" i="17"/>
  <c r="L41" i="17" s="1"/>
  <c r="K42" i="17"/>
  <c r="L42" i="17" s="1"/>
  <c r="K43" i="17"/>
  <c r="L43" i="17" s="1"/>
  <c r="K44" i="17"/>
  <c r="L44" i="17" s="1"/>
  <c r="K45" i="17"/>
  <c r="L45" i="17" s="1"/>
  <c r="K46" i="17"/>
  <c r="L46" i="17" s="1"/>
  <c r="K47" i="17"/>
  <c r="L47" i="17" s="1"/>
  <c r="K48" i="17"/>
  <c r="L48" i="17" s="1"/>
  <c r="K49" i="17"/>
  <c r="L49" i="17" s="1"/>
  <c r="K50" i="17"/>
  <c r="L50" i="17" s="1"/>
  <c r="K51" i="17"/>
  <c r="L51" i="17" s="1"/>
  <c r="K52" i="17"/>
  <c r="L52" i="17" s="1"/>
  <c r="K53" i="17"/>
  <c r="L53" i="17" s="1"/>
  <c r="K54" i="17"/>
  <c r="L54" i="17" s="1"/>
  <c r="K55" i="17"/>
  <c r="L55" i="17" s="1"/>
  <c r="K56" i="17"/>
  <c r="L56" i="17" s="1"/>
  <c r="K57" i="17"/>
  <c r="L57" i="17" s="1"/>
  <c r="K58" i="17"/>
  <c r="L58" i="17" s="1"/>
  <c r="K8" i="17"/>
  <c r="L8" i="17" s="1"/>
  <c r="K5" i="17"/>
  <c r="L5" i="17" s="1"/>
  <c r="K6" i="17"/>
  <c r="L6" i="17" s="1"/>
  <c r="K4" i="17"/>
  <c r="L4" i="17" s="1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8" i="20"/>
  <c r="J2" i="18"/>
  <c r="J3" i="18"/>
  <c r="J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4" i="17"/>
  <c r="A4" i="16"/>
  <c r="BO4" i="16" s="1"/>
  <c r="A5" i="16"/>
  <c r="AT5" i="16" s="1"/>
  <c r="CH5" i="16"/>
  <c r="DN5" i="16"/>
  <c r="ER5" i="16"/>
  <c r="FV5" i="16"/>
  <c r="A6" i="16"/>
  <c r="BJ6" i="16" s="1"/>
  <c r="A7" i="16"/>
  <c r="AW7" i="16" s="1"/>
  <c r="AU7" i="16"/>
  <c r="AY7" i="16"/>
  <c r="BC7" i="16"/>
  <c r="BG7" i="16"/>
  <c r="BK7" i="16"/>
  <c r="BO7" i="16"/>
  <c r="BR7" i="16"/>
  <c r="BW7" i="16"/>
  <c r="CA7" i="16"/>
  <c r="CC7" i="16"/>
  <c r="CH7" i="16"/>
  <c r="CL7" i="16"/>
  <c r="CO7" i="16"/>
  <c r="CT7" i="16"/>
  <c r="CX7" i="16"/>
  <c r="DA7" i="16"/>
  <c r="DE7" i="16"/>
  <c r="DJ7" i="16"/>
  <c r="DL7" i="16"/>
  <c r="DP7" i="16"/>
  <c r="DV7" i="16"/>
  <c r="DX7" i="16"/>
  <c r="EB7" i="16"/>
  <c r="EG7" i="16"/>
  <c r="EJ7" i="16"/>
  <c r="EN7" i="16"/>
  <c r="ER7" i="16"/>
  <c r="EV7" i="16"/>
  <c r="EZ7" i="16"/>
  <c r="FD7" i="16"/>
  <c r="FG7" i="16"/>
  <c r="FK7" i="16"/>
  <c r="FM7" i="16"/>
  <c r="FO7" i="16"/>
  <c r="FQ7" i="16"/>
  <c r="FR7" i="16"/>
  <c r="FU7" i="16"/>
  <c r="FV7" i="16"/>
  <c r="FW7" i="16"/>
  <c r="A8" i="16"/>
  <c r="AW8" i="16" s="1"/>
  <c r="BY8" i="16"/>
  <c r="CO8" i="16"/>
  <c r="DC8" i="16"/>
  <c r="DT8" i="16"/>
  <c r="EJ8" i="16"/>
  <c r="EX8" i="16"/>
  <c r="FN8" i="16"/>
  <c r="A9" i="16"/>
  <c r="AU9" i="16" s="1"/>
  <c r="DW9" i="16"/>
  <c r="FB9" i="16"/>
  <c r="A10" i="16"/>
  <c r="BE10" i="16" s="1"/>
  <c r="DL10" i="16"/>
  <c r="FW10" i="16"/>
  <c r="A11" i="16"/>
  <c r="AT11" i="16" s="1"/>
  <c r="AX11" i="16"/>
  <c r="BU11" i="16"/>
  <c r="CB11" i="16"/>
  <c r="CY11" i="16"/>
  <c r="DG11" i="16"/>
  <c r="EB11" i="16"/>
  <c r="EK11" i="16"/>
  <c r="FI11" i="16"/>
  <c r="FO11" i="16"/>
  <c r="A12" i="16"/>
  <c r="AV12" i="16" s="1"/>
  <c r="AU12" i="16"/>
  <c r="AY12" i="16"/>
  <c r="BB12" i="16"/>
  <c r="BG12" i="16"/>
  <c r="BK12" i="16"/>
  <c r="BN12" i="16"/>
  <c r="BR12" i="16"/>
  <c r="BW12" i="16"/>
  <c r="BY12" i="16"/>
  <c r="CC12" i="16"/>
  <c r="CH12" i="16"/>
  <c r="CK12" i="16"/>
  <c r="CO12" i="16"/>
  <c r="CT12" i="16"/>
  <c r="CW12" i="16"/>
  <c r="DA12" i="16"/>
  <c r="DE12" i="16"/>
  <c r="DH12" i="16"/>
  <c r="DL12" i="16"/>
  <c r="DP12" i="16"/>
  <c r="DT12" i="16"/>
  <c r="DX12" i="16"/>
  <c r="EB12" i="16"/>
  <c r="EE12" i="16"/>
  <c r="EJ12" i="16"/>
  <c r="EN12" i="16"/>
  <c r="EQ12" i="16"/>
  <c r="EV12" i="16"/>
  <c r="EZ12" i="16"/>
  <c r="FB12" i="16"/>
  <c r="FG12" i="16"/>
  <c r="FK12" i="16"/>
  <c r="FN12" i="16"/>
  <c r="FR12" i="16"/>
  <c r="FV12" i="16"/>
  <c r="A13" i="16"/>
  <c r="BN13" i="16" s="1"/>
  <c r="BG13" i="16"/>
  <c r="CC13" i="16"/>
  <c r="DA13" i="16"/>
  <c r="DP13" i="16"/>
  <c r="EN13" i="16"/>
  <c r="FB13" i="16"/>
  <c r="FR13" i="16"/>
  <c r="FX13" i="16"/>
  <c r="A14" i="16"/>
  <c r="AT14" i="16" s="1"/>
  <c r="BA14" i="16"/>
  <c r="BJ14" i="16"/>
  <c r="BR14" i="16"/>
  <c r="CA14" i="16"/>
  <c r="CJ14" i="16"/>
  <c r="CR14" i="16"/>
  <c r="DA14" i="16"/>
  <c r="DJ14" i="16"/>
  <c r="DR14" i="16"/>
  <c r="EA14" i="16"/>
  <c r="EJ14" i="16"/>
  <c r="ER14" i="16"/>
  <c r="FA14" i="16"/>
  <c r="FJ14" i="16"/>
  <c r="FR14" i="16"/>
  <c r="A15" i="16"/>
  <c r="CM15" i="16" s="1"/>
  <c r="A16" i="16"/>
  <c r="AT16" i="16" s="1"/>
  <c r="BJ16" i="16"/>
  <c r="CB16" i="16"/>
  <c r="CN16" i="16"/>
  <c r="CZ16" i="16"/>
  <c r="DT16" i="16"/>
  <c r="EB16" i="16"/>
  <c r="EQ16" i="16"/>
  <c r="FI16" i="16"/>
  <c r="FQ16" i="16"/>
  <c r="A17" i="16"/>
  <c r="AX17" i="16" s="1"/>
  <c r="BA17" i="16"/>
  <c r="BK17" i="16"/>
  <c r="BU17" i="16"/>
  <c r="CG17" i="16"/>
  <c r="CO17" i="16"/>
  <c r="CY17" i="16"/>
  <c r="DK17" i="16"/>
  <c r="DU17" i="16"/>
  <c r="EC17" i="16"/>
  <c r="EO17" i="16"/>
  <c r="EY17" i="16"/>
  <c r="FJ17" i="16"/>
  <c r="FT17" i="16"/>
  <c r="A18" i="16"/>
  <c r="AW18" i="16" s="1"/>
  <c r="BJ18" i="16"/>
  <c r="BT18" i="16"/>
  <c r="CB18" i="16"/>
  <c r="CK18" i="16"/>
  <c r="CT18" i="16"/>
  <c r="DB18" i="16"/>
  <c r="DK18" i="16"/>
  <c r="DT18" i="16"/>
  <c r="EB18" i="16"/>
  <c r="EK18" i="16"/>
  <c r="ET18" i="16"/>
  <c r="FB18" i="16"/>
  <c r="FK18" i="16"/>
  <c r="FS18" i="16"/>
  <c r="A19" i="16"/>
  <c r="AY19" i="16" s="1"/>
  <c r="A20" i="16"/>
  <c r="AX20" i="16" s="1"/>
  <c r="FW20" i="16"/>
  <c r="A21" i="16"/>
  <c r="AU21" i="16" s="1"/>
  <c r="BB21" i="16"/>
  <c r="BN21" i="16"/>
  <c r="BY21" i="16"/>
  <c r="CK21" i="16"/>
  <c r="CW21" i="16"/>
  <c r="DH21" i="16"/>
  <c r="DT21" i="16"/>
  <c r="EE21" i="16"/>
  <c r="EP21" i="16"/>
  <c r="EY21" i="16"/>
  <c r="FH21" i="16"/>
  <c r="FP21" i="16"/>
  <c r="FX21" i="16"/>
  <c r="A22" i="16"/>
  <c r="BR22" i="16" s="1"/>
  <c r="CQ22" i="16"/>
  <c r="DN22" i="16"/>
  <c r="EJ22" i="16"/>
  <c r="A23" i="16"/>
  <c r="DJ23" i="16" s="1"/>
  <c r="A24" i="16"/>
  <c r="EO24" i="16" s="1"/>
  <c r="A25" i="16"/>
  <c r="AV25" i="16" s="1"/>
  <c r="AY25" i="16"/>
  <c r="BG25" i="16"/>
  <c r="BN25" i="16"/>
  <c r="BW25" i="16"/>
  <c r="CC25" i="16"/>
  <c r="CK25" i="16"/>
  <c r="CT25" i="16"/>
  <c r="DA25" i="16"/>
  <c r="DH25" i="16"/>
  <c r="DP25" i="16"/>
  <c r="DX25" i="16"/>
  <c r="EE25" i="16"/>
  <c r="EN25" i="16"/>
  <c r="EU25" i="16"/>
  <c r="FB25" i="16"/>
  <c r="FK25" i="16"/>
  <c r="FR25" i="16"/>
  <c r="FX25" i="16"/>
  <c r="A26" i="16"/>
  <c r="BA26" i="16" s="1"/>
  <c r="CR26" i="16"/>
  <c r="EJ26" i="16"/>
  <c r="A27" i="16"/>
  <c r="BA27" i="16" s="1"/>
  <c r="CM27" i="16"/>
  <c r="DZ27" i="16"/>
  <c r="FM27" i="16"/>
  <c r="A28" i="16"/>
  <c r="CX28" i="16" s="1"/>
  <c r="BT28" i="16"/>
  <c r="DN28" i="16"/>
  <c r="ED28" i="16"/>
  <c r="FW28" i="16"/>
  <c r="A29" i="16"/>
  <c r="BJ29" i="16" s="1"/>
  <c r="A30" i="16"/>
  <c r="AX30" i="16" s="1"/>
  <c r="BX30" i="16"/>
  <c r="CU30" i="16"/>
  <c r="DR30" i="16"/>
  <c r="EO30" i="16"/>
  <c r="FL30" i="16"/>
  <c r="A31" i="16"/>
  <c r="AW31" i="16"/>
  <c r="BC31" i="16"/>
  <c r="BI31" i="16"/>
  <c r="BN31" i="16"/>
  <c r="BU31" i="16"/>
  <c r="BZ31" i="16"/>
  <c r="CE31" i="16"/>
  <c r="CL31" i="16"/>
  <c r="CN31" i="16"/>
  <c r="CQ31" i="16"/>
  <c r="CU31" i="16"/>
  <c r="CW31" i="16"/>
  <c r="CZ31" i="16"/>
  <c r="DC31" i="16"/>
  <c r="DE31" i="16"/>
  <c r="DI31" i="16"/>
  <c r="DL31" i="16"/>
  <c r="DN31" i="16"/>
  <c r="DQ31" i="16"/>
  <c r="DU31" i="16"/>
  <c r="DW31" i="16"/>
  <c r="DZ31" i="16"/>
  <c r="EC31" i="16"/>
  <c r="EE31" i="16"/>
  <c r="EI31" i="16"/>
  <c r="EL31" i="16"/>
  <c r="EN31" i="16"/>
  <c r="EQ31" i="16"/>
  <c r="EU31" i="16"/>
  <c r="EW31" i="16"/>
  <c r="EZ31" i="16"/>
  <c r="FC31" i="16"/>
  <c r="FE31" i="16"/>
  <c r="FI31" i="16"/>
  <c r="FL31" i="16"/>
  <c r="FN31" i="16"/>
  <c r="FQ31" i="16"/>
  <c r="FT31" i="16"/>
  <c r="FV31" i="16"/>
  <c r="A32" i="16"/>
  <c r="BB32" i="16"/>
  <c r="BN32" i="16"/>
  <c r="BZ32" i="16"/>
  <c r="CK32" i="16"/>
  <c r="CW32" i="16"/>
  <c r="DI32" i="16"/>
  <c r="DT32" i="16"/>
  <c r="EE32" i="16"/>
  <c r="EQ32" i="16"/>
  <c r="FB32" i="16"/>
  <c r="FN32" i="16"/>
  <c r="A33" i="16"/>
  <c r="BJ33" i="16"/>
  <c r="CG33" i="16"/>
  <c r="DC33" i="16"/>
  <c r="EA33" i="16"/>
  <c r="EX33" i="16"/>
  <c r="FT33" i="16"/>
  <c r="A34" i="16"/>
  <c r="AY34" i="16" s="1"/>
  <c r="CY34" i="16"/>
  <c r="ET34" i="16"/>
  <c r="A35" i="16"/>
  <c r="BW35" i="16"/>
  <c r="DA35" i="16"/>
  <c r="EH35" i="16"/>
  <c r="FL35" i="16"/>
  <c r="A36" i="16"/>
  <c r="BO36" i="16"/>
  <c r="CM36" i="16"/>
  <c r="DJ36" i="16"/>
  <c r="EG36" i="16"/>
  <c r="FD36" i="16"/>
  <c r="A37" i="16"/>
  <c r="CA37" i="16" s="1"/>
  <c r="A38" i="16"/>
  <c r="EA38" i="16"/>
  <c r="EW38" i="16"/>
  <c r="A39" i="16"/>
  <c r="BG39" i="16"/>
  <c r="BX39" i="16"/>
  <c r="CO39" i="16"/>
  <c r="DG39" i="16"/>
  <c r="DX39" i="16"/>
  <c r="EO39" i="16"/>
  <c r="FG39" i="16"/>
  <c r="FW39" i="16"/>
  <c r="A40" i="16"/>
  <c r="DN40" i="16" s="1"/>
  <c r="BG40" i="16"/>
  <c r="DA40" i="16"/>
  <c r="FH40" i="16"/>
  <c r="FX40" i="16"/>
  <c r="A41" i="16"/>
  <c r="BD41" i="16"/>
  <c r="BP41" i="16"/>
  <c r="CA41" i="16"/>
  <c r="CM41" i="16"/>
  <c r="CY41" i="16"/>
  <c r="DJ41" i="16"/>
  <c r="DV41" i="16"/>
  <c r="EA41" i="16"/>
  <c r="EH41" i="16"/>
  <c r="EM41" i="16"/>
  <c r="ER41" i="16"/>
  <c r="EY41" i="16"/>
  <c r="FD41" i="16"/>
  <c r="FJ41" i="16"/>
  <c r="FP41" i="16"/>
  <c r="FU41" i="16"/>
  <c r="A42" i="16"/>
  <c r="CA42" i="16" s="1"/>
  <c r="A43" i="16"/>
  <c r="BO43" i="16"/>
  <c r="CK43" i="16"/>
  <c r="DG43" i="16"/>
  <c r="EG43" i="16"/>
  <c r="FB43" i="16"/>
  <c r="FW43" i="16"/>
  <c r="A44" i="16"/>
  <c r="AV44" i="16" s="1"/>
  <c r="AX44" i="16"/>
  <c r="BE44" i="16"/>
  <c r="BN44" i="16"/>
  <c r="BU44" i="16"/>
  <c r="CB44" i="16"/>
  <c r="CK44" i="16"/>
  <c r="CR44" i="16"/>
  <c r="CY44" i="16"/>
  <c r="DH44" i="16"/>
  <c r="DO44" i="16"/>
  <c r="DW44" i="16"/>
  <c r="EE44" i="16"/>
  <c r="EL44" i="16"/>
  <c r="ET44" i="16"/>
  <c r="FB44" i="16"/>
  <c r="FJ44" i="16"/>
  <c r="FP44" i="16"/>
  <c r="FX44" i="16"/>
  <c r="A45" i="16"/>
  <c r="AZ45" i="16"/>
  <c r="BO45" i="16"/>
  <c r="CD45" i="16"/>
  <c r="CO45" i="16"/>
  <c r="DE45" i="16"/>
  <c r="DV45" i="16"/>
  <c r="EG45" i="16"/>
  <c r="EV45" i="16"/>
  <c r="FK45" i="16"/>
  <c r="FR45" i="16"/>
  <c r="A46" i="16"/>
  <c r="BA46" i="16" s="1"/>
  <c r="CA46" i="16"/>
  <c r="ER46" i="16"/>
  <c r="A47" i="16"/>
  <c r="BB47" i="16" s="1"/>
  <c r="BQ47" i="16"/>
  <c r="CI47" i="16"/>
  <c r="DE47" i="16"/>
  <c r="DX47" i="16"/>
  <c r="ET47" i="16"/>
  <c r="FQ47" i="16"/>
  <c r="A48" i="16"/>
  <c r="AT48" i="16" s="1"/>
  <c r="AX48" i="16"/>
  <c r="BB48" i="16"/>
  <c r="BJ48" i="16"/>
  <c r="BR48" i="16"/>
  <c r="BX48" i="16"/>
  <c r="CE48" i="16"/>
  <c r="CL48" i="16"/>
  <c r="CR48" i="16"/>
  <c r="DA48" i="16"/>
  <c r="DH48" i="16"/>
  <c r="DL48" i="16"/>
  <c r="DT48" i="16"/>
  <c r="EA48" i="16"/>
  <c r="EG48" i="16"/>
  <c r="EO48" i="16"/>
  <c r="EU48" i="16"/>
  <c r="EY48" i="16"/>
  <c r="FE48" i="16"/>
  <c r="FK48" i="16"/>
  <c r="FN48" i="16"/>
  <c r="FS48" i="16"/>
  <c r="FX48" i="16"/>
  <c r="A49" i="16"/>
  <c r="AZ49" i="16"/>
  <c r="BG49" i="16"/>
  <c r="BO49" i="16"/>
  <c r="BV49" i="16"/>
  <c r="CA49" i="16"/>
  <c r="CH49" i="16"/>
  <c r="CM49" i="16"/>
  <c r="CR49" i="16"/>
  <c r="CY49" i="16"/>
  <c r="DD49" i="16"/>
  <c r="DJ49" i="16"/>
  <c r="DP49" i="16"/>
  <c r="DV49" i="16"/>
  <c r="EA49" i="16"/>
  <c r="EH49" i="16"/>
  <c r="EM49" i="16"/>
  <c r="ER49" i="16"/>
  <c r="EY49" i="16"/>
  <c r="FD49" i="16"/>
  <c r="FJ49" i="16"/>
  <c r="FP49" i="16"/>
  <c r="FU49" i="16"/>
  <c r="A50" i="16"/>
  <c r="AY50" i="16" s="1"/>
  <c r="A51" i="16"/>
  <c r="AT51" i="16" s="1"/>
  <c r="AZ51" i="16"/>
  <c r="BD51" i="16"/>
  <c r="BO51" i="16"/>
  <c r="BQ51" i="16"/>
  <c r="CB51" i="16"/>
  <c r="CI51" i="16"/>
  <c r="CT51" i="16"/>
  <c r="CX51" i="16"/>
  <c r="DJ51" i="16"/>
  <c r="DK51" i="16"/>
  <c r="DW51" i="16"/>
  <c r="EB51" i="16"/>
  <c r="EN51" i="16"/>
  <c r="ER51" i="16"/>
  <c r="FD51" i="16"/>
  <c r="FE51" i="16"/>
  <c r="FQ51" i="16"/>
  <c r="FV51" i="16"/>
  <c r="A52" i="16"/>
  <c r="AY52" i="16" s="1"/>
  <c r="CT52" i="16"/>
  <c r="EU52" i="16"/>
  <c r="A53" i="16"/>
  <c r="AW53" i="16" s="1"/>
  <c r="BO53" i="16"/>
  <c r="CJ53" i="16"/>
  <c r="DA53" i="16"/>
  <c r="DR53" i="16"/>
  <c r="EJ53" i="16"/>
  <c r="FA53" i="16"/>
  <c r="FR53" i="16"/>
  <c r="A54" i="16"/>
  <c r="AW54" i="16" s="1"/>
  <c r="AY54" i="16"/>
  <c r="BE54" i="16"/>
  <c r="BP54" i="16"/>
  <c r="BV54" i="16"/>
  <c r="CC54" i="16"/>
  <c r="CM54" i="16"/>
  <c r="CR54" i="16"/>
  <c r="CZ54" i="16"/>
  <c r="DJ54" i="16"/>
  <c r="DP54" i="16"/>
  <c r="DW54" i="16"/>
  <c r="EH54" i="16"/>
  <c r="EM54" i="16"/>
  <c r="EU54" i="16"/>
  <c r="FD54" i="16"/>
  <c r="FJ54" i="16"/>
  <c r="FQ54" i="16"/>
  <c r="A55" i="16"/>
  <c r="BB55" i="16" s="1"/>
  <c r="AW55" i="16"/>
  <c r="BQ55" i="16"/>
  <c r="CI55" i="16"/>
  <c r="CV55" i="16"/>
  <c r="DM55" i="16"/>
  <c r="ED55" i="16"/>
  <c r="EQ55" i="16"/>
  <c r="FI55" i="16"/>
  <c r="A56" i="16"/>
  <c r="FR56" i="16" s="1"/>
  <c r="A57" i="16"/>
  <c r="AT57" i="16" s="1"/>
  <c r="BN57" i="16"/>
  <c r="CK57" i="16"/>
  <c r="DH57" i="16"/>
  <c r="EE57" i="16"/>
  <c r="FB57" i="16"/>
  <c r="FX57" i="16"/>
  <c r="A58" i="16"/>
  <c r="AT58" i="16"/>
  <c r="AU58" i="16"/>
  <c r="AV58" i="16"/>
  <c r="AW58" i="16"/>
  <c r="AX58" i="16"/>
  <c r="AY58" i="16"/>
  <c r="AZ58" i="16"/>
  <c r="BA58" i="16"/>
  <c r="BB58" i="16"/>
  <c r="BC58" i="16"/>
  <c r="BD58" i="16"/>
  <c r="BE58" i="16"/>
  <c r="BG58" i="16"/>
  <c r="BH58" i="16"/>
  <c r="BI58" i="16"/>
  <c r="BJ58" i="16"/>
  <c r="BK58" i="16"/>
  <c r="BL58" i="16"/>
  <c r="BM58" i="16"/>
  <c r="BN58" i="16"/>
  <c r="BO58" i="16"/>
  <c r="BP58" i="16"/>
  <c r="BQ58" i="16"/>
  <c r="BR58" i="16"/>
  <c r="BT58" i="16"/>
  <c r="BU58" i="16"/>
  <c r="BV58" i="16"/>
  <c r="BW58" i="16"/>
  <c r="BX58" i="16"/>
  <c r="BY58" i="16"/>
  <c r="BZ58" i="16"/>
  <c r="CA58" i="16"/>
  <c r="CB58" i="16"/>
  <c r="CC58" i="16"/>
  <c r="CD58" i="16"/>
  <c r="CE58" i="16"/>
  <c r="CG58" i="16"/>
  <c r="CH58" i="16"/>
  <c r="CI58" i="16"/>
  <c r="CJ58" i="16"/>
  <c r="CK58" i="16"/>
  <c r="CL58" i="16"/>
  <c r="CM58" i="16"/>
  <c r="CN58" i="16"/>
  <c r="CO58" i="16"/>
  <c r="CP58" i="16"/>
  <c r="CQ58" i="16"/>
  <c r="CR58" i="16"/>
  <c r="CT58" i="16"/>
  <c r="CU58" i="16"/>
  <c r="CV58" i="16"/>
  <c r="CW58" i="16"/>
  <c r="CX58" i="16"/>
  <c r="CY58" i="16"/>
  <c r="CZ58" i="16"/>
  <c r="DA58" i="16"/>
  <c r="DB58" i="16"/>
  <c r="DC58" i="16"/>
  <c r="DD58" i="16"/>
  <c r="DE58" i="16"/>
  <c r="DG58" i="16"/>
  <c r="DH58" i="16"/>
  <c r="DI58" i="16"/>
  <c r="DJ58" i="16"/>
  <c r="DK58" i="16"/>
  <c r="DL58" i="16"/>
  <c r="DM58" i="16"/>
  <c r="DN58" i="16"/>
  <c r="DO58" i="16"/>
  <c r="DP58" i="16"/>
  <c r="DQ58" i="16"/>
  <c r="DR58" i="16"/>
  <c r="DT58" i="16"/>
  <c r="DU58" i="16"/>
  <c r="DV58" i="16"/>
  <c r="DW58" i="16"/>
  <c r="DX58" i="16"/>
  <c r="DY58" i="16"/>
  <c r="DZ58" i="16"/>
  <c r="EA58" i="16"/>
  <c r="EB58" i="16"/>
  <c r="EC58" i="16"/>
  <c r="ED58" i="16"/>
  <c r="EE58" i="16"/>
  <c r="EG58" i="16"/>
  <c r="EH58" i="16"/>
  <c r="EI58" i="16"/>
  <c r="EJ58" i="16"/>
  <c r="EK58" i="16"/>
  <c r="EL58" i="16"/>
  <c r="EM58" i="16"/>
  <c r="EN58" i="16"/>
  <c r="EO58" i="16"/>
  <c r="EP58" i="16"/>
  <c r="EQ58" i="16"/>
  <c r="ER58" i="16"/>
  <c r="ET58" i="16"/>
  <c r="EU58" i="16"/>
  <c r="EV58" i="16"/>
  <c r="EW58" i="16"/>
  <c r="EX58" i="16"/>
  <c r="EY58" i="16"/>
  <c r="EZ58" i="16"/>
  <c r="FA58" i="16"/>
  <c r="FB58" i="16"/>
  <c r="FC58" i="16"/>
  <c r="FD58" i="16"/>
  <c r="FE58" i="16"/>
  <c r="FG58" i="16"/>
  <c r="FH58" i="16"/>
  <c r="FI58" i="16"/>
  <c r="FJ58" i="16"/>
  <c r="FK58" i="16"/>
  <c r="FL58" i="16"/>
  <c r="FM58" i="16"/>
  <c r="FN58" i="16"/>
  <c r="FO58" i="16"/>
  <c r="FP58" i="16"/>
  <c r="FQ58" i="16"/>
  <c r="FR58" i="16"/>
  <c r="FS58" i="16"/>
  <c r="FT58" i="16"/>
  <c r="FU58" i="16"/>
  <c r="FV58" i="16"/>
  <c r="FW58" i="16"/>
  <c r="FX58" i="16"/>
  <c r="N1133" i="11"/>
  <c r="N708" i="11"/>
  <c r="N283" i="11"/>
  <c r="BQ52" i="16"/>
  <c r="FD52" i="16"/>
  <c r="CE56" i="16"/>
  <c r="DO56" i="16"/>
  <c r="AT56" i="16"/>
  <c r="ER55" i="16"/>
  <c r="DA55" i="16"/>
  <c r="CJ55" i="16"/>
  <c r="FQ56" i="16"/>
  <c r="EM56" i="16"/>
  <c r="DD56" i="16"/>
  <c r="BZ56" i="16"/>
  <c r="AZ56" i="16"/>
  <c r="FP55" i="16"/>
  <c r="EY55" i="16"/>
  <c r="EL55" i="16"/>
  <c r="DU55" i="16"/>
  <c r="DC55" i="16"/>
  <c r="CP55" i="16"/>
  <c r="BY55" i="16"/>
  <c r="BG55" i="16"/>
  <c r="FS51" i="16"/>
  <c r="FI51" i="16"/>
  <c r="FB51" i="16"/>
  <c r="EW51" i="16"/>
  <c r="EK51" i="16"/>
  <c r="EE51" i="16"/>
  <c r="DZ51" i="16"/>
  <c r="DN51" i="16"/>
  <c r="DI51" i="16"/>
  <c r="DB51" i="16"/>
  <c r="CQ51" i="16"/>
  <c r="CK51" i="16"/>
  <c r="CE51" i="16"/>
  <c r="BT51" i="16"/>
  <c r="BN51" i="16"/>
  <c r="BI51" i="16"/>
  <c r="FR50" i="16"/>
  <c r="EP50" i="16"/>
  <c r="CV50" i="16"/>
  <c r="BA50" i="16"/>
  <c r="EN48" i="16"/>
  <c r="EH48" i="16"/>
  <c r="EB48" i="16"/>
  <c r="DW48" i="16"/>
  <c r="DP48" i="16"/>
  <c r="DK48" i="16"/>
  <c r="DE48" i="16"/>
  <c r="CY48" i="16"/>
  <c r="CT48" i="16"/>
  <c r="CN48" i="16"/>
  <c r="CH48" i="16"/>
  <c r="CB48" i="16"/>
  <c r="BW48" i="16"/>
  <c r="BP48" i="16"/>
  <c r="BK48" i="16"/>
  <c r="BE48" i="16"/>
  <c r="AY48" i="16"/>
  <c r="FU47" i="16"/>
  <c r="FO47" i="16"/>
  <c r="FJ47" i="16"/>
  <c r="FD47" i="16"/>
  <c r="EX47" i="16"/>
  <c r="ER47" i="16"/>
  <c r="EM47" i="16"/>
  <c r="EG47" i="16"/>
  <c r="EA47" i="16"/>
  <c r="DV47" i="16"/>
  <c r="DO47" i="16"/>
  <c r="DJ47" i="16"/>
  <c r="DD47" i="16"/>
  <c r="CX47" i="16"/>
  <c r="CR47" i="16"/>
  <c r="CM47" i="16"/>
  <c r="CG47" i="16"/>
  <c r="CA47" i="16"/>
  <c r="BV47" i="16"/>
  <c r="BO47" i="16"/>
  <c r="BG47" i="16"/>
  <c r="FV46" i="16"/>
  <c r="FN46" i="16"/>
  <c r="FE46" i="16"/>
  <c r="EW46" i="16"/>
  <c r="EN46" i="16"/>
  <c r="EE46" i="16"/>
  <c r="DW46" i="16"/>
  <c r="DN46" i="16"/>
  <c r="DE46" i="16"/>
  <c r="CW46" i="16"/>
  <c r="CN46" i="16"/>
  <c r="CE46" i="16"/>
  <c r="BW46" i="16"/>
  <c r="BN46" i="16"/>
  <c r="BE46" i="16"/>
  <c r="AW46" i="16"/>
  <c r="FN42" i="16"/>
  <c r="EW42" i="16"/>
  <c r="EE42" i="16"/>
  <c r="DN42" i="16"/>
  <c r="CW42" i="16"/>
  <c r="CE42" i="16"/>
  <c r="BN42" i="16"/>
  <c r="AW42" i="16"/>
  <c r="AY51" i="16"/>
  <c r="BC51" i="16"/>
  <c r="BH51" i="16"/>
  <c r="BP51" i="16"/>
  <c r="BU51" i="16"/>
  <c r="BY51" i="16"/>
  <c r="CH51" i="16"/>
  <c r="CL51" i="16"/>
  <c r="CP51" i="16"/>
  <c r="CY51" i="16"/>
  <c r="DC51" i="16"/>
  <c r="DH51" i="16"/>
  <c r="DP51" i="16"/>
  <c r="DU51" i="16"/>
  <c r="DY51" i="16"/>
  <c r="EH51" i="16"/>
  <c r="EL51" i="16"/>
  <c r="EP51" i="16"/>
  <c r="EY51" i="16"/>
  <c r="FC51" i="16"/>
  <c r="FH51" i="16"/>
  <c r="FP51" i="16"/>
  <c r="FT51" i="16"/>
  <c r="FX51" i="16"/>
  <c r="AU47" i="16"/>
  <c r="AY47" i="16"/>
  <c r="BC47" i="16"/>
  <c r="BH47" i="16"/>
  <c r="BL47" i="16"/>
  <c r="BP47" i="16"/>
  <c r="BU47" i="16"/>
  <c r="BY47" i="16"/>
  <c r="CC47" i="16"/>
  <c r="CH47" i="16"/>
  <c r="CL47" i="16"/>
  <c r="CP47" i="16"/>
  <c r="CU47" i="16"/>
  <c r="CY47" i="16"/>
  <c r="DC47" i="16"/>
  <c r="DH47" i="16"/>
  <c r="DL47" i="16"/>
  <c r="DP47" i="16"/>
  <c r="DU47" i="16"/>
  <c r="DY47" i="16"/>
  <c r="EC47" i="16"/>
  <c r="EH47" i="16"/>
  <c r="EL47" i="16"/>
  <c r="EP47" i="16"/>
  <c r="EU47" i="16"/>
  <c r="EY47" i="16"/>
  <c r="FC47" i="16"/>
  <c r="FH47" i="16"/>
  <c r="FL47" i="16"/>
  <c r="FP47" i="16"/>
  <c r="FT47" i="16"/>
  <c r="FX47" i="16"/>
  <c r="AV47" i="16"/>
  <c r="AZ47" i="16"/>
  <c r="BD47" i="16"/>
  <c r="BI47" i="16"/>
  <c r="BM47" i="16"/>
  <c r="FJ56" i="16"/>
  <c r="EJ56" i="16"/>
  <c r="CA56" i="16"/>
  <c r="FT50" i="16"/>
  <c r="FI50" i="16"/>
  <c r="FC50" i="16"/>
  <c r="EL50" i="16"/>
  <c r="EE50" i="16"/>
  <c r="DZ50" i="16"/>
  <c r="DI50" i="16"/>
  <c r="DC50" i="16"/>
  <c r="CQ50" i="16"/>
  <c r="CE50" i="16"/>
  <c r="BU50" i="16"/>
  <c r="BN50" i="16"/>
  <c r="AW50" i="16"/>
  <c r="FQ46" i="16"/>
  <c r="FI46" i="16"/>
  <c r="EZ46" i="16"/>
  <c r="EQ46" i="16"/>
  <c r="EI46" i="16"/>
  <c r="DZ46" i="16"/>
  <c r="DQ46" i="16"/>
  <c r="DI46" i="16"/>
  <c r="CZ46" i="16"/>
  <c r="CQ46" i="16"/>
  <c r="CI46" i="16"/>
  <c r="BZ46" i="16"/>
  <c r="BQ46" i="16"/>
  <c r="BI46" i="16"/>
  <c r="FR42" i="16"/>
  <c r="FA42" i="16"/>
  <c r="EJ42" i="16"/>
  <c r="DR42" i="16"/>
  <c r="DA42" i="16"/>
  <c r="CJ42" i="16"/>
  <c r="BR42" i="16"/>
  <c r="BA42" i="16"/>
  <c r="BC55" i="16"/>
  <c r="BH55" i="16"/>
  <c r="AT46" i="16"/>
  <c r="AX46" i="16"/>
  <c r="BB46" i="16"/>
  <c r="BG46" i="16"/>
  <c r="BK46" i="16"/>
  <c r="BO46" i="16"/>
  <c r="BT46" i="16"/>
  <c r="BX46" i="16"/>
  <c r="CB46" i="16"/>
  <c r="CG46" i="16"/>
  <c r="CK46" i="16"/>
  <c r="CO46" i="16"/>
  <c r="CT46" i="16"/>
  <c r="CX46" i="16"/>
  <c r="DB46" i="16"/>
  <c r="DG46" i="16"/>
  <c r="DK46" i="16"/>
  <c r="DO46" i="16"/>
  <c r="DT46" i="16"/>
  <c r="DX46" i="16"/>
  <c r="EB46" i="16"/>
  <c r="EG46" i="16"/>
  <c r="EK46" i="16"/>
  <c r="EO46" i="16"/>
  <c r="ET46" i="16"/>
  <c r="EX46" i="16"/>
  <c r="FB46" i="16"/>
  <c r="FG46" i="16"/>
  <c r="FK46" i="16"/>
  <c r="FO46" i="16"/>
  <c r="FS46" i="16"/>
  <c r="FW46" i="16"/>
  <c r="AU46" i="16"/>
  <c r="AY46" i="16"/>
  <c r="BC46" i="16"/>
  <c r="BH46" i="16"/>
  <c r="BL46" i="16"/>
  <c r="BP46" i="16"/>
  <c r="BU46" i="16"/>
  <c r="BY46" i="16"/>
  <c r="CC46" i="16"/>
  <c r="CH46" i="16"/>
  <c r="CL46" i="16"/>
  <c r="CP46" i="16"/>
  <c r="CU46" i="16"/>
  <c r="CY46" i="16"/>
  <c r="DC46" i="16"/>
  <c r="DH46" i="16"/>
  <c r="DL46" i="16"/>
  <c r="DP46" i="16"/>
  <c r="DU46" i="16"/>
  <c r="DY46" i="16"/>
  <c r="EC46" i="16"/>
  <c r="EH46" i="16"/>
  <c r="EL46" i="16"/>
  <c r="EP46" i="16"/>
  <c r="EU46" i="16"/>
  <c r="EY46" i="16"/>
  <c r="FC46" i="16"/>
  <c r="FH46" i="16"/>
  <c r="FL46" i="16"/>
  <c r="FP46" i="16"/>
  <c r="FT46" i="16"/>
  <c r="FX46" i="16"/>
  <c r="FG56" i="16"/>
  <c r="ET56" i="16"/>
  <c r="EB56" i="16"/>
  <c r="BB56" i="16"/>
  <c r="FU50" i="16"/>
  <c r="FJ50" i="16"/>
  <c r="FD50" i="16"/>
  <c r="EY50" i="16"/>
  <c r="EM50" i="16"/>
  <c r="EH50" i="16"/>
  <c r="EA50" i="16"/>
  <c r="DP50" i="16"/>
  <c r="DJ50" i="16"/>
  <c r="DD50" i="16"/>
  <c r="CR50" i="16"/>
  <c r="CM50" i="16"/>
  <c r="CH50" i="16"/>
  <c r="BV50" i="16"/>
  <c r="BP50" i="16"/>
  <c r="BJ50" i="16"/>
  <c r="FV42" i="16"/>
  <c r="FE42" i="16"/>
  <c r="EN42" i="16"/>
  <c r="DW42" i="16"/>
  <c r="DE42" i="16"/>
  <c r="CN42" i="16"/>
  <c r="BW42" i="16"/>
  <c r="AX50" i="16"/>
  <c r="BB50" i="16"/>
  <c r="BG50" i="16"/>
  <c r="BO50" i="16"/>
  <c r="BT50" i="16"/>
  <c r="BX50" i="16"/>
  <c r="CG50" i="16"/>
  <c r="CK50" i="16"/>
  <c r="CO50" i="16"/>
  <c r="CX50" i="16"/>
  <c r="DB50" i="16"/>
  <c r="DG50" i="16"/>
  <c r="DO50" i="16"/>
  <c r="DT50" i="16"/>
  <c r="DX50" i="16"/>
  <c r="EG50" i="16"/>
  <c r="EK50" i="16"/>
  <c r="EO50" i="16"/>
  <c r="EX50" i="16"/>
  <c r="FB50" i="16"/>
  <c r="FG50" i="16"/>
  <c r="FO50" i="16"/>
  <c r="FS50" i="16"/>
  <c r="FW50" i="16"/>
  <c r="AT54" i="16"/>
  <c r="AX54" i="16"/>
  <c r="BB54" i="16"/>
  <c r="BG54" i="16"/>
  <c r="BK54" i="16"/>
  <c r="BO54" i="16"/>
  <c r="BT54" i="16"/>
  <c r="BX54" i="16"/>
  <c r="CB54" i="16"/>
  <c r="CG54" i="16"/>
  <c r="CK54" i="16"/>
  <c r="CO54" i="16"/>
  <c r="CT54" i="16"/>
  <c r="CX54" i="16"/>
  <c r="DB54" i="16"/>
  <c r="DG54" i="16"/>
  <c r="DK54" i="16"/>
  <c r="DO54" i="16"/>
  <c r="DT54" i="16"/>
  <c r="DX54" i="16"/>
  <c r="EB54" i="16"/>
  <c r="EG54" i="16"/>
  <c r="EK54" i="16"/>
  <c r="EO54" i="16"/>
  <c r="ET54" i="16"/>
  <c r="EX54" i="16"/>
  <c r="FB54" i="16"/>
  <c r="FG54" i="16"/>
  <c r="FK54" i="16"/>
  <c r="FO54" i="16"/>
  <c r="FS54" i="16"/>
  <c r="FW54" i="16"/>
  <c r="AV48" i="16"/>
  <c r="AZ48" i="16"/>
  <c r="BD48" i="16"/>
  <c r="BI48" i="16"/>
  <c r="BM48" i="16"/>
  <c r="BQ48" i="16"/>
  <c r="BV48" i="16"/>
  <c r="BZ48" i="16"/>
  <c r="CD48" i="16"/>
  <c r="CI48" i="16"/>
  <c r="CM48" i="16"/>
  <c r="CQ48" i="16"/>
  <c r="CV48" i="16"/>
  <c r="CZ48" i="16"/>
  <c r="DD48" i="16"/>
  <c r="DI48" i="16"/>
  <c r="DM48" i="16"/>
  <c r="DQ48" i="16"/>
  <c r="DV48" i="16"/>
  <c r="DZ48" i="16"/>
  <c r="ED48" i="16"/>
  <c r="EI48" i="16"/>
  <c r="EM48" i="16"/>
  <c r="EQ48" i="16"/>
  <c r="EV48" i="16"/>
  <c r="EZ48" i="16"/>
  <c r="FD48" i="16"/>
  <c r="FI48" i="16"/>
  <c r="FM48" i="16"/>
  <c r="FQ48" i="16"/>
  <c r="FU48" i="16"/>
  <c r="AT42" i="16"/>
  <c r="AX42" i="16"/>
  <c r="BB42" i="16"/>
  <c r="BG42" i="16"/>
  <c r="BK42" i="16"/>
  <c r="BO42" i="16"/>
  <c r="BT42" i="16"/>
  <c r="BX42" i="16"/>
  <c r="CB42" i="16"/>
  <c r="CG42" i="16"/>
  <c r="CK42" i="16"/>
  <c r="CO42" i="16"/>
  <c r="CT42" i="16"/>
  <c r="CX42" i="16"/>
  <c r="DB42" i="16"/>
  <c r="DG42" i="16"/>
  <c r="DK42" i="16"/>
  <c r="DO42" i="16"/>
  <c r="DT42" i="16"/>
  <c r="DX42" i="16"/>
  <c r="EB42" i="16"/>
  <c r="EG42" i="16"/>
  <c r="EK42" i="16"/>
  <c r="EO42" i="16"/>
  <c r="ET42" i="16"/>
  <c r="EX42" i="16"/>
  <c r="FB42" i="16"/>
  <c r="FG42" i="16"/>
  <c r="FK42" i="16"/>
  <c r="FO42" i="16"/>
  <c r="FS42" i="16"/>
  <c r="FW42" i="16"/>
  <c r="AV42" i="16"/>
  <c r="AZ42" i="16"/>
  <c r="BD42" i="16"/>
  <c r="BI42" i="16"/>
  <c r="BM42" i="16"/>
  <c r="BQ42" i="16"/>
  <c r="BV42" i="16"/>
  <c r="BZ42" i="16"/>
  <c r="CD42" i="16"/>
  <c r="CI42" i="16"/>
  <c r="CM42" i="16"/>
  <c r="CQ42" i="16"/>
  <c r="CV42" i="16"/>
  <c r="CZ42" i="16"/>
  <c r="DD42" i="16"/>
  <c r="DI42" i="16"/>
  <c r="DM42" i="16"/>
  <c r="DQ42" i="16"/>
  <c r="DV42" i="16"/>
  <c r="DZ42" i="16"/>
  <c r="ED42" i="16"/>
  <c r="EI42" i="16"/>
  <c r="EM42" i="16"/>
  <c r="EQ42" i="16"/>
  <c r="EV42" i="16"/>
  <c r="EZ42" i="16"/>
  <c r="FD42" i="16"/>
  <c r="FI42" i="16"/>
  <c r="FM42" i="16"/>
  <c r="FQ42" i="16"/>
  <c r="FU42" i="16"/>
  <c r="AU42" i="16"/>
  <c r="AY42" i="16"/>
  <c r="BC42" i="16"/>
  <c r="BH42" i="16"/>
  <c r="BL42" i="16"/>
  <c r="BP42" i="16"/>
  <c r="BU42" i="16"/>
  <c r="BY42" i="16"/>
  <c r="CC42" i="16"/>
  <c r="CH42" i="16"/>
  <c r="CL42" i="16"/>
  <c r="CP42" i="16"/>
  <c r="CU42" i="16"/>
  <c r="CY42" i="16"/>
  <c r="DC42" i="16"/>
  <c r="DH42" i="16"/>
  <c r="DL42" i="16"/>
  <c r="DP42" i="16"/>
  <c r="DU42" i="16"/>
  <c r="DY42" i="16"/>
  <c r="EC42" i="16"/>
  <c r="EH42" i="16"/>
  <c r="EL42" i="16"/>
  <c r="EP42" i="16"/>
  <c r="EU42" i="16"/>
  <c r="EY42" i="16"/>
  <c r="FC42" i="16"/>
  <c r="FH42" i="16"/>
  <c r="FL42" i="16"/>
  <c r="FP42" i="16"/>
  <c r="FT42" i="16"/>
  <c r="FX42" i="16"/>
  <c r="FN56" i="16"/>
  <c r="FA56" i="16"/>
  <c r="EN56" i="16"/>
  <c r="EA56" i="16"/>
  <c r="DN56" i="16"/>
  <c r="DA56" i="16"/>
  <c r="CR56" i="16"/>
  <c r="CJ56" i="16"/>
  <c r="BW56" i="16"/>
  <c r="BJ56" i="16"/>
  <c r="BA56" i="16"/>
  <c r="FO56" i="16"/>
  <c r="FB56" i="16"/>
  <c r="EO56" i="16"/>
  <c r="EG56" i="16"/>
  <c r="DT56" i="16"/>
  <c r="DK56" i="16"/>
  <c r="CT56" i="16"/>
  <c r="CK56" i="16"/>
  <c r="CG56" i="16"/>
  <c r="BX56" i="16"/>
  <c r="BO56" i="16"/>
  <c r="BK56" i="16"/>
  <c r="AX56" i="16"/>
  <c r="FV55" i="16"/>
  <c r="FN55" i="16"/>
  <c r="FE55" i="16"/>
  <c r="EW55" i="16"/>
  <c r="EN55" i="16"/>
  <c r="EE55" i="16"/>
  <c r="EA55" i="16"/>
  <c r="DR55" i="16"/>
  <c r="DJ55" i="16"/>
  <c r="DE55" i="16"/>
  <c r="CW55" i="16"/>
  <c r="CN55" i="16"/>
  <c r="CE55" i="16"/>
  <c r="BW55" i="16"/>
  <c r="BR55" i="16"/>
  <c r="BJ55" i="16"/>
  <c r="BD55" i="16"/>
  <c r="AX55" i="16"/>
  <c r="FU57" i="16"/>
  <c r="FM57" i="16"/>
  <c r="FI57" i="16"/>
  <c r="FD57" i="16"/>
  <c r="EV57" i="16"/>
  <c r="EQ57" i="16"/>
  <c r="EM57" i="16"/>
  <c r="ED57" i="16"/>
  <c r="DZ57" i="16"/>
  <c r="DV57" i="16"/>
  <c r="DM57" i="16"/>
  <c r="DI57" i="16"/>
  <c r="DD57" i="16"/>
  <c r="CV57" i="16"/>
  <c r="CQ57" i="16"/>
  <c r="CM57" i="16"/>
  <c r="CD57" i="16"/>
  <c r="BZ57" i="16"/>
  <c r="BV57" i="16"/>
  <c r="BM57" i="16"/>
  <c r="BI57" i="16"/>
  <c r="BD57" i="16"/>
  <c r="FX56" i="16"/>
  <c r="FT56" i="16"/>
  <c r="FP56" i="16"/>
  <c r="FL56" i="16"/>
  <c r="FH56" i="16"/>
  <c r="FC56" i="16"/>
  <c r="EY56" i="16"/>
  <c r="EU56" i="16"/>
  <c r="EP56" i="16"/>
  <c r="EL56" i="16"/>
  <c r="EH56" i="16"/>
  <c r="EC56" i="16"/>
  <c r="DY56" i="16"/>
  <c r="DU56" i="16"/>
  <c r="DP56" i="16"/>
  <c r="DL56" i="16"/>
  <c r="DH56" i="16"/>
  <c r="DC56" i="16"/>
  <c r="CY56" i="16"/>
  <c r="CU56" i="16"/>
  <c r="CP56" i="16"/>
  <c r="CL56" i="16"/>
  <c r="CH56" i="16"/>
  <c r="CC56" i="16"/>
  <c r="BY56" i="16"/>
  <c r="BU56" i="16"/>
  <c r="BP56" i="16"/>
  <c r="BL56" i="16"/>
  <c r="BH56" i="16"/>
  <c r="BC56" i="16"/>
  <c r="AY56" i="16"/>
  <c r="FW55" i="16"/>
  <c r="FS55" i="16"/>
  <c r="FO55" i="16"/>
  <c r="FK55" i="16"/>
  <c r="FG55" i="16"/>
  <c r="FB55" i="16"/>
  <c r="EX55" i="16"/>
  <c r="ET55" i="16"/>
  <c r="EO55" i="16"/>
  <c r="EK55" i="16"/>
  <c r="EG55" i="16"/>
  <c r="EB55" i="16"/>
  <c r="DX55" i="16"/>
  <c r="DT55" i="16"/>
  <c r="DO55" i="16"/>
  <c r="DK55" i="16"/>
  <c r="DG55" i="16"/>
  <c r="DB55" i="16"/>
  <c r="CX55" i="16"/>
  <c r="CT55" i="16"/>
  <c r="CO55" i="16"/>
  <c r="CK55" i="16"/>
  <c r="CG55" i="16"/>
  <c r="CB55" i="16"/>
  <c r="BX55" i="16"/>
  <c r="BT55" i="16"/>
  <c r="BO55" i="16"/>
  <c r="BK55" i="16"/>
  <c r="BE55" i="16"/>
  <c r="AZ55" i="16"/>
  <c r="AT55" i="16"/>
  <c r="FX52" i="16"/>
  <c r="FS52" i="16"/>
  <c r="FN52" i="16"/>
  <c r="FH52" i="16"/>
  <c r="FB52" i="16"/>
  <c r="EW52" i="16"/>
  <c r="EP52" i="16"/>
  <c r="EK52" i="16"/>
  <c r="EE52" i="16"/>
  <c r="DY52" i="16"/>
  <c r="DT52" i="16"/>
  <c r="DN52" i="16"/>
  <c r="DH52" i="16"/>
  <c r="DB52" i="16"/>
  <c r="CW52" i="16"/>
  <c r="CP52" i="16"/>
  <c r="CK52" i="16"/>
  <c r="CE52" i="16"/>
  <c r="BY52" i="16"/>
  <c r="BT52" i="16"/>
  <c r="BN52" i="16"/>
  <c r="BH52" i="16"/>
  <c r="BB52" i="16"/>
  <c r="AW52" i="16"/>
  <c r="FW51" i="16"/>
  <c r="FR51" i="16"/>
  <c r="FM51" i="16"/>
  <c r="FG51" i="16"/>
  <c r="FA51" i="16"/>
  <c r="EV51" i="16"/>
  <c r="EO51" i="16"/>
  <c r="EJ51" i="16"/>
  <c r="ED51" i="16"/>
  <c r="DX51" i="16"/>
  <c r="DR51" i="16"/>
  <c r="DM51" i="16"/>
  <c r="DG51" i="16"/>
  <c r="DA51" i="16"/>
  <c r="CV51" i="16"/>
  <c r="CO51" i="16"/>
  <c r="CJ51" i="16"/>
  <c r="CD51" i="16"/>
  <c r="BX51" i="16"/>
  <c r="BR51" i="16"/>
  <c r="BM51" i="16"/>
  <c r="BG51" i="16"/>
  <c r="BA51" i="16"/>
  <c r="AV51" i="16"/>
  <c r="FV50" i="16"/>
  <c r="FQ50" i="16"/>
  <c r="FL50" i="16"/>
  <c r="FE50" i="16"/>
  <c r="EZ50" i="16"/>
  <c r="EU50" i="16"/>
  <c r="EN50" i="16"/>
  <c r="EI50" i="16"/>
  <c r="EC50" i="16"/>
  <c r="DW50" i="16"/>
  <c r="DQ50" i="16"/>
  <c r="DL50" i="16"/>
  <c r="DE50" i="16"/>
  <c r="CZ50" i="16"/>
  <c r="CU50" i="16"/>
  <c r="CN50" i="16"/>
  <c r="CI50" i="16"/>
  <c r="CC50" i="16"/>
  <c r="BW50" i="16"/>
  <c r="BQ50" i="16"/>
  <c r="BL50" i="16"/>
  <c r="BE50" i="16"/>
  <c r="AZ50" i="16"/>
  <c r="AU50" i="16"/>
  <c r="FS47" i="16"/>
  <c r="FN47" i="16"/>
  <c r="FI47" i="16"/>
  <c r="FB47" i="16"/>
  <c r="EW47" i="16"/>
  <c r="EQ47" i="16"/>
  <c r="EK47" i="16"/>
  <c r="EE47" i="16"/>
  <c r="DZ47" i="16"/>
  <c r="DT47" i="16"/>
  <c r="DN47" i="16"/>
  <c r="DI47" i="16"/>
  <c r="DB47" i="16"/>
  <c r="CW47" i="16"/>
  <c r="CQ47" i="16"/>
  <c r="CK47" i="16"/>
  <c r="CE47" i="16"/>
  <c r="BZ47" i="16"/>
  <c r="BT47" i="16"/>
  <c r="BN47" i="16"/>
  <c r="BE47" i="16"/>
  <c r="AW47" i="16"/>
  <c r="FU46" i="16"/>
  <c r="FM46" i="16"/>
  <c r="FD46" i="16"/>
  <c r="EV46" i="16"/>
  <c r="EM46" i="16"/>
  <c r="ED46" i="16"/>
  <c r="DV46" i="16"/>
  <c r="DM46" i="16"/>
  <c r="DD46" i="16"/>
  <c r="CV46" i="16"/>
  <c r="CM46" i="16"/>
  <c r="CD46" i="16"/>
  <c r="BV46" i="16"/>
  <c r="BM46" i="16"/>
  <c r="BD46" i="16"/>
  <c r="AV46" i="16"/>
  <c r="AT35" i="16"/>
  <c r="AX35" i="16"/>
  <c r="BB35" i="16"/>
  <c r="BG35" i="16"/>
  <c r="BK35" i="16"/>
  <c r="BO35" i="16"/>
  <c r="BT35" i="16"/>
  <c r="BX35" i="16"/>
  <c r="CB35" i="16"/>
  <c r="CG35" i="16"/>
  <c r="CK35" i="16"/>
  <c r="CO35" i="16"/>
  <c r="CT35" i="16"/>
  <c r="CX35" i="16"/>
  <c r="DB35" i="16"/>
  <c r="DG35" i="16"/>
  <c r="DK35" i="16"/>
  <c r="DO35" i="16"/>
  <c r="DT35" i="16"/>
  <c r="DX35" i="16"/>
  <c r="EB35" i="16"/>
  <c r="EG35" i="16"/>
  <c r="EK35" i="16"/>
  <c r="EO35" i="16"/>
  <c r="ET35" i="16"/>
  <c r="EX35" i="16"/>
  <c r="FB35" i="16"/>
  <c r="FG35" i="16"/>
  <c r="FK35" i="16"/>
  <c r="FO35" i="16"/>
  <c r="FS35" i="16"/>
  <c r="FW35" i="16"/>
  <c r="FU43" i="16"/>
  <c r="FQ43" i="16"/>
  <c r="FM43" i="16"/>
  <c r="FI43" i="16"/>
  <c r="FD43" i="16"/>
  <c r="EZ43" i="16"/>
  <c r="EV43" i="16"/>
  <c r="EQ43" i="16"/>
  <c r="EM43" i="16"/>
  <c r="EI43" i="16"/>
  <c r="ED43" i="16"/>
  <c r="DZ43" i="16"/>
  <c r="DV43" i="16"/>
  <c r="DQ43" i="16"/>
  <c r="DM43" i="16"/>
  <c r="DI43" i="16"/>
  <c r="DD43" i="16"/>
  <c r="CZ43" i="16"/>
  <c r="CV43" i="16"/>
  <c r="CQ43" i="16"/>
  <c r="CM43" i="16"/>
  <c r="CI43" i="16"/>
  <c r="CD43" i="16"/>
  <c r="BZ43" i="16"/>
  <c r="BV43" i="16"/>
  <c r="BQ43" i="16"/>
  <c r="BM43" i="16"/>
  <c r="BI43" i="16"/>
  <c r="BD43" i="16"/>
  <c r="AZ43" i="16"/>
  <c r="AV43" i="16"/>
  <c r="FU39" i="16"/>
  <c r="FQ39" i="16"/>
  <c r="FM39" i="16"/>
  <c r="FI39" i="16"/>
  <c r="FD39" i="16"/>
  <c r="EZ39" i="16"/>
  <c r="EV39" i="16"/>
  <c r="EQ39" i="16"/>
  <c r="EM39" i="16"/>
  <c r="EI39" i="16"/>
  <c r="ED39" i="16"/>
  <c r="DZ39" i="16"/>
  <c r="DV39" i="16"/>
  <c r="DQ39" i="16"/>
  <c r="DM39" i="16"/>
  <c r="DI39" i="16"/>
  <c r="DD39" i="16"/>
  <c r="CZ39" i="16"/>
  <c r="CV39" i="16"/>
  <c r="CQ39" i="16"/>
  <c r="CM39" i="16"/>
  <c r="CI39" i="16"/>
  <c r="CD39" i="16"/>
  <c r="BZ39" i="16"/>
  <c r="BV39" i="16"/>
  <c r="BQ39" i="16"/>
  <c r="BM39" i="16"/>
  <c r="BI39" i="16"/>
  <c r="BD39" i="16"/>
  <c r="AZ39" i="16"/>
  <c r="AV39" i="16"/>
  <c r="FX38" i="16"/>
  <c r="FT38" i="16"/>
  <c r="FP38" i="16"/>
  <c r="FL38" i="16"/>
  <c r="FH38" i="16"/>
  <c r="FC38" i="16"/>
  <c r="EY38" i="16"/>
  <c r="EU38" i="16"/>
  <c r="EP38" i="16"/>
  <c r="EL38" i="16"/>
  <c r="EH38" i="16"/>
  <c r="EC38" i="16"/>
  <c r="DY38" i="16"/>
  <c r="DU38" i="16"/>
  <c r="DP38" i="16"/>
  <c r="DL38" i="16"/>
  <c r="DH38" i="16"/>
  <c r="DC38" i="16"/>
  <c r="CY38" i="16"/>
  <c r="CU38" i="16"/>
  <c r="CP38" i="16"/>
  <c r="CL38" i="16"/>
  <c r="CH38" i="16"/>
  <c r="CC38" i="16"/>
  <c r="BY38" i="16"/>
  <c r="BU38" i="16"/>
  <c r="BP38" i="16"/>
  <c r="BL38" i="16"/>
  <c r="BH38" i="16"/>
  <c r="BC38" i="16"/>
  <c r="AY38" i="16"/>
  <c r="AU38" i="16"/>
  <c r="FW37" i="16"/>
  <c r="FS37" i="16"/>
  <c r="FO37" i="16"/>
  <c r="FK37" i="16"/>
  <c r="FG37" i="16"/>
  <c r="FA37" i="16"/>
  <c r="EU37" i="16"/>
  <c r="EO37" i="16"/>
  <c r="EJ37" i="16"/>
  <c r="EC37" i="16"/>
  <c r="DX37" i="16"/>
  <c r="DR37" i="16"/>
  <c r="DL37" i="16"/>
  <c r="DG37" i="16"/>
  <c r="DA37" i="16"/>
  <c r="CU37" i="16"/>
  <c r="CO37" i="16"/>
  <c r="CJ37" i="16"/>
  <c r="CC37" i="16"/>
  <c r="BX37" i="16"/>
  <c r="BR37" i="16"/>
  <c r="BL37" i="16"/>
  <c r="BG37" i="16"/>
  <c r="BA37" i="16"/>
  <c r="AU37" i="16"/>
  <c r="FX33" i="16"/>
  <c r="FS33" i="16"/>
  <c r="FN33" i="16"/>
  <c r="FH33" i="16"/>
  <c r="FB33" i="16"/>
  <c r="EW33" i="16"/>
  <c r="EP33" i="16"/>
  <c r="EK33" i="16"/>
  <c r="EE33" i="16"/>
  <c r="DY33" i="16"/>
  <c r="DT33" i="16"/>
  <c r="DN33" i="16"/>
  <c r="DH33" i="16"/>
  <c r="DB33" i="16"/>
  <c r="CW33" i="16"/>
  <c r="CP33" i="16"/>
  <c r="CK33" i="16"/>
  <c r="CE33" i="16"/>
  <c r="BY33" i="16"/>
  <c r="BT33" i="16"/>
  <c r="BN33" i="16"/>
  <c r="BH33" i="16"/>
  <c r="BB33" i="16"/>
  <c r="FW32" i="16"/>
  <c r="FR32" i="16"/>
  <c r="FM32" i="16"/>
  <c r="FG32" i="16"/>
  <c r="FA32" i="16"/>
  <c r="EV32" i="16"/>
  <c r="EO32" i="16"/>
  <c r="EJ32" i="16"/>
  <c r="ED32" i="16"/>
  <c r="DX32" i="16"/>
  <c r="DR32" i="16"/>
  <c r="DM32" i="16"/>
  <c r="DG32" i="16"/>
  <c r="DA32" i="16"/>
  <c r="CV32" i="16"/>
  <c r="CO32" i="16"/>
  <c r="CJ32" i="16"/>
  <c r="CD32" i="16"/>
  <c r="BX32" i="16"/>
  <c r="BR32" i="16"/>
  <c r="BM32" i="16"/>
  <c r="BG32" i="16"/>
  <c r="BA32" i="16"/>
  <c r="AV33" i="16"/>
  <c r="AZ33" i="16"/>
  <c r="BD33" i="16"/>
  <c r="BI33" i="16"/>
  <c r="BM33" i="16"/>
  <c r="BQ33" i="16"/>
  <c r="BV33" i="16"/>
  <c r="BZ33" i="16"/>
  <c r="CD33" i="16"/>
  <c r="CI33" i="16"/>
  <c r="CM33" i="16"/>
  <c r="CQ33" i="16"/>
  <c r="CV33" i="16"/>
  <c r="CZ33" i="16"/>
  <c r="DD33" i="16"/>
  <c r="DI33" i="16"/>
  <c r="DM33" i="16"/>
  <c r="DQ33" i="16"/>
  <c r="DV33" i="16"/>
  <c r="DZ33" i="16"/>
  <c r="ED33" i="16"/>
  <c r="EI33" i="16"/>
  <c r="EM33" i="16"/>
  <c r="EQ33" i="16"/>
  <c r="EV33" i="16"/>
  <c r="EZ33" i="16"/>
  <c r="FD33" i="16"/>
  <c r="FI33" i="16"/>
  <c r="FM33" i="16"/>
  <c r="FQ33" i="16"/>
  <c r="FU33" i="16"/>
  <c r="FU38" i="16"/>
  <c r="FQ38" i="16"/>
  <c r="FM38" i="16"/>
  <c r="FI38" i="16"/>
  <c r="FD38" i="16"/>
  <c r="EZ38" i="16"/>
  <c r="EV38" i="16"/>
  <c r="EQ38" i="16"/>
  <c r="EM38" i="16"/>
  <c r="EI38" i="16"/>
  <c r="ED38" i="16"/>
  <c r="DZ38" i="16"/>
  <c r="DV38" i="16"/>
  <c r="DQ38" i="16"/>
  <c r="DM38" i="16"/>
  <c r="DI38" i="16"/>
  <c r="DD38" i="16"/>
  <c r="CZ38" i="16"/>
  <c r="CV38" i="16"/>
  <c r="CQ38" i="16"/>
  <c r="CM38" i="16"/>
  <c r="CI38" i="16"/>
  <c r="CD38" i="16"/>
  <c r="BZ38" i="16"/>
  <c r="BV38" i="16"/>
  <c r="BQ38" i="16"/>
  <c r="BM38" i="16"/>
  <c r="BI38" i="16"/>
  <c r="BD38" i="16"/>
  <c r="AZ38" i="16"/>
  <c r="AV38" i="16"/>
  <c r="FX37" i="16"/>
  <c r="FT37" i="16"/>
  <c r="FP37" i="16"/>
  <c r="FL37" i="16"/>
  <c r="FH37" i="16"/>
  <c r="FB37" i="16"/>
  <c r="EW37" i="16"/>
  <c r="EP37" i="16"/>
  <c r="EK37" i="16"/>
  <c r="EE37" i="16"/>
  <c r="DY37" i="16"/>
  <c r="DT37" i="16"/>
  <c r="DN37" i="16"/>
  <c r="DH37" i="16"/>
  <c r="DB37" i="16"/>
  <c r="CW37" i="16"/>
  <c r="CP37" i="16"/>
  <c r="CK37" i="16"/>
  <c r="CE37" i="16"/>
  <c r="BY37" i="16"/>
  <c r="BT37" i="16"/>
  <c r="BN37" i="16"/>
  <c r="BH37" i="16"/>
  <c r="BB37" i="16"/>
  <c r="AV37" i="16"/>
  <c r="AZ37" i="16"/>
  <c r="BD37" i="16"/>
  <c r="BI37" i="16"/>
  <c r="BM37" i="16"/>
  <c r="BQ37" i="16"/>
  <c r="BV37" i="16"/>
  <c r="BZ37" i="16"/>
  <c r="CD37" i="16"/>
  <c r="CI37" i="16"/>
  <c r="CM37" i="16"/>
  <c r="CQ37" i="16"/>
  <c r="CV37" i="16"/>
  <c r="CZ37" i="16"/>
  <c r="DD37" i="16"/>
  <c r="DI37" i="16"/>
  <c r="DM37" i="16"/>
  <c r="DQ37" i="16"/>
  <c r="DV37" i="16"/>
  <c r="DZ37" i="16"/>
  <c r="ED37" i="16"/>
  <c r="EI37" i="16"/>
  <c r="EM37" i="16"/>
  <c r="EQ37" i="16"/>
  <c r="EV37" i="16"/>
  <c r="EZ37" i="16"/>
  <c r="FD37" i="16"/>
  <c r="AU32" i="16"/>
  <c r="AY32" i="16"/>
  <c r="BC32" i="16"/>
  <c r="BH32" i="16"/>
  <c r="BL32" i="16"/>
  <c r="BP32" i="16"/>
  <c r="BU32" i="16"/>
  <c r="BY32" i="16"/>
  <c r="CC32" i="16"/>
  <c r="CH32" i="16"/>
  <c r="CL32" i="16"/>
  <c r="CP32" i="16"/>
  <c r="CU32" i="16"/>
  <c r="CY32" i="16"/>
  <c r="DC32" i="16"/>
  <c r="DH32" i="16"/>
  <c r="DL32" i="16"/>
  <c r="DP32" i="16"/>
  <c r="DU32" i="16"/>
  <c r="DY32" i="16"/>
  <c r="EC32" i="16"/>
  <c r="EH32" i="16"/>
  <c r="EL32" i="16"/>
  <c r="EP32" i="16"/>
  <c r="EU32" i="16"/>
  <c r="EY32" i="16"/>
  <c r="FC32" i="16"/>
  <c r="FH32" i="16"/>
  <c r="FL32" i="16"/>
  <c r="FP32" i="16"/>
  <c r="FT32" i="16"/>
  <c r="FX32" i="16"/>
  <c r="FV33" i="16"/>
  <c r="FP33" i="16"/>
  <c r="FK33" i="16"/>
  <c r="FE33" i="16"/>
  <c r="EY33" i="16"/>
  <c r="ET33" i="16"/>
  <c r="EN33" i="16"/>
  <c r="EH33" i="16"/>
  <c r="EB33" i="16"/>
  <c r="DW33" i="16"/>
  <c r="DP33" i="16"/>
  <c r="DK33" i="16"/>
  <c r="DE33" i="16"/>
  <c r="CY33" i="16"/>
  <c r="CT33" i="16"/>
  <c r="CN33" i="16"/>
  <c r="CH33" i="16"/>
  <c r="CB33" i="16"/>
  <c r="BW33" i="16"/>
  <c r="BP33" i="16"/>
  <c r="BK33" i="16"/>
  <c r="BE33" i="16"/>
  <c r="AY33" i="16"/>
  <c r="AT33" i="16"/>
  <c r="AU36" i="16"/>
  <c r="AY36" i="16"/>
  <c r="BC36" i="16"/>
  <c r="BH36" i="16"/>
  <c r="BL36" i="16"/>
  <c r="BP36" i="16"/>
  <c r="BU36" i="16"/>
  <c r="BY36" i="16"/>
  <c r="CC36" i="16"/>
  <c r="CH36" i="16"/>
  <c r="CL36" i="16"/>
  <c r="CP36" i="16"/>
  <c r="CU36" i="16"/>
  <c r="CY36" i="16"/>
  <c r="DC36" i="16"/>
  <c r="DH36" i="16"/>
  <c r="DL36" i="16"/>
  <c r="DP36" i="16"/>
  <c r="DU36" i="16"/>
  <c r="DY36" i="16"/>
  <c r="EC36" i="16"/>
  <c r="EH36" i="16"/>
  <c r="EL36" i="16"/>
  <c r="EP36" i="16"/>
  <c r="EU36" i="16"/>
  <c r="EY36" i="16"/>
  <c r="FC36" i="16"/>
  <c r="FH36" i="16"/>
  <c r="FL36" i="16"/>
  <c r="FP36" i="16"/>
  <c r="FT36" i="16"/>
  <c r="FX36" i="16"/>
  <c r="FU44" i="16"/>
  <c r="FQ44" i="16"/>
  <c r="FM44" i="16"/>
  <c r="FI44" i="16"/>
  <c r="FD44" i="16"/>
  <c r="EZ44" i="16"/>
  <c r="EV44" i="16"/>
  <c r="EQ44" i="16"/>
  <c r="EM44" i="16"/>
  <c r="EI44" i="16"/>
  <c r="ED44" i="16"/>
  <c r="DZ44" i="16"/>
  <c r="DV44" i="16"/>
  <c r="DQ44" i="16"/>
  <c r="DM44" i="16"/>
  <c r="DI44" i="16"/>
  <c r="DD44" i="16"/>
  <c r="CZ44" i="16"/>
  <c r="CV44" i="16"/>
  <c r="CQ44" i="16"/>
  <c r="CM44" i="16"/>
  <c r="CI44" i="16"/>
  <c r="CD44" i="16"/>
  <c r="BZ44" i="16"/>
  <c r="BV44" i="16"/>
  <c r="BQ44" i="16"/>
  <c r="BM44" i="16"/>
  <c r="BI44" i="16"/>
  <c r="BD44" i="16"/>
  <c r="AZ44" i="16"/>
  <c r="FX43" i="16"/>
  <c r="FT43" i="16"/>
  <c r="FP43" i="16"/>
  <c r="FL43" i="16"/>
  <c r="FH43" i="16"/>
  <c r="FC43" i="16"/>
  <c r="EY43" i="16"/>
  <c r="EU43" i="16"/>
  <c r="EP43" i="16"/>
  <c r="EL43" i="16"/>
  <c r="EH43" i="16"/>
  <c r="EC43" i="16"/>
  <c r="DY43" i="16"/>
  <c r="DU43" i="16"/>
  <c r="DP43" i="16"/>
  <c r="DL43" i="16"/>
  <c r="DH43" i="16"/>
  <c r="DC43" i="16"/>
  <c r="CY43" i="16"/>
  <c r="CU43" i="16"/>
  <c r="CP43" i="16"/>
  <c r="CL43" i="16"/>
  <c r="CH43" i="16"/>
  <c r="CC43" i="16"/>
  <c r="BY43" i="16"/>
  <c r="BU43" i="16"/>
  <c r="BP43" i="16"/>
  <c r="BL43" i="16"/>
  <c r="BH43" i="16"/>
  <c r="BC43" i="16"/>
  <c r="AY43" i="16"/>
  <c r="FU40" i="16"/>
  <c r="FQ40" i="16"/>
  <c r="FM40" i="16"/>
  <c r="FI40" i="16"/>
  <c r="FD40" i="16"/>
  <c r="EZ40" i="16"/>
  <c r="EV40" i="16"/>
  <c r="EQ40" i="16"/>
  <c r="EM40" i="16"/>
  <c r="EI40" i="16"/>
  <c r="ED40" i="16"/>
  <c r="DZ40" i="16"/>
  <c r="DV40" i="16"/>
  <c r="DQ40" i="16"/>
  <c r="DM40" i="16"/>
  <c r="DI40" i="16"/>
  <c r="DD40" i="16"/>
  <c r="CZ40" i="16"/>
  <c r="CV40" i="16"/>
  <c r="CQ40" i="16"/>
  <c r="CM40" i="16"/>
  <c r="CI40" i="16"/>
  <c r="CD40" i="16"/>
  <c r="BZ40" i="16"/>
  <c r="BV40" i="16"/>
  <c r="BQ40" i="16"/>
  <c r="BM40" i="16"/>
  <c r="BI40" i="16"/>
  <c r="BD40" i="16"/>
  <c r="AZ40" i="16"/>
  <c r="FX39" i="16"/>
  <c r="FT39" i="16"/>
  <c r="FP39" i="16"/>
  <c r="FL39" i="16"/>
  <c r="FH39" i="16"/>
  <c r="FC39" i="16"/>
  <c r="EY39" i="16"/>
  <c r="EU39" i="16"/>
  <c r="EP39" i="16"/>
  <c r="EL39" i="16"/>
  <c r="EH39" i="16"/>
  <c r="EC39" i="16"/>
  <c r="DY39" i="16"/>
  <c r="DU39" i="16"/>
  <c r="DP39" i="16"/>
  <c r="DL39" i="16"/>
  <c r="DH39" i="16"/>
  <c r="DC39" i="16"/>
  <c r="CY39" i="16"/>
  <c r="CU39" i="16"/>
  <c r="CP39" i="16"/>
  <c r="CL39" i="16"/>
  <c r="CH39" i="16"/>
  <c r="CC39" i="16"/>
  <c r="BY39" i="16"/>
  <c r="BU39" i="16"/>
  <c r="BP39" i="16"/>
  <c r="BL39" i="16"/>
  <c r="BH39" i="16"/>
  <c r="BC39" i="16"/>
  <c r="AY39" i="16"/>
  <c r="FW38" i="16"/>
  <c r="FS38" i="16"/>
  <c r="FO38" i="16"/>
  <c r="FK38" i="16"/>
  <c r="FG38" i="16"/>
  <c r="FB38" i="16"/>
  <c r="EX38" i="16"/>
  <c r="ET38" i="16"/>
  <c r="EO38" i="16"/>
  <c r="EK38" i="16"/>
  <c r="EG38" i="16"/>
  <c r="EB38" i="16"/>
  <c r="DX38" i="16"/>
  <c r="DT38" i="16"/>
  <c r="DO38" i="16"/>
  <c r="DK38" i="16"/>
  <c r="DG38" i="16"/>
  <c r="DB38" i="16"/>
  <c r="CX38" i="16"/>
  <c r="CT38" i="16"/>
  <c r="CO38" i="16"/>
  <c r="CK38" i="16"/>
  <c r="CG38" i="16"/>
  <c r="CB38" i="16"/>
  <c r="BX38" i="16"/>
  <c r="BT38" i="16"/>
  <c r="BO38" i="16"/>
  <c r="BK38" i="16"/>
  <c r="BG38" i="16"/>
  <c r="BB38" i="16"/>
  <c r="AX38" i="16"/>
  <c r="FV37" i="16"/>
  <c r="FR37" i="16"/>
  <c r="FN37" i="16"/>
  <c r="FJ37" i="16"/>
  <c r="FE37" i="16"/>
  <c r="EY37" i="16"/>
  <c r="ET37" i="16"/>
  <c r="EN37" i="16"/>
  <c r="EH37" i="16"/>
  <c r="EB37" i="16"/>
  <c r="DW37" i="16"/>
  <c r="DP37" i="16"/>
  <c r="DK37" i="16"/>
  <c r="DE37" i="16"/>
  <c r="CY37" i="16"/>
  <c r="CT37" i="16"/>
  <c r="CN37" i="16"/>
  <c r="CH37" i="16"/>
  <c r="CB37" i="16"/>
  <c r="BW37" i="16"/>
  <c r="BP37" i="16"/>
  <c r="BK37" i="16"/>
  <c r="BE37" i="16"/>
  <c r="AY37" i="16"/>
  <c r="AT37" i="16"/>
  <c r="FT35" i="16"/>
  <c r="FN35" i="16"/>
  <c r="FI35" i="16"/>
  <c r="FC35" i="16"/>
  <c r="EW35" i="16"/>
  <c r="EQ35" i="16"/>
  <c r="EL35" i="16"/>
  <c r="EE35" i="16"/>
  <c r="DZ35" i="16"/>
  <c r="DU35" i="16"/>
  <c r="DN35" i="16"/>
  <c r="DI35" i="16"/>
  <c r="DC35" i="16"/>
  <c r="CW35" i="16"/>
  <c r="CQ35" i="16"/>
  <c r="CL35" i="16"/>
  <c r="CE35" i="16"/>
  <c r="BZ35" i="16"/>
  <c r="BU35" i="16"/>
  <c r="BN35" i="16"/>
  <c r="BI35" i="16"/>
  <c r="BC35" i="16"/>
  <c r="AW35" i="16"/>
  <c r="FW33" i="16"/>
  <c r="FR33" i="16"/>
  <c r="FL33" i="16"/>
  <c r="FG33" i="16"/>
  <c r="FA33" i="16"/>
  <c r="EU33" i="16"/>
  <c r="EO33" i="16"/>
  <c r="EJ33" i="16"/>
  <c r="EC33" i="16"/>
  <c r="DX33" i="16"/>
  <c r="DR33" i="16"/>
  <c r="DL33" i="16"/>
  <c r="DG33" i="16"/>
  <c r="DA33" i="16"/>
  <c r="CU33" i="16"/>
  <c r="CO33" i="16"/>
  <c r="CJ33" i="16"/>
  <c r="CC33" i="16"/>
  <c r="BX33" i="16"/>
  <c r="BR33" i="16"/>
  <c r="BL33" i="16"/>
  <c r="BG33" i="16"/>
  <c r="BA33" i="16"/>
  <c r="AU33" i="16"/>
  <c r="FV32" i="16"/>
  <c r="FQ32" i="16"/>
  <c r="FK32" i="16"/>
  <c r="FE32" i="16"/>
  <c r="EZ32" i="16"/>
  <c r="ET32" i="16"/>
  <c r="EN32" i="16"/>
  <c r="EI32" i="16"/>
  <c r="EB32" i="16"/>
  <c r="DW32" i="16"/>
  <c r="DQ32" i="16"/>
  <c r="DK32" i="16"/>
  <c r="DE32" i="16"/>
  <c r="CZ32" i="16"/>
  <c r="CT32" i="16"/>
  <c r="CN32" i="16"/>
  <c r="CI32" i="16"/>
  <c r="CB32" i="16"/>
  <c r="BW32" i="16"/>
  <c r="BQ32" i="16"/>
  <c r="BK32" i="16"/>
  <c r="BE32" i="16"/>
  <c r="AZ32" i="16"/>
  <c r="AT32" i="16"/>
  <c r="AT27" i="16"/>
  <c r="AX27" i="16"/>
  <c r="BB27" i="16"/>
  <c r="BG27" i="16"/>
  <c r="BK27" i="16"/>
  <c r="BO27" i="16"/>
  <c r="BT27" i="16"/>
  <c r="BX27" i="16"/>
  <c r="CB27" i="16"/>
  <c r="CG27" i="16"/>
  <c r="CK27" i="16"/>
  <c r="CO27" i="16"/>
  <c r="CT27" i="16"/>
  <c r="CX27" i="16"/>
  <c r="DB27" i="16"/>
  <c r="DG27" i="16"/>
  <c r="DK27" i="16"/>
  <c r="DO27" i="16"/>
  <c r="DT27" i="16"/>
  <c r="DX27" i="16"/>
  <c r="EB27" i="16"/>
  <c r="EG27" i="16"/>
  <c r="EK27" i="16"/>
  <c r="EO27" i="16"/>
  <c r="ET27" i="16"/>
  <c r="EX27" i="16"/>
  <c r="FB27" i="16"/>
  <c r="FG27" i="16"/>
  <c r="FK27" i="16"/>
  <c r="FO27" i="16"/>
  <c r="FS27" i="16"/>
  <c r="FW27" i="16"/>
  <c r="FW31" i="16"/>
  <c r="FS31" i="16"/>
  <c r="FO31" i="16"/>
  <c r="FK31" i="16"/>
  <c r="FG31" i="16"/>
  <c r="FB31" i="16"/>
  <c r="EX31" i="16"/>
  <c r="ET31" i="16"/>
  <c r="EO31" i="16"/>
  <c r="EK31" i="16"/>
  <c r="EG31" i="16"/>
  <c r="EB31" i="16"/>
  <c r="DX31" i="16"/>
  <c r="DT31" i="16"/>
  <c r="DO31" i="16"/>
  <c r="DK31" i="16"/>
  <c r="DG31" i="16"/>
  <c r="DB31" i="16"/>
  <c r="CX31" i="16"/>
  <c r="CT31" i="16"/>
  <c r="CO31" i="16"/>
  <c r="CK31" i="16"/>
  <c r="CG31" i="16"/>
  <c r="CB31" i="16"/>
  <c r="BX31" i="16"/>
  <c r="BT31" i="16"/>
  <c r="BO31" i="16"/>
  <c r="BK31" i="16"/>
  <c r="BG31" i="16"/>
  <c r="BB31" i="16"/>
  <c r="AX31" i="16"/>
  <c r="FU29" i="16"/>
  <c r="FQ29" i="16"/>
  <c r="FM29" i="16"/>
  <c r="FI29" i="16"/>
  <c r="FD29" i="16"/>
  <c r="EZ29" i="16"/>
  <c r="EV29" i="16"/>
  <c r="EQ29" i="16"/>
  <c r="EM29" i="16"/>
  <c r="EI29" i="16"/>
  <c r="ED29" i="16"/>
  <c r="DZ29" i="16"/>
  <c r="DV29" i="16"/>
  <c r="DQ29" i="16"/>
  <c r="DM29" i="16"/>
  <c r="DI29" i="16"/>
  <c r="DD29" i="16"/>
  <c r="CZ29" i="16"/>
  <c r="CV29" i="16"/>
  <c r="CQ29" i="16"/>
  <c r="CM29" i="16"/>
  <c r="CI29" i="16"/>
  <c r="CD29" i="16"/>
  <c r="BZ29" i="16"/>
  <c r="BV29" i="16"/>
  <c r="BQ29" i="16"/>
  <c r="BM29" i="16"/>
  <c r="BI29" i="16"/>
  <c r="BD29" i="16"/>
  <c r="AZ29" i="16"/>
  <c r="AV29" i="16"/>
  <c r="FX28" i="16"/>
  <c r="FT28" i="16"/>
  <c r="FP28" i="16"/>
  <c r="FL28" i="16"/>
  <c r="FH28" i="16"/>
  <c r="FC28" i="16"/>
  <c r="EY28" i="16"/>
  <c r="EU28" i="16"/>
  <c r="EP28" i="16"/>
  <c r="EL28" i="16"/>
  <c r="EH28" i="16"/>
  <c r="EC28" i="16"/>
  <c r="DY28" i="16"/>
  <c r="DU28" i="16"/>
  <c r="DP28" i="16"/>
  <c r="DL28" i="16"/>
  <c r="DH28" i="16"/>
  <c r="DC28" i="16"/>
  <c r="CY28" i="16"/>
  <c r="CU28" i="16"/>
  <c r="CP28" i="16"/>
  <c r="CL28" i="16"/>
  <c r="CH28" i="16"/>
  <c r="CC28" i="16"/>
  <c r="BY28" i="16"/>
  <c r="BU28" i="16"/>
  <c r="BP28" i="16"/>
  <c r="BK28" i="16"/>
  <c r="BE28" i="16"/>
  <c r="AZ28" i="16"/>
  <c r="FV23" i="16"/>
  <c r="FE23" i="16"/>
  <c r="EN23" i="16"/>
  <c r="DW23" i="16"/>
  <c r="DE23" i="16"/>
  <c r="CN23" i="16"/>
  <c r="BW23" i="16"/>
  <c r="AV23" i="16"/>
  <c r="AZ23" i="16"/>
  <c r="BD23" i="16"/>
  <c r="BI23" i="16"/>
  <c r="BM23" i="16"/>
  <c r="BQ23" i="16"/>
  <c r="BV23" i="16"/>
  <c r="BZ23" i="16"/>
  <c r="CD23" i="16"/>
  <c r="CI23" i="16"/>
  <c r="CM23" i="16"/>
  <c r="CQ23" i="16"/>
  <c r="CV23" i="16"/>
  <c r="CZ23" i="16"/>
  <c r="DD23" i="16"/>
  <c r="DI23" i="16"/>
  <c r="DM23" i="16"/>
  <c r="DQ23" i="16"/>
  <c r="DV23" i="16"/>
  <c r="DZ23" i="16"/>
  <c r="ED23" i="16"/>
  <c r="EI23" i="16"/>
  <c r="EM23" i="16"/>
  <c r="EQ23" i="16"/>
  <c r="EV23" i="16"/>
  <c r="EZ23" i="16"/>
  <c r="FD23" i="16"/>
  <c r="FI23" i="16"/>
  <c r="FM23" i="16"/>
  <c r="FQ23" i="16"/>
  <c r="FU23" i="16"/>
  <c r="AU23" i="16"/>
  <c r="AY23" i="16"/>
  <c r="BC23" i="16"/>
  <c r="BH23" i="16"/>
  <c r="BL23" i="16"/>
  <c r="BP23" i="16"/>
  <c r="BU23" i="16"/>
  <c r="BY23" i="16"/>
  <c r="CC23" i="16"/>
  <c r="CH23" i="16"/>
  <c r="CL23" i="16"/>
  <c r="CP23" i="16"/>
  <c r="CU23" i="16"/>
  <c r="CY23" i="16"/>
  <c r="DC23" i="16"/>
  <c r="DH23" i="16"/>
  <c r="DL23" i="16"/>
  <c r="DP23" i="16"/>
  <c r="DU23" i="16"/>
  <c r="DY23" i="16"/>
  <c r="EC23" i="16"/>
  <c r="EH23" i="16"/>
  <c r="EL23" i="16"/>
  <c r="EP23" i="16"/>
  <c r="EU23" i="16"/>
  <c r="EY23" i="16"/>
  <c r="FC23" i="16"/>
  <c r="FH23" i="16"/>
  <c r="FL23" i="16"/>
  <c r="FP23" i="16"/>
  <c r="FT23" i="16"/>
  <c r="FX23" i="16"/>
  <c r="AT23" i="16"/>
  <c r="AX23" i="16"/>
  <c r="BB23" i="16"/>
  <c r="BG23" i="16"/>
  <c r="BK23" i="16"/>
  <c r="BO23" i="16"/>
  <c r="BT23" i="16"/>
  <c r="BX23" i="16"/>
  <c r="CB23" i="16"/>
  <c r="CG23" i="16"/>
  <c r="CK23" i="16"/>
  <c r="CO23" i="16"/>
  <c r="CT23" i="16"/>
  <c r="CX23" i="16"/>
  <c r="DB23" i="16"/>
  <c r="DG23" i="16"/>
  <c r="DK23" i="16"/>
  <c r="DO23" i="16"/>
  <c r="DT23" i="16"/>
  <c r="DX23" i="16"/>
  <c r="EB23" i="16"/>
  <c r="EG23" i="16"/>
  <c r="EK23" i="16"/>
  <c r="EO23" i="16"/>
  <c r="ET23" i="16"/>
  <c r="EX23" i="16"/>
  <c r="FB23" i="16"/>
  <c r="FG23" i="16"/>
  <c r="FK23" i="16"/>
  <c r="FO23" i="16"/>
  <c r="FS23" i="16"/>
  <c r="FW23" i="16"/>
  <c r="EG29" i="16"/>
  <c r="EB29" i="16"/>
  <c r="DX29" i="16"/>
  <c r="DT29" i="16"/>
  <c r="DO29" i="16"/>
  <c r="DK29" i="16"/>
  <c r="DG29" i="16"/>
  <c r="DB29" i="16"/>
  <c r="CX29" i="16"/>
  <c r="CT29" i="16"/>
  <c r="CO29" i="16"/>
  <c r="CK29" i="16"/>
  <c r="CG29" i="16"/>
  <c r="CB29" i="16"/>
  <c r="BX29" i="16"/>
  <c r="BT29" i="16"/>
  <c r="BO29" i="16"/>
  <c r="BK29" i="16"/>
  <c r="BG29" i="16"/>
  <c r="BB29" i="16"/>
  <c r="AX29" i="16"/>
  <c r="AT29" i="16"/>
  <c r="FN23" i="16"/>
  <c r="EW23" i="16"/>
  <c r="EE23" i="16"/>
  <c r="DN23" i="16"/>
  <c r="CW23" i="16"/>
  <c r="CE23" i="16"/>
  <c r="BN23" i="16"/>
  <c r="AW23" i="16"/>
  <c r="AU28" i="16"/>
  <c r="AY28" i="16"/>
  <c r="BC28" i="16"/>
  <c r="BH28" i="16"/>
  <c r="BL28" i="16"/>
  <c r="FX29" i="16"/>
  <c r="FT29" i="16"/>
  <c r="FP29" i="16"/>
  <c r="FL29" i="16"/>
  <c r="FH29" i="16"/>
  <c r="FC29" i="16"/>
  <c r="EY29" i="16"/>
  <c r="EU29" i="16"/>
  <c r="EP29" i="16"/>
  <c r="EL29" i="16"/>
  <c r="EH29" i="16"/>
  <c r="EC29" i="16"/>
  <c r="DY29" i="16"/>
  <c r="DU29" i="16"/>
  <c r="DP29" i="16"/>
  <c r="DL29" i="16"/>
  <c r="DH29" i="16"/>
  <c r="DC29" i="16"/>
  <c r="CY29" i="16"/>
  <c r="CU29" i="16"/>
  <c r="CP29" i="16"/>
  <c r="CL29" i="16"/>
  <c r="CH29" i="16"/>
  <c r="CC29" i="16"/>
  <c r="BY29" i="16"/>
  <c r="BU29" i="16"/>
  <c r="BP29" i="16"/>
  <c r="BL29" i="16"/>
  <c r="BH29" i="16"/>
  <c r="BC29" i="16"/>
  <c r="AY29" i="16"/>
  <c r="FR23" i="16"/>
  <c r="FA23" i="16"/>
  <c r="EJ23" i="16"/>
  <c r="DR23" i="16"/>
  <c r="DA23" i="16"/>
  <c r="CJ23" i="16"/>
  <c r="BR23" i="16"/>
  <c r="BA23" i="16"/>
  <c r="AU20" i="16"/>
  <c r="AY20" i="16"/>
  <c r="BC20" i="16"/>
  <c r="BH20" i="16"/>
  <c r="BL20" i="16"/>
  <c r="BP20" i="16"/>
  <c r="BU20" i="16"/>
  <c r="BY20" i="16"/>
  <c r="CC20" i="16"/>
  <c r="CH20" i="16"/>
  <c r="CL20" i="16"/>
  <c r="CP20" i="16"/>
  <c r="CU20" i="16"/>
  <c r="CY20" i="16"/>
  <c r="DC20" i="16"/>
  <c r="DH20" i="16"/>
  <c r="DL20" i="16"/>
  <c r="DP20" i="16"/>
  <c r="DU20" i="16"/>
  <c r="DY20" i="16"/>
  <c r="EC20" i="16"/>
  <c r="EH20" i="16"/>
  <c r="EL20" i="16"/>
  <c r="EP20" i="16"/>
  <c r="EU20" i="16"/>
  <c r="EY20" i="16"/>
  <c r="FC20" i="16"/>
  <c r="FH20" i="16"/>
  <c r="FL20" i="16"/>
  <c r="AT15" i="16"/>
  <c r="AX15" i="16"/>
  <c r="BB15" i="16"/>
  <c r="BG15" i="16"/>
  <c r="BK15" i="16"/>
  <c r="BO15" i="16"/>
  <c r="BT15" i="16"/>
  <c r="BX15" i="16"/>
  <c r="CB15" i="16"/>
  <c r="CG15" i="16"/>
  <c r="CK15" i="16"/>
  <c r="CO15" i="16"/>
  <c r="CT15" i="16"/>
  <c r="CX15" i="16"/>
  <c r="DB15" i="16"/>
  <c r="DG15" i="16"/>
  <c r="DK15" i="16"/>
  <c r="DO15" i="16"/>
  <c r="DT15" i="16"/>
  <c r="DX15" i="16"/>
  <c r="EB15" i="16"/>
  <c r="EG15" i="16"/>
  <c r="EK15" i="16"/>
  <c r="EO15" i="16"/>
  <c r="ET15" i="16"/>
  <c r="EX15" i="16"/>
  <c r="FB15" i="16"/>
  <c r="FG15" i="16"/>
  <c r="FK15" i="16"/>
  <c r="FO15" i="16"/>
  <c r="FS15" i="16"/>
  <c r="FW15" i="16"/>
  <c r="AT19" i="16"/>
  <c r="AX19" i="16"/>
  <c r="BB19" i="16"/>
  <c r="BG19" i="16"/>
  <c r="BK19" i="16"/>
  <c r="BO19" i="16"/>
  <c r="BT19" i="16"/>
  <c r="BX19" i="16"/>
  <c r="CB19" i="16"/>
  <c r="CG19" i="16"/>
  <c r="CK19" i="16"/>
  <c r="CO19" i="16"/>
  <c r="CT19" i="16"/>
  <c r="CX19" i="16"/>
  <c r="DB19" i="16"/>
  <c r="DG19" i="16"/>
  <c r="DK19" i="16"/>
  <c r="DO19" i="16"/>
  <c r="DT19" i="16"/>
  <c r="DX19" i="16"/>
  <c r="EB19" i="16"/>
  <c r="EG19" i="16"/>
  <c r="EK19" i="16"/>
  <c r="EO19" i="16"/>
  <c r="ET19" i="16"/>
  <c r="EX19" i="16"/>
  <c r="FB19" i="16"/>
  <c r="FG19" i="16"/>
  <c r="FK19" i="16"/>
  <c r="FO19" i="16"/>
  <c r="FS19" i="16"/>
  <c r="FW19" i="16"/>
  <c r="FU25" i="16"/>
  <c r="FQ25" i="16"/>
  <c r="FM25" i="16"/>
  <c r="FI25" i="16"/>
  <c r="FD25" i="16"/>
  <c r="EZ25" i="16"/>
  <c r="EV25" i="16"/>
  <c r="EQ25" i="16"/>
  <c r="EM25" i="16"/>
  <c r="EI25" i="16"/>
  <c r="ED25" i="16"/>
  <c r="DZ25" i="16"/>
  <c r="DV25" i="16"/>
  <c r="DQ25" i="16"/>
  <c r="DM25" i="16"/>
  <c r="DI25" i="16"/>
  <c r="DD25" i="16"/>
  <c r="CZ25" i="16"/>
  <c r="CV25" i="16"/>
  <c r="CQ25" i="16"/>
  <c r="CM25" i="16"/>
  <c r="CI25" i="16"/>
  <c r="CD25" i="16"/>
  <c r="BZ25" i="16"/>
  <c r="BV25" i="16"/>
  <c r="BQ25" i="16"/>
  <c r="BM25" i="16"/>
  <c r="BI25" i="16"/>
  <c r="BD25" i="16"/>
  <c r="AZ25" i="16"/>
  <c r="FX24" i="16"/>
  <c r="FT24" i="16"/>
  <c r="FP24" i="16"/>
  <c r="FL24" i="16"/>
  <c r="FH24" i="16"/>
  <c r="FC24" i="16"/>
  <c r="EY24" i="16"/>
  <c r="EU24" i="16"/>
  <c r="EP24" i="16"/>
  <c r="EL24" i="16"/>
  <c r="EH24" i="16"/>
  <c r="EC24" i="16"/>
  <c r="DY24" i="16"/>
  <c r="DU24" i="16"/>
  <c r="DP24" i="16"/>
  <c r="DL24" i="16"/>
  <c r="DH24" i="16"/>
  <c r="DC24" i="16"/>
  <c r="CY24" i="16"/>
  <c r="CU24" i="16"/>
  <c r="CP24" i="16"/>
  <c r="CL24" i="16"/>
  <c r="CH24" i="16"/>
  <c r="CC24" i="16"/>
  <c r="BY24" i="16"/>
  <c r="BU24" i="16"/>
  <c r="BP24" i="16"/>
  <c r="BL24" i="16"/>
  <c r="BH24" i="16"/>
  <c r="BC24" i="16"/>
  <c r="AY24" i="16"/>
  <c r="AU24" i="16"/>
  <c r="EM21" i="16"/>
  <c r="EI21" i="16"/>
  <c r="ED21" i="16"/>
  <c r="DZ21" i="16"/>
  <c r="DV21" i="16"/>
  <c r="DQ21" i="16"/>
  <c r="DM21" i="16"/>
  <c r="DI21" i="16"/>
  <c r="DD21" i="16"/>
  <c r="CZ21" i="16"/>
  <c r="CV21" i="16"/>
  <c r="CQ21" i="16"/>
  <c r="CM21" i="16"/>
  <c r="CI21" i="16"/>
  <c r="CD21" i="16"/>
  <c r="BZ21" i="16"/>
  <c r="BV21" i="16"/>
  <c r="BQ21" i="16"/>
  <c r="BM21" i="16"/>
  <c r="BI21" i="16"/>
  <c r="BD21" i="16"/>
  <c r="AZ21" i="16"/>
  <c r="FX20" i="16"/>
  <c r="FT20" i="16"/>
  <c r="FP20" i="16"/>
  <c r="FK20" i="16"/>
  <c r="FE20" i="16"/>
  <c r="EZ20" i="16"/>
  <c r="ET20" i="16"/>
  <c r="EN20" i="16"/>
  <c r="EI20" i="16"/>
  <c r="EB20" i="16"/>
  <c r="DW20" i="16"/>
  <c r="DQ20" i="16"/>
  <c r="DK20" i="16"/>
  <c r="DE20" i="16"/>
  <c r="CZ20" i="16"/>
  <c r="CT20" i="16"/>
  <c r="CN20" i="16"/>
  <c r="CI20" i="16"/>
  <c r="CB20" i="16"/>
  <c r="BW20" i="16"/>
  <c r="BQ20" i="16"/>
  <c r="BK20" i="16"/>
  <c r="BE20" i="16"/>
  <c r="AZ20" i="16"/>
  <c r="AT20" i="16"/>
  <c r="FX17" i="16"/>
  <c r="FS17" i="16"/>
  <c r="FN17" i="16"/>
  <c r="FH17" i="16"/>
  <c r="FB17" i="16"/>
  <c r="EW17" i="16"/>
  <c r="EP17" i="16"/>
  <c r="EK17" i="16"/>
  <c r="EE17" i="16"/>
  <c r="DY17" i="16"/>
  <c r="DT17" i="16"/>
  <c r="DN17" i="16"/>
  <c r="DH17" i="16"/>
  <c r="DB17" i="16"/>
  <c r="CW17" i="16"/>
  <c r="CP17" i="16"/>
  <c r="CK17" i="16"/>
  <c r="CE17" i="16"/>
  <c r="BY17" i="16"/>
  <c r="BT17" i="16"/>
  <c r="BN17" i="16"/>
  <c r="BH17" i="16"/>
  <c r="BB17" i="16"/>
  <c r="FW16" i="16"/>
  <c r="FR16" i="16"/>
  <c r="FM16" i="16"/>
  <c r="FG16" i="16"/>
  <c r="FA16" i="16"/>
  <c r="EV16" i="16"/>
  <c r="EO16" i="16"/>
  <c r="EJ16" i="16"/>
  <c r="ED16" i="16"/>
  <c r="DX16" i="16"/>
  <c r="DR16" i="16"/>
  <c r="DM16" i="16"/>
  <c r="DG16" i="16"/>
  <c r="DA16" i="16"/>
  <c r="CV16" i="16"/>
  <c r="CO16" i="16"/>
  <c r="CJ16" i="16"/>
  <c r="CD16" i="16"/>
  <c r="BX16" i="16"/>
  <c r="BR16" i="16"/>
  <c r="BM16" i="16"/>
  <c r="BG16" i="16"/>
  <c r="BA16" i="16"/>
  <c r="AV16" i="16"/>
  <c r="FV15" i="16"/>
  <c r="FQ15" i="16"/>
  <c r="FL15" i="16"/>
  <c r="FE15" i="16"/>
  <c r="EZ15" i="16"/>
  <c r="EU15" i="16"/>
  <c r="EN15" i="16"/>
  <c r="EI15" i="16"/>
  <c r="EC15" i="16"/>
  <c r="DW15" i="16"/>
  <c r="DQ15" i="16"/>
  <c r="DL15" i="16"/>
  <c r="DE15" i="16"/>
  <c r="CZ15" i="16"/>
  <c r="CU15" i="16"/>
  <c r="CN15" i="16"/>
  <c r="CI15" i="16"/>
  <c r="CC15" i="16"/>
  <c r="BW15" i="16"/>
  <c r="BQ15" i="16"/>
  <c r="BL15" i="16"/>
  <c r="BE15" i="16"/>
  <c r="AZ15" i="16"/>
  <c r="AU15" i="16"/>
  <c r="AV17" i="16"/>
  <c r="AZ17" i="16"/>
  <c r="BD17" i="16"/>
  <c r="BI17" i="16"/>
  <c r="BM17" i="16"/>
  <c r="BQ17" i="16"/>
  <c r="BV17" i="16"/>
  <c r="BZ17" i="16"/>
  <c r="CD17" i="16"/>
  <c r="CI17" i="16"/>
  <c r="CM17" i="16"/>
  <c r="CQ17" i="16"/>
  <c r="CV17" i="16"/>
  <c r="CZ17" i="16"/>
  <c r="DD17" i="16"/>
  <c r="DI17" i="16"/>
  <c r="DM17" i="16"/>
  <c r="DQ17" i="16"/>
  <c r="DV17" i="16"/>
  <c r="DZ17" i="16"/>
  <c r="ED17" i="16"/>
  <c r="EI17" i="16"/>
  <c r="EM17" i="16"/>
  <c r="EQ17" i="16"/>
  <c r="EV17" i="16"/>
  <c r="EZ17" i="16"/>
  <c r="FD17" i="16"/>
  <c r="FI17" i="16"/>
  <c r="FM17" i="16"/>
  <c r="FQ17" i="16"/>
  <c r="FU17" i="16"/>
  <c r="FU24" i="16"/>
  <c r="FQ24" i="16"/>
  <c r="FM24" i="16"/>
  <c r="FI24" i="16"/>
  <c r="FD24" i="16"/>
  <c r="EZ24" i="16"/>
  <c r="EV24" i="16"/>
  <c r="EQ24" i="16"/>
  <c r="EM24" i="16"/>
  <c r="EI24" i="16"/>
  <c r="ED24" i="16"/>
  <c r="DZ24" i="16"/>
  <c r="DV24" i="16"/>
  <c r="DQ24" i="16"/>
  <c r="DM24" i="16"/>
  <c r="DI24" i="16"/>
  <c r="DD24" i="16"/>
  <c r="CZ24" i="16"/>
  <c r="CV24" i="16"/>
  <c r="CQ24" i="16"/>
  <c r="CM24" i="16"/>
  <c r="CI24" i="16"/>
  <c r="CD24" i="16"/>
  <c r="BZ24" i="16"/>
  <c r="BV24" i="16"/>
  <c r="BQ24" i="16"/>
  <c r="BM24" i="16"/>
  <c r="BI24" i="16"/>
  <c r="BD24" i="16"/>
  <c r="AZ24" i="16"/>
  <c r="FU20" i="16"/>
  <c r="FQ20" i="16"/>
  <c r="FM20" i="16"/>
  <c r="FG20" i="16"/>
  <c r="FA20" i="16"/>
  <c r="EV20" i="16"/>
  <c r="EO20" i="16"/>
  <c r="EJ20" i="16"/>
  <c r="ED20" i="16"/>
  <c r="DX20" i="16"/>
  <c r="DR20" i="16"/>
  <c r="DM20" i="16"/>
  <c r="DG20" i="16"/>
  <c r="DA20" i="16"/>
  <c r="CV20" i="16"/>
  <c r="CO20" i="16"/>
  <c r="CJ20" i="16"/>
  <c r="CD20" i="16"/>
  <c r="BX20" i="16"/>
  <c r="BR20" i="16"/>
  <c r="BM20" i="16"/>
  <c r="BG20" i="16"/>
  <c r="BA20" i="16"/>
  <c r="AV20" i="16"/>
  <c r="BN16" i="16"/>
  <c r="BI16" i="16"/>
  <c r="BB16" i="16"/>
  <c r="FX15" i="16"/>
  <c r="FR15" i="16"/>
  <c r="FM15" i="16"/>
  <c r="FH15" i="16"/>
  <c r="FA15" i="16"/>
  <c r="EV15" i="16"/>
  <c r="EP15" i="16"/>
  <c r="EJ15" i="16"/>
  <c r="ED15" i="16"/>
  <c r="DY15" i="16"/>
  <c r="DR15" i="16"/>
  <c r="DM15" i="16"/>
  <c r="DH15" i="16"/>
  <c r="DA15" i="16"/>
  <c r="CV15" i="16"/>
  <c r="CP15" i="16"/>
  <c r="CJ15" i="16"/>
  <c r="CD15" i="16"/>
  <c r="BY15" i="16"/>
  <c r="BR15" i="16"/>
  <c r="BM15" i="16"/>
  <c r="BH15" i="16"/>
  <c r="BA15" i="16"/>
  <c r="AV15" i="16"/>
  <c r="AU16" i="16"/>
  <c r="AY16" i="16"/>
  <c r="BC16" i="16"/>
  <c r="BH16" i="16"/>
  <c r="BL16" i="16"/>
  <c r="BP16" i="16"/>
  <c r="BU16" i="16"/>
  <c r="BY16" i="16"/>
  <c r="CC16" i="16"/>
  <c r="CH16" i="16"/>
  <c r="CL16" i="16"/>
  <c r="CP16" i="16"/>
  <c r="CU16" i="16"/>
  <c r="CY16" i="16"/>
  <c r="DC16" i="16"/>
  <c r="DH16" i="16"/>
  <c r="DL16" i="16"/>
  <c r="DP16" i="16"/>
  <c r="DU16" i="16"/>
  <c r="DY16" i="16"/>
  <c r="EC16" i="16"/>
  <c r="EH16" i="16"/>
  <c r="EL16" i="16"/>
  <c r="EP16" i="16"/>
  <c r="EU16" i="16"/>
  <c r="EY16" i="16"/>
  <c r="FC16" i="16"/>
  <c r="FH16" i="16"/>
  <c r="FL16" i="16"/>
  <c r="FP16" i="16"/>
  <c r="FT16" i="16"/>
  <c r="FX16" i="16"/>
  <c r="FV20" i="16"/>
  <c r="FR20" i="16"/>
  <c r="FN20" i="16"/>
  <c r="FI20" i="16"/>
  <c r="FB20" i="16"/>
  <c r="EW20" i="16"/>
  <c r="EQ20" i="16"/>
  <c r="EK20" i="16"/>
  <c r="EE20" i="16"/>
  <c r="DZ20" i="16"/>
  <c r="DT20" i="16"/>
  <c r="DN20" i="16"/>
  <c r="DI20" i="16"/>
  <c r="DB20" i="16"/>
  <c r="CW20" i="16"/>
  <c r="CQ20" i="16"/>
  <c r="CK20" i="16"/>
  <c r="CE20" i="16"/>
  <c r="BZ20" i="16"/>
  <c r="BT20" i="16"/>
  <c r="BN20" i="16"/>
  <c r="BI20" i="16"/>
  <c r="BB20" i="16"/>
  <c r="AW20" i="16"/>
  <c r="FT15" i="16"/>
  <c r="FN15" i="16"/>
  <c r="FI15" i="16"/>
  <c r="FC15" i="16"/>
  <c r="EW15" i="16"/>
  <c r="EQ15" i="16"/>
  <c r="EL15" i="16"/>
  <c r="EE15" i="16"/>
  <c r="DZ15" i="16"/>
  <c r="DU15" i="16"/>
  <c r="DN15" i="16"/>
  <c r="DI15" i="16"/>
  <c r="DC15" i="16"/>
  <c r="CW15" i="16"/>
  <c r="CQ15" i="16"/>
  <c r="CL15" i="16"/>
  <c r="CE15" i="16"/>
  <c r="BZ15" i="16"/>
  <c r="BU15" i="16"/>
  <c r="BN15" i="16"/>
  <c r="BI15" i="16"/>
  <c r="BC15" i="16"/>
  <c r="AW15" i="16"/>
  <c r="FU13" i="16"/>
  <c r="FQ13" i="16"/>
  <c r="FM13" i="16"/>
  <c r="FI13" i="16"/>
  <c r="FD13" i="16"/>
  <c r="EZ13" i="16"/>
  <c r="EV13" i="16"/>
  <c r="EQ13" i="16"/>
  <c r="EM13" i="16"/>
  <c r="EI13" i="16"/>
  <c r="ED13" i="16"/>
  <c r="DZ13" i="16"/>
  <c r="DV13" i="16"/>
  <c r="DQ13" i="16"/>
  <c r="DM13" i="16"/>
  <c r="DI13" i="16"/>
  <c r="DD13" i="16"/>
  <c r="CZ13" i="16"/>
  <c r="CV13" i="16"/>
  <c r="CQ13" i="16"/>
  <c r="CM13" i="16"/>
  <c r="CI13" i="16"/>
  <c r="CD13" i="16"/>
  <c r="BZ13" i="16"/>
  <c r="BV13" i="16"/>
  <c r="BQ13" i="16"/>
  <c r="BM13" i="16"/>
  <c r="BI13" i="16"/>
  <c r="BD13" i="16"/>
  <c r="AZ13" i="16"/>
  <c r="FX12" i="16"/>
  <c r="FT12" i="16"/>
  <c r="FP12" i="16"/>
  <c r="FL12" i="16"/>
  <c r="FH12" i="16"/>
  <c r="FC12" i="16"/>
  <c r="EY12" i="16"/>
  <c r="EU12" i="16"/>
  <c r="EP12" i="16"/>
  <c r="EL12" i="16"/>
  <c r="EH12" i="16"/>
  <c r="EC12" i="16"/>
  <c r="DY12" i="16"/>
  <c r="DU12" i="16"/>
  <c r="DQ12" i="16"/>
  <c r="DM12" i="16"/>
  <c r="DI12" i="16"/>
  <c r="DD12" i="16"/>
  <c r="CZ12" i="16"/>
  <c r="CV12" i="16"/>
  <c r="CQ12" i="16"/>
  <c r="CM12" i="16"/>
  <c r="CI12" i="16"/>
  <c r="CD12" i="16"/>
  <c r="BZ12" i="16"/>
  <c r="BV12" i="16"/>
  <c r="BQ12" i="16"/>
  <c r="BM12" i="16"/>
  <c r="BI12" i="16"/>
  <c r="BD12" i="16"/>
  <c r="AZ12" i="16"/>
  <c r="FW11" i="16"/>
  <c r="FR11" i="16"/>
  <c r="FM11" i="16"/>
  <c r="FG11" i="16"/>
  <c r="FA11" i="16"/>
  <c r="EV11" i="16"/>
  <c r="EO11" i="16"/>
  <c r="EJ11" i="16"/>
  <c r="ED11" i="16"/>
  <c r="DX11" i="16"/>
  <c r="DN11" i="16"/>
  <c r="DH11" i="16"/>
  <c r="DB11" i="16"/>
  <c r="CW11" i="16"/>
  <c r="CP11" i="16"/>
  <c r="CK11" i="16"/>
  <c r="CE11" i="16"/>
  <c r="BY11" i="16"/>
  <c r="BT11" i="16"/>
  <c r="BN11" i="16"/>
  <c r="BH11" i="16"/>
  <c r="BB11" i="16"/>
  <c r="CE10" i="16"/>
  <c r="BY10" i="16"/>
  <c r="BT10" i="16"/>
  <c r="BN10" i="16"/>
  <c r="BH10" i="16"/>
  <c r="BB10" i="16"/>
  <c r="AV11" i="16"/>
  <c r="AZ11" i="16"/>
  <c r="BD11" i="16"/>
  <c r="BI11" i="16"/>
  <c r="BM11" i="16"/>
  <c r="BQ11" i="16"/>
  <c r="BV11" i="16"/>
  <c r="BZ11" i="16"/>
  <c r="CD11" i="16"/>
  <c r="CI11" i="16"/>
  <c r="CM11" i="16"/>
  <c r="CQ11" i="16"/>
  <c r="CV11" i="16"/>
  <c r="CZ11" i="16"/>
  <c r="DD11" i="16"/>
  <c r="DI11" i="16"/>
  <c r="DM11" i="16"/>
  <c r="DQ11" i="16"/>
  <c r="DU11" i="16"/>
  <c r="DY11" i="16"/>
  <c r="EC11" i="16"/>
  <c r="EH11" i="16"/>
  <c r="EL11" i="16"/>
  <c r="EP11" i="16"/>
  <c r="EU11" i="16"/>
  <c r="EY11" i="16"/>
  <c r="FC11" i="16"/>
  <c r="FH11" i="16"/>
  <c r="FL11" i="16"/>
  <c r="FP11" i="16"/>
  <c r="FT11" i="16"/>
  <c r="FX11" i="16"/>
  <c r="AV10" i="16"/>
  <c r="AZ10" i="16"/>
  <c r="BD10" i="16"/>
  <c r="BI10" i="16"/>
  <c r="BM10" i="16"/>
  <c r="BQ10" i="16"/>
  <c r="BV10" i="16"/>
  <c r="BZ10" i="16"/>
  <c r="CD10" i="16"/>
  <c r="CI10" i="16"/>
  <c r="CM10" i="16"/>
  <c r="CQ10" i="16"/>
  <c r="CV10" i="16"/>
  <c r="CZ10" i="16"/>
  <c r="DD10" i="16"/>
  <c r="DI10" i="16"/>
  <c r="DM10" i="16"/>
  <c r="DQ10" i="16"/>
  <c r="DU10" i="16"/>
  <c r="DY10" i="16"/>
  <c r="EC10" i="16"/>
  <c r="EH10" i="16"/>
  <c r="EL10" i="16"/>
  <c r="EP10" i="16"/>
  <c r="EU10" i="16"/>
  <c r="EY10" i="16"/>
  <c r="FC10" i="16"/>
  <c r="FH10" i="16"/>
  <c r="FL10" i="16"/>
  <c r="FP10" i="16"/>
  <c r="FT10" i="16"/>
  <c r="FX10" i="16"/>
  <c r="AV9" i="16"/>
  <c r="AZ9" i="16"/>
  <c r="BD9" i="16"/>
  <c r="BI9" i="16"/>
  <c r="BM9" i="16"/>
  <c r="BQ9" i="16"/>
  <c r="BV9" i="16"/>
  <c r="BZ9" i="16"/>
  <c r="CD9" i="16"/>
  <c r="CI9" i="16"/>
  <c r="CM9" i="16"/>
  <c r="CQ9" i="16"/>
  <c r="CV9" i="16"/>
  <c r="CZ9" i="16"/>
  <c r="DD9" i="16"/>
  <c r="DI9" i="16"/>
  <c r="DM9" i="16"/>
  <c r="DQ9" i="16"/>
  <c r="DU9" i="16"/>
  <c r="DY9" i="16"/>
  <c r="EC9" i="16"/>
  <c r="EH9" i="16"/>
  <c r="EL9" i="16"/>
  <c r="EP9" i="16"/>
  <c r="EU9" i="16"/>
  <c r="EY9" i="16"/>
  <c r="FC9" i="16"/>
  <c r="FH9" i="16"/>
  <c r="FL9" i="16"/>
  <c r="FP9" i="16"/>
  <c r="FT9" i="16"/>
  <c r="FX9" i="16"/>
  <c r="AV8" i="16"/>
  <c r="AZ8" i="16"/>
  <c r="BD8" i="16"/>
  <c r="BI8" i="16"/>
  <c r="BM8" i="16"/>
  <c r="BQ8" i="16"/>
  <c r="BV8" i="16"/>
  <c r="BZ8" i="16"/>
  <c r="CD8" i="16"/>
  <c r="CI8" i="16"/>
  <c r="CM8" i="16"/>
  <c r="CQ8" i="16"/>
  <c r="CV8" i="16"/>
  <c r="CZ8" i="16"/>
  <c r="DD8" i="16"/>
  <c r="DI8" i="16"/>
  <c r="DM8" i="16"/>
  <c r="DQ8" i="16"/>
  <c r="DU8" i="16"/>
  <c r="DY8" i="16"/>
  <c r="EC8" i="16"/>
  <c r="EH8" i="16"/>
  <c r="EL8" i="16"/>
  <c r="EP8" i="16"/>
  <c r="EU8" i="16"/>
  <c r="EY8" i="16"/>
  <c r="FC8" i="16"/>
  <c r="FH8" i="16"/>
  <c r="FL8" i="16"/>
  <c r="FP8" i="16"/>
  <c r="FT8" i="16"/>
  <c r="FX8" i="16"/>
  <c r="AV7" i="16"/>
  <c r="AZ7" i="16"/>
  <c r="BD7" i="16"/>
  <c r="BI7" i="16"/>
  <c r="BM7" i="16"/>
  <c r="BQ7" i="16"/>
  <c r="BV7" i="16"/>
  <c r="BZ7" i="16"/>
  <c r="CD7" i="16"/>
  <c r="CI7" i="16"/>
  <c r="CM7" i="16"/>
  <c r="CQ7" i="16"/>
  <c r="CV7" i="16"/>
  <c r="CZ7" i="16"/>
  <c r="DD7" i="16"/>
  <c r="DI7" i="16"/>
  <c r="DM7" i="16"/>
  <c r="DQ7" i="16"/>
  <c r="DU7" i="16"/>
  <c r="DY7" i="16"/>
  <c r="EC7" i="16"/>
  <c r="EH7" i="16"/>
  <c r="EL7" i="16"/>
  <c r="EP7" i="16"/>
  <c r="EU7" i="16"/>
  <c r="EY7" i="16"/>
  <c r="FC7" i="16"/>
  <c r="FH7" i="16"/>
  <c r="FL7" i="16"/>
  <c r="FP7" i="16"/>
  <c r="FT7" i="16"/>
  <c r="FX7" i="16"/>
  <c r="AV6" i="16"/>
  <c r="AZ6" i="16"/>
  <c r="BD6" i="16"/>
  <c r="BI6" i="16"/>
  <c r="BM6" i="16"/>
  <c r="BQ6" i="16"/>
  <c r="BV6" i="16"/>
  <c r="BZ6" i="16"/>
  <c r="CD6" i="16"/>
  <c r="CI6" i="16"/>
  <c r="CM6" i="16"/>
  <c r="CQ6" i="16"/>
  <c r="CV6" i="16"/>
  <c r="CZ6" i="16"/>
  <c r="DD6" i="16"/>
  <c r="DI6" i="16"/>
  <c r="DM6" i="16"/>
  <c r="DQ6" i="16"/>
  <c r="DU6" i="16"/>
  <c r="DY6" i="16"/>
  <c r="EC6" i="16"/>
  <c r="EH6" i="16"/>
  <c r="EL6" i="16"/>
  <c r="EP6" i="16"/>
  <c r="EU6" i="16"/>
  <c r="EY6" i="16"/>
  <c r="FC6" i="16"/>
  <c r="FH6" i="16"/>
  <c r="FL6" i="16"/>
  <c r="FP6" i="16"/>
  <c r="FT6" i="16"/>
  <c r="FX6" i="16"/>
  <c r="BG4" i="16"/>
  <c r="BB4" i="16"/>
  <c r="AX4" i="16"/>
  <c r="AT4" i="16"/>
  <c r="CC5" i="16"/>
  <c r="BY5" i="16"/>
  <c r="BU5" i="16"/>
  <c r="BP5" i="16"/>
  <c r="BL5" i="16"/>
  <c r="BH5" i="16"/>
  <c r="BC5" i="16"/>
  <c r="AY5" i="16"/>
  <c r="AU5" i="16"/>
  <c r="BU4" i="16"/>
  <c r="BP4" i="16"/>
  <c r="BL4" i="16"/>
  <c r="BH4" i="16"/>
  <c r="BC4" i="16"/>
  <c r="AY4" i="16"/>
  <c r="AU4" i="16"/>
  <c r="FX5" i="16"/>
  <c r="FT5" i="16"/>
  <c r="FP5" i="16"/>
  <c r="FL5" i="16"/>
  <c r="FH5" i="16"/>
  <c r="FC5" i="16"/>
  <c r="EY5" i="16"/>
  <c r="EU5" i="16"/>
  <c r="EP5" i="16"/>
  <c r="EL5" i="16"/>
  <c r="EH5" i="16"/>
  <c r="EC5" i="16"/>
  <c r="DY5" i="16"/>
  <c r="DU5" i="16"/>
  <c r="DQ5" i="16"/>
  <c r="DM5" i="16"/>
  <c r="DI5" i="16"/>
  <c r="DD5" i="16"/>
  <c r="CZ5" i="16"/>
  <c r="CV5" i="16"/>
  <c r="CQ5" i="16"/>
  <c r="CM5" i="16"/>
  <c r="CI5" i="16"/>
  <c r="CD5" i="16"/>
  <c r="BZ5" i="16"/>
  <c r="BV5" i="16"/>
  <c r="BQ5" i="16"/>
  <c r="BM5" i="16"/>
  <c r="BI5" i="16"/>
  <c r="BD5" i="16"/>
  <c r="AZ5" i="16"/>
  <c r="FX4" i="16"/>
  <c r="FT4" i="16"/>
  <c r="FP4" i="16"/>
  <c r="FL4" i="16"/>
  <c r="FH4" i="16"/>
  <c r="FC4" i="16"/>
  <c r="EY4" i="16"/>
  <c r="EU4" i="16"/>
  <c r="EP4" i="16"/>
  <c r="EL4" i="16"/>
  <c r="EH4" i="16"/>
  <c r="EC4" i="16"/>
  <c r="DY4" i="16"/>
  <c r="DU4" i="16"/>
  <c r="DQ4" i="16"/>
  <c r="DM4" i="16"/>
  <c r="DI4" i="16"/>
  <c r="DD4" i="16"/>
  <c r="CZ4" i="16"/>
  <c r="CV4" i="16"/>
  <c r="CQ4" i="16"/>
  <c r="CM4" i="16"/>
  <c r="CI4" i="16"/>
  <c r="CD4" i="16"/>
  <c r="BZ4" i="16"/>
  <c r="BV4" i="16"/>
  <c r="BQ4" i="16"/>
  <c r="BM4" i="16"/>
  <c r="BI4" i="16"/>
  <c r="BD4" i="16"/>
  <c r="AZ4" i="16"/>
  <c r="AY35" i="16" l="1"/>
  <c r="AZ35" i="16"/>
  <c r="BP35" i="16"/>
  <c r="CD35" i="16"/>
  <c r="CU35" i="16"/>
  <c r="DJ35" i="16"/>
  <c r="DY35" i="16"/>
  <c r="EN35" i="16"/>
  <c r="FD35" i="16"/>
  <c r="FR35" i="16"/>
  <c r="AW33" i="16"/>
  <c r="BC33" i="16"/>
  <c r="BO33" i="16"/>
  <c r="CA33" i="16"/>
  <c r="CL33" i="16"/>
  <c r="CX33" i="16"/>
  <c r="DJ33" i="16"/>
  <c r="DU33" i="16"/>
  <c r="EG33" i="16"/>
  <c r="ER33" i="16"/>
  <c r="FC33" i="16"/>
  <c r="FO33" i="16"/>
  <c r="AV32" i="16"/>
  <c r="AX32" i="16"/>
  <c r="BD32" i="16"/>
  <c r="BJ32" i="16"/>
  <c r="BO32" i="16"/>
  <c r="BV32" i="16"/>
  <c r="CA32" i="16"/>
  <c r="CG32" i="16"/>
  <c r="CM32" i="16"/>
  <c r="CR32" i="16"/>
  <c r="CX32" i="16"/>
  <c r="DD32" i="16"/>
  <c r="DJ32" i="16"/>
  <c r="DO32" i="16"/>
  <c r="DV32" i="16"/>
  <c r="EA32" i="16"/>
  <c r="EG32" i="16"/>
  <c r="EM32" i="16"/>
  <c r="ER32" i="16"/>
  <c r="EX32" i="16"/>
  <c r="FD32" i="16"/>
  <c r="FJ32" i="16"/>
  <c r="FO32" i="16"/>
  <c r="FU32" i="16"/>
  <c r="AT31" i="16"/>
  <c r="AV31" i="16"/>
  <c r="AY31" i="16"/>
  <c r="BA31" i="16"/>
  <c r="BD31" i="16"/>
  <c r="BH31" i="16"/>
  <c r="BJ31" i="16"/>
  <c r="BM31" i="16"/>
  <c r="BP31" i="16"/>
  <c r="BR31" i="16"/>
  <c r="BV31" i="16"/>
  <c r="BY31" i="16"/>
  <c r="CA31" i="16"/>
  <c r="CD31" i="16"/>
  <c r="CH31" i="16"/>
  <c r="CJ31" i="16"/>
  <c r="CM31" i="16"/>
  <c r="CP31" i="16"/>
  <c r="CR31" i="16"/>
  <c r="CV31" i="16"/>
  <c r="CY31" i="16"/>
  <c r="DA31" i="16"/>
  <c r="DD31" i="16"/>
  <c r="DH31" i="16"/>
  <c r="DJ31" i="16"/>
  <c r="DM31" i="16"/>
  <c r="DP31" i="16"/>
  <c r="DR31" i="16"/>
  <c r="DV31" i="16"/>
  <c r="DY31" i="16"/>
  <c r="EA31" i="16"/>
  <c r="ED31" i="16"/>
  <c r="EH31" i="16"/>
  <c r="EJ31" i="16"/>
  <c r="EM31" i="16"/>
  <c r="EP31" i="16"/>
  <c r="ER31" i="16"/>
  <c r="EV31" i="16"/>
  <c r="EY31" i="16"/>
  <c r="FA31" i="16"/>
  <c r="FD31" i="16"/>
  <c r="FH31" i="16"/>
  <c r="FJ31" i="16"/>
  <c r="FM31" i="16"/>
  <c r="FP31" i="16"/>
  <c r="FR31" i="16"/>
  <c r="FU31" i="16"/>
  <c r="FX31" i="16"/>
  <c r="BI56" i="16"/>
  <c r="CQ56" i="16"/>
  <c r="DV56" i="16"/>
  <c r="EZ56" i="16"/>
  <c r="CB56" i="16"/>
  <c r="FK56" i="16"/>
  <c r="EE56" i="16"/>
  <c r="DM52" i="16"/>
  <c r="FN53" i="16"/>
  <c r="EW53" i="16"/>
  <c r="EE53" i="16"/>
  <c r="DN53" i="16"/>
  <c r="CW53" i="16"/>
  <c r="CE53" i="16"/>
  <c r="BJ53" i="16"/>
  <c r="FW52" i="16"/>
  <c r="DW52" i="16"/>
  <c r="BP52" i="16"/>
  <c r="FV48" i="16"/>
  <c r="FR48" i="16"/>
  <c r="FL48" i="16"/>
  <c r="FG48" i="16"/>
  <c r="FB48" i="16"/>
  <c r="EW48" i="16"/>
  <c r="EP48" i="16"/>
  <c r="EL48" i="16"/>
  <c r="EE48" i="16"/>
  <c r="DX48" i="16"/>
  <c r="DR48" i="16"/>
  <c r="DJ48" i="16"/>
  <c r="DB48" i="16"/>
  <c r="CW48" i="16"/>
  <c r="CO48" i="16"/>
  <c r="CG48" i="16"/>
  <c r="CC48" i="16"/>
  <c r="BU48" i="16"/>
  <c r="BN48" i="16"/>
  <c r="BH48" i="16"/>
  <c r="BA48" i="16"/>
  <c r="FV47" i="16"/>
  <c r="FE47" i="16"/>
  <c r="EJ47" i="16"/>
  <c r="DM47" i="16"/>
  <c r="CT47" i="16"/>
  <c r="CB47" i="16"/>
  <c r="BA47" i="16"/>
  <c r="FR46" i="16"/>
  <c r="DR46" i="16"/>
  <c r="FT44" i="16"/>
  <c r="FN44" i="16"/>
  <c r="FE44" i="16"/>
  <c r="EX44" i="16"/>
  <c r="EP44" i="16"/>
  <c r="EH44" i="16"/>
  <c r="EA44" i="16"/>
  <c r="DT44" i="16"/>
  <c r="DK44" i="16"/>
  <c r="DC44" i="16"/>
  <c r="CW44" i="16"/>
  <c r="CN44" i="16"/>
  <c r="CG44" i="16"/>
  <c r="BY44" i="16"/>
  <c r="BP44" i="16"/>
  <c r="BJ44" i="16"/>
  <c r="BB44" i="16"/>
  <c r="AT44" i="16"/>
  <c r="AV41" i="16"/>
  <c r="AY41" i="16"/>
  <c r="BJ41" i="16"/>
  <c r="BV41" i="16"/>
  <c r="CH41" i="16"/>
  <c r="CR41" i="16"/>
  <c r="DD41" i="16"/>
  <c r="DP41" i="16"/>
  <c r="AU39" i="16"/>
  <c r="AX39" i="16"/>
  <c r="BO39" i="16"/>
  <c r="CG39" i="16"/>
  <c r="CX39" i="16"/>
  <c r="DO39" i="16"/>
  <c r="EG39" i="16"/>
  <c r="EX39" i="16"/>
  <c r="FO39" i="16"/>
  <c r="AX36" i="16"/>
  <c r="BD36" i="16"/>
  <c r="CA36" i="16"/>
  <c r="CX36" i="16"/>
  <c r="DV36" i="16"/>
  <c r="ER36" i="16"/>
  <c r="FO36" i="16"/>
  <c r="EV35" i="16"/>
  <c r="DQ35" i="16"/>
  <c r="CM35" i="16"/>
  <c r="BH35" i="16"/>
  <c r="FJ33" i="16"/>
  <c r="EL33" i="16"/>
  <c r="DO33" i="16"/>
  <c r="CR33" i="16"/>
  <c r="BU33" i="16"/>
  <c r="AX33" i="16"/>
  <c r="FS32" i="16"/>
  <c r="FI32" i="16"/>
  <c r="EW32" i="16"/>
  <c r="EK32" i="16"/>
  <c r="DZ32" i="16"/>
  <c r="DN32" i="16"/>
  <c r="DB32" i="16"/>
  <c r="CQ32" i="16"/>
  <c r="CE32" i="16"/>
  <c r="BT32" i="16"/>
  <c r="BI32" i="16"/>
  <c r="AW32" i="16"/>
  <c r="CI31" i="16"/>
  <c r="CC31" i="16"/>
  <c r="BW31" i="16"/>
  <c r="BQ31" i="16"/>
  <c r="BL31" i="16"/>
  <c r="BE31" i="16"/>
  <c r="AZ31" i="16"/>
  <c r="AU31" i="16"/>
  <c r="FW30" i="16"/>
  <c r="FA30" i="16"/>
  <c r="EC30" i="16"/>
  <c r="DG30" i="16"/>
  <c r="CJ30" i="16"/>
  <c r="BL30" i="16"/>
  <c r="EA29" i="16"/>
  <c r="EW27" i="16"/>
  <c r="DC27" i="16"/>
  <c r="BP27" i="16"/>
  <c r="FJ26" i="16"/>
  <c r="DJ26" i="16"/>
  <c r="BR26" i="16"/>
  <c r="DJ20" i="16"/>
  <c r="EY19" i="16"/>
  <c r="FJ16" i="16"/>
  <c r="EX16" i="16"/>
  <c r="EM16" i="16"/>
  <c r="DV16" i="16"/>
  <c r="DI16" i="16"/>
  <c r="CX16" i="16"/>
  <c r="CG16" i="16"/>
  <c r="BT16" i="16"/>
  <c r="BE16" i="16"/>
  <c r="FP15" i="16"/>
  <c r="FV14" i="16"/>
  <c r="FN14" i="16"/>
  <c r="FE14" i="16"/>
  <c r="EW14" i="16"/>
  <c r="EN14" i="16"/>
  <c r="EE14" i="16"/>
  <c r="DW14" i="16"/>
  <c r="DN14" i="16"/>
  <c r="DE14" i="16"/>
  <c r="CW14" i="16"/>
  <c r="CN14" i="16"/>
  <c r="CE14" i="16"/>
  <c r="BW14" i="16"/>
  <c r="BN14" i="16"/>
  <c r="BE14" i="16"/>
  <c r="AW14" i="16"/>
  <c r="EO10" i="16"/>
  <c r="CJ10" i="16"/>
  <c r="FQ9" i="16"/>
  <c r="EM9" i="16"/>
  <c r="CL9" i="16"/>
  <c r="FU8" i="16"/>
  <c r="FG8" i="16"/>
  <c r="EQ8" i="16"/>
  <c r="EA8" i="16"/>
  <c r="DL8" i="16"/>
  <c r="CW8" i="16"/>
  <c r="CG8" i="16"/>
  <c r="BJ8" i="16"/>
  <c r="W55" i="32"/>
  <c r="O44" i="32"/>
  <c r="P44" i="32" s="1"/>
  <c r="FJ7" i="16"/>
  <c r="FE7" i="16"/>
  <c r="FA7" i="16"/>
  <c r="EX7" i="16"/>
  <c r="ET7" i="16"/>
  <c r="EO7" i="16"/>
  <c r="EM7" i="16"/>
  <c r="EI7" i="16"/>
  <c r="ED7" i="16"/>
  <c r="EA7" i="16"/>
  <c r="DW7" i="16"/>
  <c r="DR7" i="16"/>
  <c r="DO7" i="16"/>
  <c r="DK7" i="16"/>
  <c r="DG7" i="16"/>
  <c r="DC7" i="16"/>
  <c r="CY7" i="16"/>
  <c r="CU7" i="16"/>
  <c r="CR7" i="16"/>
  <c r="CN7" i="16"/>
  <c r="CJ7" i="16"/>
  <c r="CG7" i="16"/>
  <c r="CB7" i="16"/>
  <c r="BX7" i="16"/>
  <c r="BU7" i="16"/>
  <c r="BP7" i="16"/>
  <c r="BL7" i="16"/>
  <c r="BJ7" i="16"/>
  <c r="BE7" i="16"/>
  <c r="BA7" i="16"/>
  <c r="AX7" i="16"/>
  <c r="AT7" i="16"/>
  <c r="EG6" i="16"/>
  <c r="L59" i="17"/>
  <c r="W2" i="32"/>
  <c r="AW49" i="16"/>
  <c r="AT49" i="16"/>
  <c r="AX49" i="16"/>
  <c r="BA49" i="16"/>
  <c r="BE49" i="16"/>
  <c r="BJ49" i="16"/>
  <c r="BM49" i="16"/>
  <c r="BQ49" i="16"/>
  <c r="BU49" i="16"/>
  <c r="BW49" i="16"/>
  <c r="BZ49" i="16"/>
  <c r="CC49" i="16"/>
  <c r="CE49" i="16"/>
  <c r="CI49" i="16"/>
  <c r="CL49" i="16"/>
  <c r="CN49" i="16"/>
  <c r="CQ49" i="16"/>
  <c r="CU49" i="16"/>
  <c r="CW49" i="16"/>
  <c r="CZ49" i="16"/>
  <c r="DC49" i="16"/>
  <c r="DE49" i="16"/>
  <c r="DI49" i="16"/>
  <c r="DL49" i="16"/>
  <c r="DN49" i="16"/>
  <c r="DQ49" i="16"/>
  <c r="DU49" i="16"/>
  <c r="DW49" i="16"/>
  <c r="DZ49" i="16"/>
  <c r="EC49" i="16"/>
  <c r="EE49" i="16"/>
  <c r="EI49" i="16"/>
  <c r="EL49" i="16"/>
  <c r="EN49" i="16"/>
  <c r="EQ49" i="16"/>
  <c r="EU49" i="16"/>
  <c r="EW49" i="16"/>
  <c r="EZ49" i="16"/>
  <c r="FC49" i="16"/>
  <c r="FE49" i="16"/>
  <c r="FI49" i="16"/>
  <c r="FL49" i="16"/>
  <c r="FN49" i="16"/>
  <c r="FQ49" i="16"/>
  <c r="FT49" i="16"/>
  <c r="FV49" i="16"/>
  <c r="BG45" i="16"/>
  <c r="AV45" i="16"/>
  <c r="BK45" i="16"/>
  <c r="BW45" i="16"/>
  <c r="CM45" i="16"/>
  <c r="DA45" i="16"/>
  <c r="DJ45" i="16"/>
  <c r="DX45" i="16"/>
  <c r="EN45" i="16"/>
  <c r="EZ45" i="16"/>
  <c r="FO45" i="16"/>
  <c r="BB43" i="16"/>
  <c r="BG43" i="16"/>
  <c r="CG43" i="16"/>
  <c r="DB43" i="16"/>
  <c r="DX43" i="16"/>
  <c r="EX43" i="16"/>
  <c r="FS43" i="16"/>
  <c r="FX41" i="16"/>
  <c r="FR41" i="16"/>
  <c r="FM41" i="16"/>
  <c r="FH41" i="16"/>
  <c r="FA41" i="16"/>
  <c r="EV41" i="16"/>
  <c r="EP41" i="16"/>
  <c r="EJ41" i="16"/>
  <c r="ED41" i="16"/>
  <c r="DY41" i="16"/>
  <c r="DR41" i="16"/>
  <c r="DM41" i="16"/>
  <c r="DH41" i="16"/>
  <c r="DA41" i="16"/>
  <c r="CV41" i="16"/>
  <c r="CP41" i="16"/>
  <c r="CJ41" i="16"/>
  <c r="CD41" i="16"/>
  <c r="BY41" i="16"/>
  <c r="BR41" i="16"/>
  <c r="BM41" i="16"/>
  <c r="BH41" i="16"/>
  <c r="BA41" i="16"/>
  <c r="AT41" i="16"/>
  <c r="AU41" i="16"/>
  <c r="AW41" i="16"/>
  <c r="AZ41" i="16"/>
  <c r="BC41" i="16"/>
  <c r="BE41" i="16"/>
  <c r="BI41" i="16"/>
  <c r="BL41" i="16"/>
  <c r="BN41" i="16"/>
  <c r="BQ41" i="16"/>
  <c r="BU41" i="16"/>
  <c r="BW41" i="16"/>
  <c r="BZ41" i="16"/>
  <c r="CC41" i="16"/>
  <c r="CE41" i="16"/>
  <c r="CI41" i="16"/>
  <c r="CL41" i="16"/>
  <c r="CN41" i="16"/>
  <c r="CQ41" i="16"/>
  <c r="CU41" i="16"/>
  <c r="CW41" i="16"/>
  <c r="CZ41" i="16"/>
  <c r="DC41" i="16"/>
  <c r="DE41" i="16"/>
  <c r="DI41" i="16"/>
  <c r="DL41" i="16"/>
  <c r="DN41" i="16"/>
  <c r="DQ41" i="16"/>
  <c r="DU41" i="16"/>
  <c r="DW41" i="16"/>
  <c r="DZ41" i="16"/>
  <c r="EC41" i="16"/>
  <c r="EE41" i="16"/>
  <c r="EI41" i="16"/>
  <c r="EL41" i="16"/>
  <c r="EN41" i="16"/>
  <c r="EQ41" i="16"/>
  <c r="EU41" i="16"/>
  <c r="EW41" i="16"/>
  <c r="EZ41" i="16"/>
  <c r="FC41" i="16"/>
  <c r="FE41" i="16"/>
  <c r="FI41" i="16"/>
  <c r="FL41" i="16"/>
  <c r="FN41" i="16"/>
  <c r="FQ41" i="16"/>
  <c r="FT41" i="16"/>
  <c r="FV41" i="16"/>
  <c r="BE56" i="16"/>
  <c r="CN56" i="16"/>
  <c r="EW56" i="16"/>
  <c r="CD50" i="16"/>
  <c r="DH50" i="16"/>
  <c r="FA50" i="16"/>
  <c r="BA55" i="16"/>
  <c r="BU55" i="16"/>
  <c r="CH55" i="16"/>
  <c r="CY55" i="16"/>
  <c r="DP55" i="16"/>
  <c r="DY55" i="16"/>
  <c r="EP55" i="16"/>
  <c r="FH55" i="16"/>
  <c r="FT55" i="16"/>
  <c r="BD56" i="16"/>
  <c r="BV56" i="16"/>
  <c r="CI56" i="16"/>
  <c r="CZ56" i="16"/>
  <c r="DQ56" i="16"/>
  <c r="DZ56" i="16"/>
  <c r="EQ56" i="16"/>
  <c r="FI56" i="16"/>
  <c r="FU56" i="16"/>
  <c r="CR55" i="16"/>
  <c r="EJ55" i="16"/>
  <c r="FJ55" i="16"/>
  <c r="BT56" i="16"/>
  <c r="DG56" i="16"/>
  <c r="DX56" i="16"/>
  <c r="FS56" i="16"/>
  <c r="DJ56" i="16"/>
  <c r="ER56" i="16"/>
  <c r="EI52" i="16"/>
  <c r="CM52" i="16"/>
  <c r="AV52" i="16"/>
  <c r="FS57" i="16"/>
  <c r="EW57" i="16"/>
  <c r="DY57" i="16"/>
  <c r="DB57" i="16"/>
  <c r="CE57" i="16"/>
  <c r="BH57" i="16"/>
  <c r="AU56" i="16"/>
  <c r="FM55" i="16"/>
  <c r="EZ55" i="16"/>
  <c r="EI55" i="16"/>
  <c r="DQ55" i="16"/>
  <c r="DI55" i="16"/>
  <c r="CQ55" i="16"/>
  <c r="BZ55" i="16"/>
  <c r="BM55" i="16"/>
  <c r="AV55" i="16"/>
  <c r="FU54" i="16"/>
  <c r="FP54" i="16"/>
  <c r="FE54" i="16"/>
  <c r="EY54" i="16"/>
  <c r="ER54" i="16"/>
  <c r="EI54" i="16"/>
  <c r="EA54" i="16"/>
  <c r="DV54" i="16"/>
  <c r="DL54" i="16"/>
  <c r="DD54" i="16"/>
  <c r="CY54" i="16"/>
  <c r="CN54" i="16"/>
  <c r="CH54" i="16"/>
  <c r="CA54" i="16"/>
  <c r="BQ54" i="16"/>
  <c r="BJ54" i="16"/>
  <c r="BD54" i="16"/>
  <c r="AU54" i="16"/>
  <c r="FK52" i="16"/>
  <c r="EH52" i="16"/>
  <c r="DG52" i="16"/>
  <c r="CG52" i="16"/>
  <c r="BE52" i="16"/>
  <c r="FX49" i="16"/>
  <c r="FR49" i="16"/>
  <c r="FM49" i="16"/>
  <c r="FH49" i="16"/>
  <c r="FA49" i="16"/>
  <c r="EV49" i="16"/>
  <c r="EP49" i="16"/>
  <c r="EJ49" i="16"/>
  <c r="ED49" i="16"/>
  <c r="DY49" i="16"/>
  <c r="DR49" i="16"/>
  <c r="DM49" i="16"/>
  <c r="DH49" i="16"/>
  <c r="DA49" i="16"/>
  <c r="CV49" i="16"/>
  <c r="CP49" i="16"/>
  <c r="CJ49" i="16"/>
  <c r="CD49" i="16"/>
  <c r="BY49" i="16"/>
  <c r="BR49" i="16"/>
  <c r="BK49" i="16"/>
  <c r="BD49" i="16"/>
  <c r="AV49" i="16"/>
  <c r="FR39" i="16"/>
  <c r="FJ39" i="16"/>
  <c r="FA39" i="16"/>
  <c r="ER39" i="16"/>
  <c r="EJ39" i="16"/>
  <c r="EA39" i="16"/>
  <c r="DR39" i="16"/>
  <c r="DJ39" i="16"/>
  <c r="DA39" i="16"/>
  <c r="CR39" i="16"/>
  <c r="CJ39" i="16"/>
  <c r="CA39" i="16"/>
  <c r="BR39" i="16"/>
  <c r="BJ39" i="16"/>
  <c r="BA39" i="16"/>
  <c r="FV36" i="16"/>
  <c r="FK36" i="16"/>
  <c r="EZ36" i="16"/>
  <c r="EN36" i="16"/>
  <c r="EB36" i="16"/>
  <c r="DQ36" i="16"/>
  <c r="DE36" i="16"/>
  <c r="CT36" i="16"/>
  <c r="CI36" i="16"/>
  <c r="BW36" i="16"/>
  <c r="BK36" i="16"/>
  <c r="AZ36" i="16"/>
  <c r="FU35" i="16"/>
  <c r="FM35" i="16"/>
  <c r="FE35" i="16"/>
  <c r="EY35" i="16"/>
  <c r="EP35" i="16"/>
  <c r="EI35" i="16"/>
  <c r="EA35" i="16"/>
  <c r="DR35" i="16"/>
  <c r="DL35" i="16"/>
  <c r="DD35" i="16"/>
  <c r="CV35" i="16"/>
  <c r="CN35" i="16"/>
  <c r="CH35" i="16"/>
  <c r="BY35" i="16"/>
  <c r="BQ35" i="16"/>
  <c r="BJ35" i="16"/>
  <c r="BA35" i="16"/>
  <c r="AU35" i="16"/>
  <c r="FE34" i="16"/>
  <c r="DK34" i="16"/>
  <c r="BG34" i="16"/>
  <c r="FR30" i="16"/>
  <c r="FG30" i="16"/>
  <c r="EU30" i="16"/>
  <c r="EJ30" i="16"/>
  <c r="DX30" i="16"/>
  <c r="DL30" i="16"/>
  <c r="DA30" i="16"/>
  <c r="CO30" i="16"/>
  <c r="CC30" i="16"/>
  <c r="BR30" i="16"/>
  <c r="BC30" i="16"/>
  <c r="FB29" i="16"/>
  <c r="CJ29" i="16"/>
  <c r="FD27" i="16"/>
  <c r="EH27" i="16"/>
  <c r="DR27" i="16"/>
  <c r="CV27" i="16"/>
  <c r="BY27" i="16"/>
  <c r="BI27" i="16"/>
  <c r="FR26" i="16"/>
  <c r="ER26" i="16"/>
  <c r="EA26" i="16"/>
  <c r="DA26" i="16"/>
  <c r="CA26" i="16"/>
  <c r="BJ26" i="16"/>
  <c r="EG20" i="16"/>
  <c r="CM20" i="16"/>
  <c r="FU19" i="16"/>
  <c r="DC19" i="16"/>
  <c r="FW18" i="16"/>
  <c r="FO18" i="16"/>
  <c r="FG18" i="16"/>
  <c r="EX18" i="16"/>
  <c r="EO18" i="16"/>
  <c r="EG18" i="16"/>
  <c r="DX18" i="16"/>
  <c r="DO18" i="16"/>
  <c r="DG18" i="16"/>
  <c r="CX18" i="16"/>
  <c r="CO18" i="16"/>
  <c r="CG18" i="16"/>
  <c r="BX18" i="16"/>
  <c r="BO18" i="16"/>
  <c r="BA18" i="16"/>
  <c r="FV17" i="16"/>
  <c r="FL17" i="16"/>
  <c r="FA17" i="16"/>
  <c r="ER17" i="16"/>
  <c r="EH17" i="16"/>
  <c r="DW17" i="16"/>
  <c r="DL17" i="16"/>
  <c r="DC17" i="16"/>
  <c r="CR17" i="16"/>
  <c r="CH17" i="16"/>
  <c r="BX17" i="16"/>
  <c r="BL17" i="16"/>
  <c r="BC17" i="16"/>
  <c r="AT17" i="16"/>
  <c r="EA15" i="16"/>
  <c r="FX14" i="16"/>
  <c r="FT14" i="16"/>
  <c r="FP14" i="16"/>
  <c r="FL14" i="16"/>
  <c r="FH14" i="16"/>
  <c r="FC14" i="16"/>
  <c r="EY14" i="16"/>
  <c r="EU14" i="16"/>
  <c r="EP14" i="16"/>
  <c r="EL14" i="16"/>
  <c r="EH14" i="16"/>
  <c r="EC14" i="16"/>
  <c r="DY14" i="16"/>
  <c r="DU14" i="16"/>
  <c r="DP14" i="16"/>
  <c r="DL14" i="16"/>
  <c r="DH14" i="16"/>
  <c r="DC14" i="16"/>
  <c r="CY14" i="16"/>
  <c r="CU14" i="16"/>
  <c r="CP14" i="16"/>
  <c r="CL14" i="16"/>
  <c r="CH14" i="16"/>
  <c r="CC14" i="16"/>
  <c r="BY14" i="16"/>
  <c r="BU14" i="16"/>
  <c r="BP14" i="16"/>
  <c r="BL14" i="16"/>
  <c r="BH14" i="16"/>
  <c r="BC14" i="16"/>
  <c r="AY14" i="16"/>
  <c r="AU14" i="16"/>
  <c r="FK13" i="16"/>
  <c r="EU13" i="16"/>
  <c r="EE13" i="16"/>
  <c r="DH13" i="16"/>
  <c r="CK13" i="16"/>
  <c r="BW13" i="16"/>
  <c r="AY13" i="16"/>
  <c r="DJ6" i="16"/>
  <c r="FG10" i="16"/>
  <c r="ED10" i="16"/>
  <c r="CU10" i="16"/>
  <c r="BL10" i="16"/>
  <c r="DH9" i="16"/>
  <c r="BO9" i="16"/>
  <c r="BR8" i="16"/>
  <c r="BB8" i="16"/>
  <c r="AU48" i="16"/>
  <c r="BG48" i="16"/>
  <c r="BO48" i="16"/>
  <c r="BY48" i="16"/>
  <c r="CK48" i="16"/>
  <c r="CU48" i="16"/>
  <c r="DC48" i="16"/>
  <c r="DO48" i="16"/>
  <c r="DY48" i="16"/>
  <c r="EJ48" i="16"/>
  <c r="ET48" i="16"/>
  <c r="FA48" i="16"/>
  <c r="FH48" i="16"/>
  <c r="FP48" i="16"/>
  <c r="FW48" i="16"/>
  <c r="AZ46" i="16"/>
  <c r="DA46" i="16"/>
  <c r="BA38" i="16"/>
  <c r="DE38" i="16"/>
  <c r="CE38" i="16"/>
  <c r="FV38" i="16"/>
  <c r="FK50" i="16"/>
  <c r="ET50" i="16"/>
  <c r="EB50" i="16"/>
  <c r="DK50" i="16"/>
  <c r="CT50" i="16"/>
  <c r="CB50" i="16"/>
  <c r="BK50" i="16"/>
  <c r="AT50" i="16"/>
  <c r="BD50" i="16"/>
  <c r="CA50" i="16"/>
  <c r="CY50" i="16"/>
  <c r="DV50" i="16"/>
  <c r="ER50" i="16"/>
  <c r="FP50" i="16"/>
  <c r="AY55" i="16"/>
  <c r="BI50" i="16"/>
  <c r="CL50" i="16"/>
  <c r="DN50" i="16"/>
  <c r="EW50" i="16"/>
  <c r="AW56" i="16"/>
  <c r="DE56" i="16"/>
  <c r="FL51" i="16"/>
  <c r="EU51" i="16"/>
  <c r="EC51" i="16"/>
  <c r="DL51" i="16"/>
  <c r="CU51" i="16"/>
  <c r="CC51" i="16"/>
  <c r="BL51" i="16"/>
  <c r="AU51" i="16"/>
  <c r="BM50" i="16"/>
  <c r="DY50" i="16"/>
  <c r="BB51" i="16"/>
  <c r="BZ51" i="16"/>
  <c r="CW51" i="16"/>
  <c r="DT51" i="16"/>
  <c r="EQ51" i="16"/>
  <c r="FN51" i="16"/>
  <c r="BP55" i="16"/>
  <c r="CL55" i="16"/>
  <c r="DH55" i="16"/>
  <c r="EH55" i="16"/>
  <c r="FC55" i="16"/>
  <c r="FX55" i="16"/>
  <c r="BQ56" i="16"/>
  <c r="CM56" i="16"/>
  <c r="DI56" i="16"/>
  <c r="EI56" i="16"/>
  <c r="FD56" i="16"/>
  <c r="BN55" i="16"/>
  <c r="DW55" i="16"/>
  <c r="FR55" i="16"/>
  <c r="CO56" i="16"/>
  <c r="EX56" i="16"/>
  <c r="CW56" i="16"/>
  <c r="FE56" i="16"/>
  <c r="FH57" i="16"/>
  <c r="EK57" i="16"/>
  <c r="DN57" i="16"/>
  <c r="CP57" i="16"/>
  <c r="BT57" i="16"/>
  <c r="AW57" i="16"/>
  <c r="FQ55" i="16"/>
  <c r="EV55" i="16"/>
  <c r="DZ55" i="16"/>
  <c r="CZ55" i="16"/>
  <c r="CD55" i="16"/>
  <c r="BI55" i="16"/>
  <c r="FV54" i="16"/>
  <c r="FL54" i="16"/>
  <c r="EZ54" i="16"/>
  <c r="EN54" i="16"/>
  <c r="EC54" i="16"/>
  <c r="DQ54" i="16"/>
  <c r="DE54" i="16"/>
  <c r="CU54" i="16"/>
  <c r="CI54" i="16"/>
  <c r="BW54" i="16"/>
  <c r="BL54" i="16"/>
  <c r="AZ54" i="16"/>
  <c r="FV53" i="16"/>
  <c r="FE53" i="16"/>
  <c r="EN53" i="16"/>
  <c r="DW53" i="16"/>
  <c r="DE53" i="16"/>
  <c r="CN53" i="16"/>
  <c r="BV53" i="16"/>
  <c r="AX53" i="16"/>
  <c r="FK51" i="16"/>
  <c r="ET51" i="16"/>
  <c r="EG51" i="16"/>
  <c r="DQ51" i="16"/>
  <c r="CZ51" i="16"/>
  <c r="CM51" i="16"/>
  <c r="BW51" i="16"/>
  <c r="BE51" i="16"/>
  <c r="AW51" i="16"/>
  <c r="FW49" i="16"/>
  <c r="FS49" i="16"/>
  <c r="FO49" i="16"/>
  <c r="FK49" i="16"/>
  <c r="FG49" i="16"/>
  <c r="FB49" i="16"/>
  <c r="EX49" i="16"/>
  <c r="ET49" i="16"/>
  <c r="EO49" i="16"/>
  <c r="EK49" i="16"/>
  <c r="EG49" i="16"/>
  <c r="EB49" i="16"/>
  <c r="DX49" i="16"/>
  <c r="DT49" i="16"/>
  <c r="DO49" i="16"/>
  <c r="DK49" i="16"/>
  <c r="DG49" i="16"/>
  <c r="DB49" i="16"/>
  <c r="CX49" i="16"/>
  <c r="CT49" i="16"/>
  <c r="CO49" i="16"/>
  <c r="CK49" i="16"/>
  <c r="CG49" i="16"/>
  <c r="CB49" i="16"/>
  <c r="BX49" i="16"/>
  <c r="BT49" i="16"/>
  <c r="BN49" i="16"/>
  <c r="BI49" i="16"/>
  <c r="BB49" i="16"/>
  <c r="FD45" i="16"/>
  <c r="EJ45" i="16"/>
  <c r="DQ45" i="16"/>
  <c r="CT45" i="16"/>
  <c r="CA45" i="16"/>
  <c r="FG43" i="16"/>
  <c r="EK43" i="16"/>
  <c r="DO43" i="16"/>
  <c r="CO43" i="16"/>
  <c r="BT43" i="16"/>
  <c r="AX43" i="16"/>
  <c r="FQ36" i="16"/>
  <c r="FE36" i="16"/>
  <c r="ET36" i="16"/>
  <c r="EI36" i="16"/>
  <c r="DW36" i="16"/>
  <c r="DK36" i="16"/>
  <c r="CZ36" i="16"/>
  <c r="CN36" i="16"/>
  <c r="CB36" i="16"/>
  <c r="BQ36" i="16"/>
  <c r="BE36" i="16"/>
  <c r="AT36" i="16"/>
  <c r="AU49" i="16"/>
  <c r="AY49" i="16"/>
  <c r="BC49" i="16"/>
  <c r="BH49" i="16"/>
  <c r="BL49" i="16"/>
  <c r="BP49" i="16"/>
  <c r="AW45" i="16"/>
  <c r="BD45" i="16"/>
  <c r="BR45" i="16"/>
  <c r="CI45" i="16"/>
  <c r="CX45" i="16"/>
  <c r="DM45" i="16"/>
  <c r="EB45" i="16"/>
  <c r="ER45" i="16"/>
  <c r="FG45" i="16"/>
  <c r="FV45" i="16"/>
  <c r="AU40" i="16"/>
  <c r="CK40" i="16"/>
  <c r="EU40" i="16"/>
  <c r="BT40" i="16"/>
  <c r="EE40" i="16"/>
  <c r="FN57" i="16"/>
  <c r="EP57" i="16"/>
  <c r="DT57" i="16"/>
  <c r="CW57" i="16"/>
  <c r="BY57" i="16"/>
  <c r="BB57" i="16"/>
  <c r="FJ53" i="16"/>
  <c r="ER53" i="16"/>
  <c r="EA53" i="16"/>
  <c r="DJ53" i="16"/>
  <c r="CR53" i="16"/>
  <c r="CA53" i="16"/>
  <c r="BD53" i="16"/>
  <c r="FO51" i="16"/>
  <c r="EZ51" i="16"/>
  <c r="EI51" i="16"/>
  <c r="DV51" i="16"/>
  <c r="DE51" i="16"/>
  <c r="CN51" i="16"/>
  <c r="CA51" i="16"/>
  <c r="BK51" i="16"/>
  <c r="FO43" i="16"/>
  <c r="EO43" i="16"/>
  <c r="DT43" i="16"/>
  <c r="CX43" i="16"/>
  <c r="BX43" i="16"/>
  <c r="BJ38" i="16"/>
  <c r="FU36" i="16"/>
  <c r="FJ36" i="16"/>
  <c r="EX36" i="16"/>
  <c r="EM36" i="16"/>
  <c r="EA36" i="16"/>
  <c r="DO36" i="16"/>
  <c r="DD36" i="16"/>
  <c r="CR36" i="16"/>
  <c r="CG36" i="16"/>
  <c r="BV36" i="16"/>
  <c r="BJ36" i="16"/>
  <c r="AU43" i="16"/>
  <c r="AT43" i="16"/>
  <c r="BK43" i="16"/>
  <c r="CB43" i="16"/>
  <c r="CT43" i="16"/>
  <c r="DK43" i="16"/>
  <c r="EB43" i="16"/>
  <c r="ET43" i="16"/>
  <c r="FK43" i="16"/>
  <c r="AW36" i="16"/>
  <c r="BB36" i="16"/>
  <c r="BI36" i="16"/>
  <c r="BN36" i="16"/>
  <c r="BT36" i="16"/>
  <c r="BZ36" i="16"/>
  <c r="CE36" i="16"/>
  <c r="CK36" i="16"/>
  <c r="CQ36" i="16"/>
  <c r="CW36" i="16"/>
  <c r="DB36" i="16"/>
  <c r="DI36" i="16"/>
  <c r="DN36" i="16"/>
  <c r="DT36" i="16"/>
  <c r="DZ36" i="16"/>
  <c r="EE36" i="16"/>
  <c r="EK36" i="16"/>
  <c r="EQ36" i="16"/>
  <c r="EW36" i="16"/>
  <c r="FB36" i="16"/>
  <c r="FI36" i="16"/>
  <c r="FN36" i="16"/>
  <c r="FS36" i="16"/>
  <c r="AV36" i="16"/>
  <c r="BA36" i="16"/>
  <c r="BG36" i="16"/>
  <c r="BM36" i="16"/>
  <c r="BR36" i="16"/>
  <c r="BX36" i="16"/>
  <c r="CD36" i="16"/>
  <c r="CJ36" i="16"/>
  <c r="CO36" i="16"/>
  <c r="CV36" i="16"/>
  <c r="DA36" i="16"/>
  <c r="DG36" i="16"/>
  <c r="DM36" i="16"/>
  <c r="DR36" i="16"/>
  <c r="DX36" i="16"/>
  <c r="ED36" i="16"/>
  <c r="EJ36" i="16"/>
  <c r="EO36" i="16"/>
  <c r="EV36" i="16"/>
  <c r="FA36" i="16"/>
  <c r="FG36" i="16"/>
  <c r="FM36" i="16"/>
  <c r="FR36" i="16"/>
  <c r="FW36" i="16"/>
  <c r="FV30" i="16"/>
  <c r="FP30" i="16"/>
  <c r="FK30" i="16"/>
  <c r="FE30" i="16"/>
  <c r="EY30" i="16"/>
  <c r="ET30" i="16"/>
  <c r="EN30" i="16"/>
  <c r="EH30" i="16"/>
  <c r="EB30" i="16"/>
  <c r="DW30" i="16"/>
  <c r="DP30" i="16"/>
  <c r="DK30" i="16"/>
  <c r="DE30" i="16"/>
  <c r="CY30" i="16"/>
  <c r="CT30" i="16"/>
  <c r="CN30" i="16"/>
  <c r="CH30" i="16"/>
  <c r="CB30" i="16"/>
  <c r="BW30" i="16"/>
  <c r="BP30" i="16"/>
  <c r="BK30" i="16"/>
  <c r="BA30" i="16"/>
  <c r="FS29" i="16"/>
  <c r="EW29" i="16"/>
  <c r="DR29" i="16"/>
  <c r="BW29" i="16"/>
  <c r="FW25" i="16"/>
  <c r="FP25" i="16"/>
  <c r="FH25" i="16"/>
  <c r="FA25" i="16"/>
  <c r="ET25" i="16"/>
  <c r="EK25" i="16"/>
  <c r="EC25" i="16"/>
  <c r="DW25" i="16"/>
  <c r="DN25" i="16"/>
  <c r="DG25" i="16"/>
  <c r="CY25" i="16"/>
  <c r="CP25" i="16"/>
  <c r="CJ25" i="16"/>
  <c r="CB25" i="16"/>
  <c r="BT25" i="16"/>
  <c r="BL25" i="16"/>
  <c r="BE25" i="16"/>
  <c r="AW25" i="16"/>
  <c r="FW24" i="16"/>
  <c r="FU21" i="16"/>
  <c r="FM21" i="16"/>
  <c r="FD21" i="16"/>
  <c r="EV21" i="16"/>
  <c r="EL21" i="16"/>
  <c r="EA21" i="16"/>
  <c r="DO21" i="16"/>
  <c r="DC21" i="16"/>
  <c r="CR21" i="16"/>
  <c r="CG21" i="16"/>
  <c r="BU21" i="16"/>
  <c r="BJ21" i="16"/>
  <c r="AX21" i="16"/>
  <c r="FP19" i="16"/>
  <c r="EN19" i="16"/>
  <c r="CM19" i="16"/>
  <c r="FN9" i="16"/>
  <c r="EX9" i="16"/>
  <c r="EI9" i="16"/>
  <c r="DT9" i="16"/>
  <c r="DC9" i="16"/>
  <c r="CG9" i="16"/>
  <c r="BJ9" i="16"/>
  <c r="CL6" i="16"/>
  <c r="FO5" i="16"/>
  <c r="EK5" i="16"/>
  <c r="DE5" i="16"/>
  <c r="BX5" i="16"/>
  <c r="EV4" i="16"/>
  <c r="FV35" i="16"/>
  <c r="FP35" i="16"/>
  <c r="FH35" i="16"/>
  <c r="EZ35" i="16"/>
  <c r="ER35" i="16"/>
  <c r="EJ35" i="16"/>
  <c r="EC35" i="16"/>
  <c r="DV35" i="16"/>
  <c r="DM35" i="16"/>
  <c r="DE35" i="16"/>
  <c r="CY35" i="16"/>
  <c r="CP35" i="16"/>
  <c r="CI35" i="16"/>
  <c r="CA35" i="16"/>
  <c r="BR35" i="16"/>
  <c r="BL35" i="16"/>
  <c r="BD35" i="16"/>
  <c r="AV35" i="16"/>
  <c r="FP34" i="16"/>
  <c r="DW34" i="16"/>
  <c r="BW34" i="16"/>
  <c r="FX30" i="16"/>
  <c r="FS30" i="16"/>
  <c r="FN30" i="16"/>
  <c r="FH30" i="16"/>
  <c r="FB30" i="16"/>
  <c r="EW30" i="16"/>
  <c r="EP30" i="16"/>
  <c r="EK30" i="16"/>
  <c r="EE30" i="16"/>
  <c r="DY30" i="16"/>
  <c r="DT30" i="16"/>
  <c r="DN30" i="16"/>
  <c r="DH30" i="16"/>
  <c r="DB30" i="16"/>
  <c r="CW30" i="16"/>
  <c r="CP30" i="16"/>
  <c r="CK30" i="16"/>
  <c r="CE30" i="16"/>
  <c r="BY30" i="16"/>
  <c r="BT30" i="16"/>
  <c r="BN30" i="16"/>
  <c r="BG30" i="16"/>
  <c r="AU30" i="16"/>
  <c r="FJ29" i="16"/>
  <c r="EK29" i="16"/>
  <c r="CR29" i="16"/>
  <c r="BA29" i="16"/>
  <c r="ER28" i="16"/>
  <c r="CJ28" i="16"/>
  <c r="FS25" i="16"/>
  <c r="FL25" i="16"/>
  <c r="FE25" i="16"/>
  <c r="EW25" i="16"/>
  <c r="EO25" i="16"/>
  <c r="EH25" i="16"/>
  <c r="DY25" i="16"/>
  <c r="DR25" i="16"/>
  <c r="DK25" i="16"/>
  <c r="DB25" i="16"/>
  <c r="CU25" i="16"/>
  <c r="CN25" i="16"/>
  <c r="CE25" i="16"/>
  <c r="BX25" i="16"/>
  <c r="BP25" i="16"/>
  <c r="BH25" i="16"/>
  <c r="BA25" i="16"/>
  <c r="AT25" i="16"/>
  <c r="DG24" i="16"/>
  <c r="FQ21" i="16"/>
  <c r="FI21" i="16"/>
  <c r="EZ21" i="16"/>
  <c r="EQ21" i="16"/>
  <c r="EG21" i="16"/>
  <c r="DU21" i="16"/>
  <c r="DJ21" i="16"/>
  <c r="CX21" i="16"/>
  <c r="CL21" i="16"/>
  <c r="CA21" i="16"/>
  <c r="BO21" i="16"/>
  <c r="BC21" i="16"/>
  <c r="AV21" i="16"/>
  <c r="FD19" i="16"/>
  <c r="DQ19" i="16"/>
  <c r="BI19" i="16"/>
  <c r="FW17" i="16"/>
  <c r="FO17" i="16"/>
  <c r="FE17" i="16"/>
  <c r="ET17" i="16"/>
  <c r="EJ17" i="16"/>
  <c r="EA17" i="16"/>
  <c r="DO17" i="16"/>
  <c r="DE17" i="16"/>
  <c r="CU17" i="16"/>
  <c r="CJ17" i="16"/>
  <c r="CA17" i="16"/>
  <c r="BP17" i="16"/>
  <c r="BE17" i="16"/>
  <c r="AU17" i="16"/>
  <c r="DX13" i="16"/>
  <c r="CT13" i="16"/>
  <c r="FV11" i="16"/>
  <c r="ER11" i="16"/>
  <c r="DO11" i="16"/>
  <c r="CJ11" i="16"/>
  <c r="BE11" i="16"/>
  <c r="FU9" i="16"/>
  <c r="FE9" i="16"/>
  <c r="EQ9" i="16"/>
  <c r="EA9" i="16"/>
  <c r="DK9" i="16"/>
  <c r="CR9" i="16"/>
  <c r="BU9" i="16"/>
  <c r="AX9" i="16"/>
  <c r="EZ5" i="16"/>
  <c r="DV5" i="16"/>
  <c r="CP5" i="16"/>
  <c r="BA5" i="16"/>
  <c r="CO4" i="16"/>
  <c r="FW41" i="16"/>
  <c r="FS41" i="16"/>
  <c r="FO41" i="16"/>
  <c r="FK41" i="16"/>
  <c r="FG41" i="16"/>
  <c r="FB41" i="16"/>
  <c r="EX41" i="16"/>
  <c r="ET41" i="16"/>
  <c r="EO41" i="16"/>
  <c r="EK41" i="16"/>
  <c r="EG41" i="16"/>
  <c r="EB41" i="16"/>
  <c r="DX41" i="16"/>
  <c r="DT41" i="16"/>
  <c r="DO41" i="16"/>
  <c r="DK41" i="16"/>
  <c r="DG41" i="16"/>
  <c r="DB41" i="16"/>
  <c r="CX41" i="16"/>
  <c r="CT41" i="16"/>
  <c r="CO41" i="16"/>
  <c r="CK41" i="16"/>
  <c r="CG41" i="16"/>
  <c r="CB41" i="16"/>
  <c r="BX41" i="16"/>
  <c r="BT41" i="16"/>
  <c r="BO41" i="16"/>
  <c r="BK41" i="16"/>
  <c r="BG41" i="16"/>
  <c r="BB41" i="16"/>
  <c r="AX41" i="16"/>
  <c r="FX35" i="16"/>
  <c r="FQ35" i="16"/>
  <c r="FJ35" i="16"/>
  <c r="FA35" i="16"/>
  <c r="EU35" i="16"/>
  <c r="EM35" i="16"/>
  <c r="ED35" i="16"/>
  <c r="DW35" i="16"/>
  <c r="DP35" i="16"/>
  <c r="DH35" i="16"/>
  <c r="CZ35" i="16"/>
  <c r="CR35" i="16"/>
  <c r="CJ35" i="16"/>
  <c r="CC35" i="16"/>
  <c r="BV35" i="16"/>
  <c r="BM35" i="16"/>
  <c r="BE35" i="16"/>
  <c r="FX34" i="16"/>
  <c r="EH34" i="16"/>
  <c r="CL34" i="16"/>
  <c r="FT30" i="16"/>
  <c r="FO30" i="16"/>
  <c r="FJ30" i="16"/>
  <c r="FC30" i="16"/>
  <c r="EX30" i="16"/>
  <c r="ER30" i="16"/>
  <c r="EL30" i="16"/>
  <c r="EG30" i="16"/>
  <c r="EA30" i="16"/>
  <c r="DU30" i="16"/>
  <c r="DO30" i="16"/>
  <c r="DJ30" i="16"/>
  <c r="DC30" i="16"/>
  <c r="CX30" i="16"/>
  <c r="CR30" i="16"/>
  <c r="CL30" i="16"/>
  <c r="CG30" i="16"/>
  <c r="CA30" i="16"/>
  <c r="BU30" i="16"/>
  <c r="BO30" i="16"/>
  <c r="BJ30" i="16"/>
  <c r="FN29" i="16"/>
  <c r="ER29" i="16"/>
  <c r="DE29" i="16"/>
  <c r="FI28" i="16"/>
  <c r="FT27" i="16"/>
  <c r="EP27" i="16"/>
  <c r="DJ27" i="16"/>
  <c r="CE27" i="16"/>
  <c r="FA26" i="16"/>
  <c r="DR26" i="16"/>
  <c r="CJ26" i="16"/>
  <c r="FV25" i="16"/>
  <c r="FN25" i="16"/>
  <c r="FG25" i="16"/>
  <c r="EY25" i="16"/>
  <c r="EP25" i="16"/>
  <c r="EJ25" i="16"/>
  <c r="EB25" i="16"/>
  <c r="DT25" i="16"/>
  <c r="DL25" i="16"/>
  <c r="DE25" i="16"/>
  <c r="CW25" i="16"/>
  <c r="CO25" i="16"/>
  <c r="CH25" i="16"/>
  <c r="BY25" i="16"/>
  <c r="BR25" i="16"/>
  <c r="BK25" i="16"/>
  <c r="BB25" i="16"/>
  <c r="AU25" i="16"/>
  <c r="FI22" i="16"/>
  <c r="FT21" i="16"/>
  <c r="FL21" i="16"/>
  <c r="FC21" i="16"/>
  <c r="EU21" i="16"/>
  <c r="EK21" i="16"/>
  <c r="DY21" i="16"/>
  <c r="DN21" i="16"/>
  <c r="DB21" i="16"/>
  <c r="CP21" i="16"/>
  <c r="CE21" i="16"/>
  <c r="BT21" i="16"/>
  <c r="BH21" i="16"/>
  <c r="AW21" i="16"/>
  <c r="FD20" i="16"/>
  <c r="BO20" i="16"/>
  <c r="FJ19" i="16"/>
  <c r="EC19" i="16"/>
  <c r="BY19" i="16"/>
  <c r="FP17" i="16"/>
  <c r="FG17" i="16"/>
  <c r="EX17" i="16"/>
  <c r="EL17" i="16"/>
  <c r="EB17" i="16"/>
  <c r="DR17" i="16"/>
  <c r="DG17" i="16"/>
  <c r="CX17" i="16"/>
  <c r="CN17" i="16"/>
  <c r="CB17" i="16"/>
  <c r="BR17" i="16"/>
  <c r="BJ17" i="16"/>
  <c r="FU16" i="16"/>
  <c r="EZ16" i="16"/>
  <c r="EE16" i="16"/>
  <c r="DK16" i="16"/>
  <c r="CQ16" i="16"/>
  <c r="BV16" i="16"/>
  <c r="EZ11" i="16"/>
  <c r="DV11" i="16"/>
  <c r="CR11" i="16"/>
  <c r="BL11" i="16"/>
  <c r="FJ9" i="16"/>
  <c r="ET9" i="16"/>
  <c r="EE9" i="16"/>
  <c r="DO9" i="16"/>
  <c r="CX9" i="16"/>
  <c r="CA9" i="16"/>
  <c r="BC9" i="16"/>
  <c r="FS7" i="16"/>
  <c r="FN7" i="16"/>
  <c r="FI7" i="16"/>
  <c r="FB7" i="16"/>
  <c r="EW7" i="16"/>
  <c r="EQ7" i="16"/>
  <c r="EK7" i="16"/>
  <c r="EE7" i="16"/>
  <c r="DZ7" i="16"/>
  <c r="DT7" i="16"/>
  <c r="DN7" i="16"/>
  <c r="DH7" i="16"/>
  <c r="DB7" i="16"/>
  <c r="CW7" i="16"/>
  <c r="CP7" i="16"/>
  <c r="CK7" i="16"/>
  <c r="CE7" i="16"/>
  <c r="BY7" i="16"/>
  <c r="BT7" i="16"/>
  <c r="BN7" i="16"/>
  <c r="BH7" i="16"/>
  <c r="BB7" i="16"/>
  <c r="FD6" i="16"/>
  <c r="BO6" i="16"/>
  <c r="FI5" i="16"/>
  <c r="EB5" i="16"/>
  <c r="CX5" i="16"/>
  <c r="BN5" i="16"/>
  <c r="DR4" i="16"/>
  <c r="AU27" i="16"/>
  <c r="AV27" i="16"/>
  <c r="AY27" i="16"/>
  <c r="BC27" i="16"/>
  <c r="BH27" i="16"/>
  <c r="BJ27" i="16"/>
  <c r="BN27" i="16"/>
  <c r="BR27" i="16"/>
  <c r="BV27" i="16"/>
  <c r="BZ27" i="16"/>
  <c r="CD27" i="16"/>
  <c r="CH27" i="16"/>
  <c r="CL27" i="16"/>
  <c r="CP27" i="16"/>
  <c r="CR27" i="16"/>
  <c r="CW27" i="16"/>
  <c r="DA27" i="16"/>
  <c r="DD27" i="16"/>
  <c r="DI27" i="16"/>
  <c r="DM27" i="16"/>
  <c r="DP27" i="16"/>
  <c r="DU27" i="16"/>
  <c r="DY27" i="16"/>
  <c r="EA27" i="16"/>
  <c r="EE27" i="16"/>
  <c r="EJ27" i="16"/>
  <c r="EM27" i="16"/>
  <c r="EQ27" i="16"/>
  <c r="EV27" i="16"/>
  <c r="EY27" i="16"/>
  <c r="FC27" i="16"/>
  <c r="FH27" i="16"/>
  <c r="FJ27" i="16"/>
  <c r="FN27" i="16"/>
  <c r="FR27" i="16"/>
  <c r="FU27" i="16"/>
  <c r="AT26" i="16"/>
  <c r="AU26" i="16"/>
  <c r="AY26" i="16"/>
  <c r="BC26" i="16"/>
  <c r="BH26" i="16"/>
  <c r="BL26" i="16"/>
  <c r="BP26" i="16"/>
  <c r="BU26" i="16"/>
  <c r="BY26" i="16"/>
  <c r="CC26" i="16"/>
  <c r="CH26" i="16"/>
  <c r="CL26" i="16"/>
  <c r="CP26" i="16"/>
  <c r="CU26" i="16"/>
  <c r="CY26" i="16"/>
  <c r="DC26" i="16"/>
  <c r="DH26" i="16"/>
  <c r="DL26" i="16"/>
  <c r="DP26" i="16"/>
  <c r="DU26" i="16"/>
  <c r="DY26" i="16"/>
  <c r="EC26" i="16"/>
  <c r="EH26" i="16"/>
  <c r="EL26" i="16"/>
  <c r="EP26" i="16"/>
  <c r="EU26" i="16"/>
  <c r="EY26" i="16"/>
  <c r="FC26" i="16"/>
  <c r="FH26" i="16"/>
  <c r="FL26" i="16"/>
  <c r="FP26" i="16"/>
  <c r="FT26" i="16"/>
  <c r="FX26" i="16"/>
  <c r="BD22" i="16"/>
  <c r="BA22" i="16"/>
  <c r="BN22" i="16"/>
  <c r="BZ22" i="16"/>
  <c r="CJ22" i="16"/>
  <c r="CW22" i="16"/>
  <c r="DI22" i="16"/>
  <c r="DR22" i="16"/>
  <c r="EE22" i="16"/>
  <c r="EQ22" i="16"/>
  <c r="FA22" i="16"/>
  <c r="FN22" i="16"/>
  <c r="AT30" i="16"/>
  <c r="AW30" i="16"/>
  <c r="AY30" i="16"/>
  <c r="BB30" i="16"/>
  <c r="BE30" i="16"/>
  <c r="BH30" i="16"/>
  <c r="AU29" i="16"/>
  <c r="BE29" i="16"/>
  <c r="BR29" i="16"/>
  <c r="CA29" i="16"/>
  <c r="CN29" i="16"/>
  <c r="DA29" i="16"/>
  <c r="DJ29" i="16"/>
  <c r="DW29" i="16"/>
  <c r="EJ29" i="16"/>
  <c r="EN29" i="16"/>
  <c r="ET29" i="16"/>
  <c r="FA29" i="16"/>
  <c r="FE29" i="16"/>
  <c r="FK29" i="16"/>
  <c r="FR29" i="16"/>
  <c r="FV29" i="16"/>
  <c r="BE24" i="16"/>
  <c r="BX24" i="16"/>
  <c r="DX24" i="16"/>
  <c r="FG24" i="16"/>
  <c r="FQ52" i="16"/>
  <c r="EV52" i="16"/>
  <c r="DV52" i="16"/>
  <c r="CZ52" i="16"/>
  <c r="CD52" i="16"/>
  <c r="BD52" i="16"/>
  <c r="FP52" i="16"/>
  <c r="FC52" i="16"/>
  <c r="EO52" i="16"/>
  <c r="EA52" i="16"/>
  <c r="DO52" i="16"/>
  <c r="DA52" i="16"/>
  <c r="CL52" i="16"/>
  <c r="BX52" i="16"/>
  <c r="BL52" i="16"/>
  <c r="AX52" i="16"/>
  <c r="FA46" i="16"/>
  <c r="EJ46" i="16"/>
  <c r="DJ46" i="16"/>
  <c r="CJ46" i="16"/>
  <c r="BR46" i="16"/>
  <c r="FW45" i="16"/>
  <c r="FU45" i="16"/>
  <c r="FQ45" i="16"/>
  <c r="FM45" i="16"/>
  <c r="FJ45" i="16"/>
  <c r="FE45" i="16"/>
  <c r="FA45" i="16"/>
  <c r="EX45" i="16"/>
  <c r="ET45" i="16"/>
  <c r="EO45" i="16"/>
  <c r="EM45" i="16"/>
  <c r="EI45" i="16"/>
  <c r="ED45" i="16"/>
  <c r="EA45" i="16"/>
  <c r="DW45" i="16"/>
  <c r="DR45" i="16"/>
  <c r="DO45" i="16"/>
  <c r="DK45" i="16"/>
  <c r="DG45" i="16"/>
  <c r="DD45" i="16"/>
  <c r="CZ45" i="16"/>
  <c r="CV45" i="16"/>
  <c r="CR45" i="16"/>
  <c r="CN45" i="16"/>
  <c r="CJ45" i="16"/>
  <c r="CG45" i="16"/>
  <c r="CB45" i="16"/>
  <c r="BX45" i="16"/>
  <c r="BV45" i="16"/>
  <c r="BQ45" i="16"/>
  <c r="BM45" i="16"/>
  <c r="BJ45" i="16"/>
  <c r="BE45" i="16"/>
  <c r="BA45" i="16"/>
  <c r="AX45" i="16"/>
  <c r="AT45" i="16"/>
  <c r="FV43" i="16"/>
  <c r="FR43" i="16"/>
  <c r="FN43" i="16"/>
  <c r="FJ43" i="16"/>
  <c r="FE43" i="16"/>
  <c r="FA43" i="16"/>
  <c r="EW43" i="16"/>
  <c r="ER43" i="16"/>
  <c r="EN43" i="16"/>
  <c r="EJ43" i="16"/>
  <c r="EE43" i="16"/>
  <c r="EA43" i="16"/>
  <c r="DW43" i="16"/>
  <c r="DR43" i="16"/>
  <c r="DN43" i="16"/>
  <c r="DJ43" i="16"/>
  <c r="DE43" i="16"/>
  <c r="DA43" i="16"/>
  <c r="CW43" i="16"/>
  <c r="CR43" i="16"/>
  <c r="CN43" i="16"/>
  <c r="CJ43" i="16"/>
  <c r="CE43" i="16"/>
  <c r="CA43" i="16"/>
  <c r="BW43" i="16"/>
  <c r="BR43" i="16"/>
  <c r="BN43" i="16"/>
  <c r="BJ43" i="16"/>
  <c r="BE43" i="16"/>
  <c r="BA43" i="16"/>
  <c r="AW43" i="16"/>
  <c r="FJ42" i="16"/>
  <c r="FR40" i="16"/>
  <c r="FB40" i="16"/>
  <c r="EK40" i="16"/>
  <c r="DX40" i="16"/>
  <c r="DH40" i="16"/>
  <c r="CP40" i="16"/>
  <c r="CC40" i="16"/>
  <c r="BN40" i="16"/>
  <c r="AW40" i="16"/>
  <c r="FJ38" i="16"/>
  <c r="EN38" i="16"/>
  <c r="DN38" i="16"/>
  <c r="CR38" i="16"/>
  <c r="BW38" i="16"/>
  <c r="AW38" i="16"/>
  <c r="EA37" i="16"/>
  <c r="FV34" i="16"/>
  <c r="FK34" i="16"/>
  <c r="EY34" i="16"/>
  <c r="EN34" i="16"/>
  <c r="EB34" i="16"/>
  <c r="DP34" i="16"/>
  <c r="DE34" i="16"/>
  <c r="CT34" i="16"/>
  <c r="CC34" i="16"/>
  <c r="BO34" i="16"/>
  <c r="FX27" i="16"/>
  <c r="FP27" i="16"/>
  <c r="FI27" i="16"/>
  <c r="FA27" i="16"/>
  <c r="ER27" i="16"/>
  <c r="EL27" i="16"/>
  <c r="ED27" i="16"/>
  <c r="DV27" i="16"/>
  <c r="DN27" i="16"/>
  <c r="DH27" i="16"/>
  <c r="CY27" i="16"/>
  <c r="CQ27" i="16"/>
  <c r="CJ27" i="16"/>
  <c r="CA27" i="16"/>
  <c r="BU27" i="16"/>
  <c r="BM27" i="16"/>
  <c r="BD27" i="16"/>
  <c r="AW27" i="16"/>
  <c r="FV26" i="16"/>
  <c r="FN26" i="16"/>
  <c r="FE26" i="16"/>
  <c r="EW26" i="16"/>
  <c r="EN26" i="16"/>
  <c r="EE26" i="16"/>
  <c r="DW26" i="16"/>
  <c r="DN26" i="16"/>
  <c r="DE26" i="16"/>
  <c r="CW26" i="16"/>
  <c r="CN26" i="16"/>
  <c r="CE26" i="16"/>
  <c r="BW26" i="16"/>
  <c r="BN26" i="16"/>
  <c r="BE26" i="16"/>
  <c r="AW26" i="16"/>
  <c r="FR22" i="16"/>
  <c r="EW22" i="16"/>
  <c r="DZ22" i="16"/>
  <c r="DA22" i="16"/>
  <c r="CE22" i="16"/>
  <c r="BI22" i="16"/>
  <c r="FO20" i="16"/>
  <c r="ER20" i="16"/>
  <c r="DV20" i="16"/>
  <c r="CX20" i="16"/>
  <c r="CA20" i="16"/>
  <c r="BD20" i="16"/>
  <c r="FU18" i="16"/>
  <c r="FQ18" i="16"/>
  <c r="FM18" i="16"/>
  <c r="FI18" i="16"/>
  <c r="FD18" i="16"/>
  <c r="EZ18" i="16"/>
  <c r="EV18" i="16"/>
  <c r="EQ18" i="16"/>
  <c r="EM18" i="16"/>
  <c r="EI18" i="16"/>
  <c r="ED18" i="16"/>
  <c r="DZ18" i="16"/>
  <c r="DV18" i="16"/>
  <c r="DQ18" i="16"/>
  <c r="DM18" i="16"/>
  <c r="DI18" i="16"/>
  <c r="DD18" i="16"/>
  <c r="CZ18" i="16"/>
  <c r="CV18" i="16"/>
  <c r="CQ18" i="16"/>
  <c r="CM18" i="16"/>
  <c r="CI18" i="16"/>
  <c r="CD18" i="16"/>
  <c r="BZ18" i="16"/>
  <c r="BV18" i="16"/>
  <c r="BQ18" i="16"/>
  <c r="BM18" i="16"/>
  <c r="BE18" i="16"/>
  <c r="FW14" i="16"/>
  <c r="FU14" i="16"/>
  <c r="FS14" i="16"/>
  <c r="FQ14" i="16"/>
  <c r="FO14" i="16"/>
  <c r="FM14" i="16"/>
  <c r="FK14" i="16"/>
  <c r="FI14" i="16"/>
  <c r="FG14" i="16"/>
  <c r="FD14" i="16"/>
  <c r="FB14" i="16"/>
  <c r="EZ14" i="16"/>
  <c r="EX14" i="16"/>
  <c r="EV14" i="16"/>
  <c r="ET14" i="16"/>
  <c r="EQ14" i="16"/>
  <c r="EO14" i="16"/>
  <c r="EM14" i="16"/>
  <c r="EK14" i="16"/>
  <c r="EI14" i="16"/>
  <c r="EG14" i="16"/>
  <c r="ED14" i="16"/>
  <c r="EB14" i="16"/>
  <c r="DZ14" i="16"/>
  <c r="DX14" i="16"/>
  <c r="DV14" i="16"/>
  <c r="DT14" i="16"/>
  <c r="DQ14" i="16"/>
  <c r="DO14" i="16"/>
  <c r="DM14" i="16"/>
  <c r="DK14" i="16"/>
  <c r="DI14" i="16"/>
  <c r="DG14" i="16"/>
  <c r="DD14" i="16"/>
  <c r="DB14" i="16"/>
  <c r="CZ14" i="16"/>
  <c r="CX14" i="16"/>
  <c r="CV14" i="16"/>
  <c r="CT14" i="16"/>
  <c r="CQ14" i="16"/>
  <c r="CO14" i="16"/>
  <c r="CM14" i="16"/>
  <c r="CK14" i="16"/>
  <c r="CI14" i="16"/>
  <c r="CG14" i="16"/>
  <c r="CD14" i="16"/>
  <c r="CB14" i="16"/>
  <c r="BZ14" i="16"/>
  <c r="BX14" i="16"/>
  <c r="BV14" i="16"/>
  <c r="BT14" i="16"/>
  <c r="BQ14" i="16"/>
  <c r="BO14" i="16"/>
  <c r="BM14" i="16"/>
  <c r="BK14" i="16"/>
  <c r="BI14" i="16"/>
  <c r="BG14" i="16"/>
  <c r="BD14" i="16"/>
  <c r="BB14" i="16"/>
  <c r="AZ14" i="16"/>
  <c r="AX14" i="16"/>
  <c r="AV14" i="16"/>
  <c r="FU11" i="16"/>
  <c r="FN11" i="16"/>
  <c r="FE11" i="16"/>
  <c r="EX11" i="16"/>
  <c r="EQ11" i="16"/>
  <c r="EI11" i="16"/>
  <c r="EA11" i="16"/>
  <c r="DT11" i="16"/>
  <c r="DL11" i="16"/>
  <c r="DE11" i="16"/>
  <c r="CX11" i="16"/>
  <c r="CO11" i="16"/>
  <c r="CH11" i="16"/>
  <c r="CA11" i="16"/>
  <c r="BR11" i="16"/>
  <c r="BK11" i="16"/>
  <c r="BC11" i="16"/>
  <c r="AU11" i="16"/>
  <c r="FR8" i="16"/>
  <c r="FJ8" i="16"/>
  <c r="FB8" i="16"/>
  <c r="EV8" i="16"/>
  <c r="EM8" i="16"/>
  <c r="EE8" i="16"/>
  <c r="DX8" i="16"/>
  <c r="DO8" i="16"/>
  <c r="DH8" i="16"/>
  <c r="DA8" i="16"/>
  <c r="CR8" i="16"/>
  <c r="CK8" i="16"/>
  <c r="CC8" i="16"/>
  <c r="BU8" i="16"/>
  <c r="BN8" i="16"/>
  <c r="BG8" i="16"/>
  <c r="AX8" i="16"/>
  <c r="FS5" i="16"/>
  <c r="FK5" i="16"/>
  <c r="FD5" i="16"/>
  <c r="EW5" i="16"/>
  <c r="EN5" i="16"/>
  <c r="EG5" i="16"/>
  <c r="DZ5" i="16"/>
  <c r="DP5" i="16"/>
  <c r="DJ5" i="16"/>
  <c r="DB5" i="16"/>
  <c r="CT5" i="16"/>
  <c r="CL5" i="16"/>
  <c r="CE5" i="16"/>
  <c r="BR5" i="16"/>
  <c r="BG5" i="16"/>
  <c r="AW5" i="16"/>
  <c r="FM4" i="16"/>
  <c r="EJ4" i="16"/>
  <c r="DA4" i="16"/>
  <c r="BX4" i="16"/>
  <c r="AW34" i="16"/>
  <c r="AT34" i="16"/>
  <c r="AX34" i="16"/>
  <c r="BA34" i="16"/>
  <c r="BE34" i="16"/>
  <c r="BJ34" i="16"/>
  <c r="BL34" i="16"/>
  <c r="BP34" i="16"/>
  <c r="BU34" i="16"/>
  <c r="BX34" i="16"/>
  <c r="CB34" i="16"/>
  <c r="CG34" i="16"/>
  <c r="CJ34" i="16"/>
  <c r="CN34" i="16"/>
  <c r="CR34" i="16"/>
  <c r="CU34" i="16"/>
  <c r="CX34" i="16"/>
  <c r="DA34" i="16"/>
  <c r="DC34" i="16"/>
  <c r="DG34" i="16"/>
  <c r="DJ34" i="16"/>
  <c r="DL34" i="16"/>
  <c r="DO34" i="16"/>
  <c r="DR34" i="16"/>
  <c r="DU34" i="16"/>
  <c r="DX34" i="16"/>
  <c r="EA34" i="16"/>
  <c r="EC34" i="16"/>
  <c r="EG34" i="16"/>
  <c r="EJ34" i="16"/>
  <c r="EL34" i="16"/>
  <c r="EO34" i="16"/>
  <c r="ER34" i="16"/>
  <c r="EU34" i="16"/>
  <c r="EX34" i="16"/>
  <c r="FA34" i="16"/>
  <c r="FC34" i="16"/>
  <c r="FG34" i="16"/>
  <c r="FJ34" i="16"/>
  <c r="FL34" i="16"/>
  <c r="FO34" i="16"/>
  <c r="FR34" i="16"/>
  <c r="FT34" i="16"/>
  <c r="AX28" i="16"/>
  <c r="BA28" i="16"/>
  <c r="BR28" i="16"/>
  <c r="BZ28" i="16"/>
  <c r="CG28" i="16"/>
  <c r="CO28" i="16"/>
  <c r="CW28" i="16"/>
  <c r="DD28" i="16"/>
  <c r="DM28" i="16"/>
  <c r="DT28" i="16"/>
  <c r="EA28" i="16"/>
  <c r="EJ28" i="16"/>
  <c r="EQ28" i="16"/>
  <c r="EX28" i="16"/>
  <c r="FG28" i="16"/>
  <c r="FN28" i="16"/>
  <c r="FU28" i="16"/>
  <c r="BH50" i="16"/>
  <c r="BY50" i="16"/>
  <c r="CJ50" i="16"/>
  <c r="DA50" i="16"/>
  <c r="DR50" i="16"/>
  <c r="ED50" i="16"/>
  <c r="EV50" i="16"/>
  <c r="FM50" i="16"/>
  <c r="FX50" i="16"/>
  <c r="FU52" i="16"/>
  <c r="FM52" i="16"/>
  <c r="EZ52" i="16"/>
  <c r="EM52" i="16"/>
  <c r="ED52" i="16"/>
  <c r="DQ52" i="16"/>
  <c r="DD52" i="16"/>
  <c r="CV52" i="16"/>
  <c r="CI52" i="16"/>
  <c r="BV52" i="16"/>
  <c r="BM52" i="16"/>
  <c r="AZ52" i="16"/>
  <c r="FT52" i="16"/>
  <c r="FL52" i="16"/>
  <c r="FE52" i="16"/>
  <c r="FA52" i="16"/>
  <c r="ET52" i="16"/>
  <c r="EL52" i="16"/>
  <c r="EG52" i="16"/>
  <c r="DX52" i="16"/>
  <c r="DP52" i="16"/>
  <c r="DK52" i="16"/>
  <c r="DC52" i="16"/>
  <c r="CU52" i="16"/>
  <c r="CR52" i="16"/>
  <c r="CJ52" i="16"/>
  <c r="CB52" i="16"/>
  <c r="BW52" i="16"/>
  <c r="BO52" i="16"/>
  <c r="BG52" i="16"/>
  <c r="BA52" i="16"/>
  <c r="AT52" i="16"/>
  <c r="FR47" i="16"/>
  <c r="FG47" i="16"/>
  <c r="EZ47" i="16"/>
  <c r="EN47" i="16"/>
  <c r="EB47" i="16"/>
  <c r="DW47" i="16"/>
  <c r="DK47" i="16"/>
  <c r="CZ47" i="16"/>
  <c r="CO47" i="16"/>
  <c r="CD47" i="16"/>
  <c r="BR47" i="16"/>
  <c r="BJ47" i="16"/>
  <c r="AX47" i="16"/>
  <c r="FV44" i="16"/>
  <c r="FS44" i="16"/>
  <c r="FO44" i="16"/>
  <c r="FK44" i="16"/>
  <c r="FH44" i="16"/>
  <c r="FC44" i="16"/>
  <c r="EY44" i="16"/>
  <c r="EW44" i="16"/>
  <c r="ER44" i="16"/>
  <c r="EN44" i="16"/>
  <c r="EK44" i="16"/>
  <c r="EG44" i="16"/>
  <c r="EB44" i="16"/>
  <c r="DY44" i="16"/>
  <c r="DU44" i="16"/>
  <c r="DP44" i="16"/>
  <c r="DN44" i="16"/>
  <c r="DJ44" i="16"/>
  <c r="DE44" i="16"/>
  <c r="DB44" i="16"/>
  <c r="CX44" i="16"/>
  <c r="CT44" i="16"/>
  <c r="CP44" i="16"/>
  <c r="CL44" i="16"/>
  <c r="CH44" i="16"/>
  <c r="CE44" i="16"/>
  <c r="CA44" i="16"/>
  <c r="BW44" i="16"/>
  <c r="BT44" i="16"/>
  <c r="BO44" i="16"/>
  <c r="BK44" i="16"/>
  <c r="BH44" i="16"/>
  <c r="BC44" i="16"/>
  <c r="AY44" i="16"/>
  <c r="AW44" i="16"/>
  <c r="FS40" i="16"/>
  <c r="FN40" i="16"/>
  <c r="FG40" i="16"/>
  <c r="EW40" i="16"/>
  <c r="EP40" i="16"/>
  <c r="EJ40" i="16"/>
  <c r="DY40" i="16"/>
  <c r="DT40" i="16"/>
  <c r="DL40" i="16"/>
  <c r="DB40" i="16"/>
  <c r="CW40" i="16"/>
  <c r="CO40" i="16"/>
  <c r="CE40" i="16"/>
  <c r="BY40" i="16"/>
  <c r="BR40" i="16"/>
  <c r="BH40" i="16"/>
  <c r="BB40" i="16"/>
  <c r="FN38" i="16"/>
  <c r="FE38" i="16"/>
  <c r="ER38" i="16"/>
  <c r="EE38" i="16"/>
  <c r="DW38" i="16"/>
  <c r="DJ38" i="16"/>
  <c r="CW38" i="16"/>
  <c r="CN38" i="16"/>
  <c r="CA38" i="16"/>
  <c r="BN38" i="16"/>
  <c r="BE38" i="16"/>
  <c r="AT38" i="16"/>
  <c r="FQ37" i="16"/>
  <c r="CG37" i="16"/>
  <c r="FW34" i="16"/>
  <c r="FS34" i="16"/>
  <c r="FN34" i="16"/>
  <c r="FH34" i="16"/>
  <c r="FB34" i="16"/>
  <c r="EW34" i="16"/>
  <c r="EP34" i="16"/>
  <c r="EK34" i="16"/>
  <c r="EE34" i="16"/>
  <c r="DY34" i="16"/>
  <c r="DT34" i="16"/>
  <c r="DN34" i="16"/>
  <c r="DH34" i="16"/>
  <c r="DB34" i="16"/>
  <c r="CW34" i="16"/>
  <c r="CO34" i="16"/>
  <c r="CH34" i="16"/>
  <c r="CA34" i="16"/>
  <c r="BR34" i="16"/>
  <c r="BK34" i="16"/>
  <c r="BC34" i="16"/>
  <c r="AU34" i="16"/>
  <c r="FO28" i="16"/>
  <c r="FA28" i="16"/>
  <c r="EK28" i="16"/>
  <c r="DV28" i="16"/>
  <c r="DG28" i="16"/>
  <c r="CQ28" i="16"/>
  <c r="CA28" i="16"/>
  <c r="BM28" i="16"/>
  <c r="AT18" i="16"/>
  <c r="AV18" i="16"/>
  <c r="AX18" i="16"/>
  <c r="AZ18" i="16"/>
  <c r="BB18" i="16"/>
  <c r="BD18" i="16"/>
  <c r="BG18" i="16"/>
  <c r="BI18" i="16"/>
  <c r="BK18" i="16"/>
  <c r="BJ15" i="16"/>
  <c r="CA15" i="16"/>
  <c r="CY15" i="16"/>
  <c r="DV15" i="16"/>
  <c r="EH15" i="16"/>
  <c r="FD15" i="16"/>
  <c r="AV13" i="16"/>
  <c r="AT13" i="16"/>
  <c r="AW13" i="16"/>
  <c r="BA13" i="16"/>
  <c r="BE13" i="16"/>
  <c r="BH13" i="16"/>
  <c r="BL13" i="16"/>
  <c r="BP13" i="16"/>
  <c r="BT13" i="16"/>
  <c r="BX13" i="16"/>
  <c r="CB13" i="16"/>
  <c r="CE13" i="16"/>
  <c r="CJ13" i="16"/>
  <c r="CN13" i="16"/>
  <c r="CP13" i="16"/>
  <c r="CU13" i="16"/>
  <c r="CY13" i="16"/>
  <c r="DB13" i="16"/>
  <c r="DG13" i="16"/>
  <c r="DK13" i="16"/>
  <c r="DN13" i="16"/>
  <c r="DR13" i="16"/>
  <c r="DW13" i="16"/>
  <c r="DY13" i="16"/>
  <c r="EC13" i="16"/>
  <c r="EH13" i="16"/>
  <c r="EK13" i="16"/>
  <c r="EO13" i="16"/>
  <c r="ET13" i="16"/>
  <c r="EW13" i="16"/>
  <c r="FA13" i="16"/>
  <c r="FE13" i="16"/>
  <c r="FH13" i="16"/>
  <c r="FL13" i="16"/>
  <c r="FP13" i="16"/>
  <c r="FS13" i="16"/>
  <c r="FW13" i="16"/>
  <c r="FW26" i="16"/>
  <c r="FU26" i="16"/>
  <c r="FS26" i="16"/>
  <c r="FQ26" i="16"/>
  <c r="FO26" i="16"/>
  <c r="FM26" i="16"/>
  <c r="FK26" i="16"/>
  <c r="FI26" i="16"/>
  <c r="FG26" i="16"/>
  <c r="FD26" i="16"/>
  <c r="FB26" i="16"/>
  <c r="EZ26" i="16"/>
  <c r="EX26" i="16"/>
  <c r="EV26" i="16"/>
  <c r="ET26" i="16"/>
  <c r="EQ26" i="16"/>
  <c r="EO26" i="16"/>
  <c r="EM26" i="16"/>
  <c r="EK26" i="16"/>
  <c r="EI26" i="16"/>
  <c r="EG26" i="16"/>
  <c r="ED26" i="16"/>
  <c r="EB26" i="16"/>
  <c r="DZ26" i="16"/>
  <c r="DX26" i="16"/>
  <c r="DV26" i="16"/>
  <c r="DT26" i="16"/>
  <c r="DQ26" i="16"/>
  <c r="DO26" i="16"/>
  <c r="DM26" i="16"/>
  <c r="DK26" i="16"/>
  <c r="DI26" i="16"/>
  <c r="DG26" i="16"/>
  <c r="DD26" i="16"/>
  <c r="DB26" i="16"/>
  <c r="CZ26" i="16"/>
  <c r="CX26" i="16"/>
  <c r="CV26" i="16"/>
  <c r="CT26" i="16"/>
  <c r="CQ26" i="16"/>
  <c r="CO26" i="16"/>
  <c r="CM26" i="16"/>
  <c r="CK26" i="16"/>
  <c r="CI26" i="16"/>
  <c r="CG26" i="16"/>
  <c r="CD26" i="16"/>
  <c r="CB26" i="16"/>
  <c r="BZ26" i="16"/>
  <c r="BX26" i="16"/>
  <c r="BV26" i="16"/>
  <c r="BT26" i="16"/>
  <c r="BQ26" i="16"/>
  <c r="BO26" i="16"/>
  <c r="BM26" i="16"/>
  <c r="BK26" i="16"/>
  <c r="BI26" i="16"/>
  <c r="BG26" i="16"/>
  <c r="BD26" i="16"/>
  <c r="BB26" i="16"/>
  <c r="AZ26" i="16"/>
  <c r="AX26" i="16"/>
  <c r="AV26" i="16"/>
  <c r="FV24" i="16"/>
  <c r="FE24" i="16"/>
  <c r="EN24" i="16"/>
  <c r="DW24" i="16"/>
  <c r="CO24" i="16"/>
  <c r="BG24" i="16"/>
  <c r="FJ23" i="16"/>
  <c r="FV22" i="16"/>
  <c r="FQ22" i="16"/>
  <c r="FJ22" i="16"/>
  <c r="FE22" i="16"/>
  <c r="EZ22" i="16"/>
  <c r="ER22" i="16"/>
  <c r="EN22" i="16"/>
  <c r="EI22" i="16"/>
  <c r="EA22" i="16"/>
  <c r="DW22" i="16"/>
  <c r="DQ22" i="16"/>
  <c r="DJ22" i="16"/>
  <c r="DE22" i="16"/>
  <c r="CZ22" i="16"/>
  <c r="CR22" i="16"/>
  <c r="CN22" i="16"/>
  <c r="CI22" i="16"/>
  <c r="CA22" i="16"/>
  <c r="BW22" i="16"/>
  <c r="BQ22" i="16"/>
  <c r="BJ22" i="16"/>
  <c r="BE22" i="16"/>
  <c r="AW22" i="16"/>
  <c r="FS20" i="16"/>
  <c r="FJ20" i="16"/>
  <c r="EX20" i="16"/>
  <c r="EM20" i="16"/>
  <c r="EA20" i="16"/>
  <c r="DO20" i="16"/>
  <c r="DD20" i="16"/>
  <c r="CR20" i="16"/>
  <c r="CG20" i="16"/>
  <c r="BV20" i="16"/>
  <c r="BJ20" i="16"/>
  <c r="FV19" i="16"/>
  <c r="FQ19" i="16"/>
  <c r="FL19" i="16"/>
  <c r="FE19" i="16"/>
  <c r="EZ19" i="16"/>
  <c r="EU19" i="16"/>
  <c r="EI19" i="16"/>
  <c r="DW19" i="16"/>
  <c r="DJ19" i="16"/>
  <c r="CV19" i="16"/>
  <c r="CE19" i="16"/>
  <c r="BP19" i="16"/>
  <c r="BA19" i="16"/>
  <c r="FX18" i="16"/>
  <c r="FV18" i="16"/>
  <c r="FT18" i="16"/>
  <c r="FR18" i="16"/>
  <c r="FP18" i="16"/>
  <c r="FN18" i="16"/>
  <c r="FL18" i="16"/>
  <c r="FJ18" i="16"/>
  <c r="FH18" i="16"/>
  <c r="FE18" i="16"/>
  <c r="FC18" i="16"/>
  <c r="FA18" i="16"/>
  <c r="EY18" i="16"/>
  <c r="EW18" i="16"/>
  <c r="EU18" i="16"/>
  <c r="ER18" i="16"/>
  <c r="EP18" i="16"/>
  <c r="EN18" i="16"/>
  <c r="EL18" i="16"/>
  <c r="EJ18" i="16"/>
  <c r="EH18" i="16"/>
  <c r="EE18" i="16"/>
  <c r="EC18" i="16"/>
  <c r="EA18" i="16"/>
  <c r="DY18" i="16"/>
  <c r="DW18" i="16"/>
  <c r="DU18" i="16"/>
  <c r="DR18" i="16"/>
  <c r="DP18" i="16"/>
  <c r="DN18" i="16"/>
  <c r="DL18" i="16"/>
  <c r="DJ18" i="16"/>
  <c r="DH18" i="16"/>
  <c r="DE18" i="16"/>
  <c r="DC18" i="16"/>
  <c r="DA18" i="16"/>
  <c r="CY18" i="16"/>
  <c r="CW18" i="16"/>
  <c r="CU18" i="16"/>
  <c r="CR18" i="16"/>
  <c r="CP18" i="16"/>
  <c r="CN18" i="16"/>
  <c r="CL18" i="16"/>
  <c r="CJ18" i="16"/>
  <c r="CH18" i="16"/>
  <c r="CE18" i="16"/>
  <c r="CC18" i="16"/>
  <c r="CA18" i="16"/>
  <c r="BY18" i="16"/>
  <c r="BW18" i="16"/>
  <c r="BU18" i="16"/>
  <c r="BR18" i="16"/>
  <c r="BP18" i="16"/>
  <c r="BN18" i="16"/>
  <c r="BL18" i="16"/>
  <c r="BH18" i="16"/>
  <c r="BC18" i="16"/>
  <c r="AY18" i="16"/>
  <c r="AU18" i="16"/>
  <c r="EY15" i="16"/>
  <c r="DD15" i="16"/>
  <c r="BP15" i="16"/>
  <c r="FV13" i="16"/>
  <c r="FN13" i="16"/>
  <c r="FG13" i="16"/>
  <c r="EY13" i="16"/>
  <c r="EP13" i="16"/>
  <c r="EJ13" i="16"/>
  <c r="EB13" i="16"/>
  <c r="DT13" i="16"/>
  <c r="DL13" i="16"/>
  <c r="DE13" i="16"/>
  <c r="CW13" i="16"/>
  <c r="CO13" i="16"/>
  <c r="CH13" i="16"/>
  <c r="BY13" i="16"/>
  <c r="BR13" i="16"/>
  <c r="BK13" i="16"/>
  <c r="BB13" i="16"/>
  <c r="AU13" i="16"/>
  <c r="FW12" i="16"/>
  <c r="FS12" i="16"/>
  <c r="FQ12" i="16"/>
  <c r="FM12" i="16"/>
  <c r="FI12" i="16"/>
  <c r="FE12" i="16"/>
  <c r="FA12" i="16"/>
  <c r="EW12" i="16"/>
  <c r="ET12" i="16"/>
  <c r="EO12" i="16"/>
  <c r="EK12" i="16"/>
  <c r="EI12" i="16"/>
  <c r="ED12" i="16"/>
  <c r="DZ12" i="16"/>
  <c r="DW12" i="16"/>
  <c r="DR12" i="16"/>
  <c r="DN12" i="16"/>
  <c r="DK12" i="16"/>
  <c r="DG12" i="16"/>
  <c r="DB12" i="16"/>
  <c r="CY12" i="16"/>
  <c r="CU12" i="16"/>
  <c r="CP12" i="16"/>
  <c r="CN12" i="16"/>
  <c r="CJ12" i="16"/>
  <c r="CE12" i="16"/>
  <c r="CB12" i="16"/>
  <c r="BX12" i="16"/>
  <c r="BT12" i="16"/>
  <c r="BP12" i="16"/>
  <c r="BL12" i="16"/>
  <c r="BH12" i="16"/>
  <c r="BE12" i="16"/>
  <c r="BA12" i="16"/>
  <c r="AW12" i="16"/>
  <c r="AT12" i="16"/>
  <c r="FM10" i="16"/>
  <c r="FA10" i="16"/>
  <c r="EJ10" i="16"/>
  <c r="DR10" i="16"/>
  <c r="DG10" i="16"/>
  <c r="CO10" i="16"/>
  <c r="BU10" i="16"/>
  <c r="FV9" i="16"/>
  <c r="FS9" i="16"/>
  <c r="FO9" i="16"/>
  <c r="FK9" i="16"/>
  <c r="FI9" i="16"/>
  <c r="FD9" i="16"/>
  <c r="EZ9" i="16"/>
  <c r="EW9" i="16"/>
  <c r="ER9" i="16"/>
  <c r="EN9" i="16"/>
  <c r="EK9" i="16"/>
  <c r="EG9" i="16"/>
  <c r="EB9" i="16"/>
  <c r="DZ9" i="16"/>
  <c r="DV9" i="16"/>
  <c r="DP9" i="16"/>
  <c r="DN9" i="16"/>
  <c r="DJ9" i="16"/>
  <c r="DE9" i="16"/>
  <c r="DB9" i="16"/>
  <c r="CW9" i="16"/>
  <c r="CP9" i="16"/>
  <c r="CK9" i="16"/>
  <c r="CE9" i="16"/>
  <c r="BY9" i="16"/>
  <c r="BT9" i="16"/>
  <c r="BN9" i="16"/>
  <c r="BH9" i="16"/>
  <c r="BB9" i="16"/>
  <c r="AW9" i="16"/>
  <c r="FW8" i="16"/>
  <c r="FS8" i="16"/>
  <c r="FO8" i="16"/>
  <c r="FM8" i="16"/>
  <c r="FI8" i="16"/>
  <c r="FD8" i="16"/>
  <c r="FA8" i="16"/>
  <c r="EW8" i="16"/>
  <c r="ER8" i="16"/>
  <c r="EO8" i="16"/>
  <c r="EK8" i="16"/>
  <c r="EG8" i="16"/>
  <c r="ED8" i="16"/>
  <c r="DZ8" i="16"/>
  <c r="DV8" i="16"/>
  <c r="DR8" i="16"/>
  <c r="DN8" i="16"/>
  <c r="DJ8" i="16"/>
  <c r="DG8" i="16"/>
  <c r="DB8" i="16"/>
  <c r="CX8" i="16"/>
  <c r="CU8" i="16"/>
  <c r="CP8" i="16"/>
  <c r="CL8" i="16"/>
  <c r="CJ8" i="16"/>
  <c r="CE8" i="16"/>
  <c r="CA8" i="16"/>
  <c r="BX8" i="16"/>
  <c r="BT8" i="16"/>
  <c r="BO8" i="16"/>
  <c r="BL8" i="16"/>
  <c r="BH8" i="16"/>
  <c r="BC8" i="16"/>
  <c r="BA8" i="16"/>
  <c r="AU8" i="16"/>
  <c r="FU5" i="16"/>
  <c r="FQ5" i="16"/>
  <c r="FN5" i="16"/>
  <c r="FJ5" i="16"/>
  <c r="FE5" i="16"/>
  <c r="FB5" i="16"/>
  <c r="EX5" i="16"/>
  <c r="ET5" i="16"/>
  <c r="EQ5" i="16"/>
  <c r="EM5" i="16"/>
  <c r="EI5" i="16"/>
  <c r="EE5" i="16"/>
  <c r="EA5" i="16"/>
  <c r="DW5" i="16"/>
  <c r="DT5" i="16"/>
  <c r="DO5" i="16"/>
  <c r="DK5" i="16"/>
  <c r="DH5" i="16"/>
  <c r="DC5" i="16"/>
  <c r="CY5" i="16"/>
  <c r="CW5" i="16"/>
  <c r="CR5" i="16"/>
  <c r="CN5" i="16"/>
  <c r="CK5" i="16"/>
  <c r="CG5" i="16"/>
  <c r="CA5" i="16"/>
  <c r="BW5" i="16"/>
  <c r="BO5" i="16"/>
  <c r="BJ5" i="16"/>
  <c r="BE5" i="16"/>
  <c r="AX5" i="16"/>
  <c r="AV5" i="16"/>
  <c r="FR4" i="16"/>
  <c r="FG4" i="16"/>
  <c r="EO4" i="16"/>
  <c r="DX4" i="16"/>
  <c r="DL4" i="16"/>
  <c r="CU4" i="16"/>
  <c r="CC4" i="16"/>
  <c r="BJ42" i="16"/>
  <c r="EA42" i="16"/>
  <c r="BE42" i="16"/>
  <c r="DJ42" i="16"/>
  <c r="AT40" i="16"/>
  <c r="AY40" i="16"/>
  <c r="BE40" i="16"/>
  <c r="BK40" i="16"/>
  <c r="BP40" i="16"/>
  <c r="BW40" i="16"/>
  <c r="CB40" i="16"/>
  <c r="CH40" i="16"/>
  <c r="CN40" i="16"/>
  <c r="CT40" i="16"/>
  <c r="CY40" i="16"/>
  <c r="DE40" i="16"/>
  <c r="DK40" i="16"/>
  <c r="DP40" i="16"/>
  <c r="DW40" i="16"/>
  <c r="EB40" i="16"/>
  <c r="EH40" i="16"/>
  <c r="EN40" i="16"/>
  <c r="ET40" i="16"/>
  <c r="EY40" i="16"/>
  <c r="FE40" i="16"/>
  <c r="FK40" i="16"/>
  <c r="FP40" i="16"/>
  <c r="FV40" i="16"/>
  <c r="AV40" i="16"/>
  <c r="AX40" i="16"/>
  <c r="BC40" i="16"/>
  <c r="BJ40" i="16"/>
  <c r="BO40" i="16"/>
  <c r="BU40" i="16"/>
  <c r="CA40" i="16"/>
  <c r="CG40" i="16"/>
  <c r="CL40" i="16"/>
  <c r="CR40" i="16"/>
  <c r="CX40" i="16"/>
  <c r="DC40" i="16"/>
  <c r="DJ40" i="16"/>
  <c r="DO40" i="16"/>
  <c r="DU40" i="16"/>
  <c r="EA40" i="16"/>
  <c r="EG40" i="16"/>
  <c r="EL40" i="16"/>
  <c r="ER40" i="16"/>
  <c r="EX40" i="16"/>
  <c r="FC40" i="16"/>
  <c r="FJ40" i="16"/>
  <c r="FO40" i="16"/>
  <c r="FT40" i="16"/>
  <c r="FW57" i="16"/>
  <c r="FR57" i="16"/>
  <c r="FL57" i="16"/>
  <c r="FG57" i="16"/>
  <c r="FA57" i="16"/>
  <c r="EU57" i="16"/>
  <c r="EO57" i="16"/>
  <c r="EJ57" i="16"/>
  <c r="EC57" i="16"/>
  <c r="DX57" i="16"/>
  <c r="DR57" i="16"/>
  <c r="DL57" i="16"/>
  <c r="DG57" i="16"/>
  <c r="DA57" i="16"/>
  <c r="CU57" i="16"/>
  <c r="CO57" i="16"/>
  <c r="CJ57" i="16"/>
  <c r="CC57" i="16"/>
  <c r="BX57" i="16"/>
  <c r="BR57" i="16"/>
  <c r="BL57" i="16"/>
  <c r="BG57" i="16"/>
  <c r="BA57" i="16"/>
  <c r="AU57" i="16"/>
  <c r="FU53" i="16"/>
  <c r="FQ53" i="16"/>
  <c r="FM53" i="16"/>
  <c r="FI53" i="16"/>
  <c r="FD53" i="16"/>
  <c r="EZ53" i="16"/>
  <c r="EV53" i="16"/>
  <c r="EQ53" i="16"/>
  <c r="EM53" i="16"/>
  <c r="EI53" i="16"/>
  <c r="ED53" i="16"/>
  <c r="DZ53" i="16"/>
  <c r="DV53" i="16"/>
  <c r="DQ53" i="16"/>
  <c r="DM53" i="16"/>
  <c r="DI53" i="16"/>
  <c r="DD53" i="16"/>
  <c r="CZ53" i="16"/>
  <c r="CV53" i="16"/>
  <c r="CQ53" i="16"/>
  <c r="CM53" i="16"/>
  <c r="CI53" i="16"/>
  <c r="CD53" i="16"/>
  <c r="BZ53" i="16"/>
  <c r="BT53" i="16"/>
  <c r="BN53" i="16"/>
  <c r="BI53" i="16"/>
  <c r="BB53" i="16"/>
  <c r="FM37" i="16"/>
  <c r="DU37" i="16"/>
  <c r="AU53" i="16"/>
  <c r="AY53" i="16"/>
  <c r="BC53" i="16"/>
  <c r="BH53" i="16"/>
  <c r="BL53" i="16"/>
  <c r="BP53" i="16"/>
  <c r="BU53" i="16"/>
  <c r="BY53" i="16"/>
  <c r="AX37" i="16"/>
  <c r="BU37" i="16"/>
  <c r="CR37" i="16"/>
  <c r="DO37" i="16"/>
  <c r="EL37" i="16"/>
  <c r="FI37" i="16"/>
  <c r="AW37" i="16"/>
  <c r="BO37" i="16"/>
  <c r="CL37" i="16"/>
  <c r="DJ37" i="16"/>
  <c r="EG37" i="16"/>
  <c r="FC37" i="16"/>
  <c r="FU37" i="16"/>
  <c r="AX51" i="16"/>
  <c r="BJ51" i="16"/>
  <c r="BV51" i="16"/>
  <c r="CG51" i="16"/>
  <c r="CR51" i="16"/>
  <c r="DD51" i="16"/>
  <c r="DO51" i="16"/>
  <c r="EA51" i="16"/>
  <c r="EM51" i="16"/>
  <c r="EX51" i="16"/>
  <c r="FJ51" i="16"/>
  <c r="FU51" i="16"/>
  <c r="AW48" i="16"/>
  <c r="BC48" i="16"/>
  <c r="BL48" i="16"/>
  <c r="BT48" i="16"/>
  <c r="CA48" i="16"/>
  <c r="CJ48" i="16"/>
  <c r="CP48" i="16"/>
  <c r="CX48" i="16"/>
  <c r="DG48" i="16"/>
  <c r="DN48" i="16"/>
  <c r="DU48" i="16"/>
  <c r="EC48" i="16"/>
  <c r="EK48" i="16"/>
  <c r="ER48" i="16"/>
  <c r="EX48" i="16"/>
  <c r="FC48" i="16"/>
  <c r="FJ48" i="16"/>
  <c r="FO48" i="16"/>
  <c r="FT48" i="16"/>
  <c r="BJ46" i="16"/>
  <c r="CR46" i="16"/>
  <c r="EA46" i="16"/>
  <c r="FJ46" i="16"/>
  <c r="AU44" i="16"/>
  <c r="BA44" i="16"/>
  <c r="BG44" i="16"/>
  <c r="BL44" i="16"/>
  <c r="BR44" i="16"/>
  <c r="BX44" i="16"/>
  <c r="CC44" i="16"/>
  <c r="CJ44" i="16"/>
  <c r="CO44" i="16"/>
  <c r="CU44" i="16"/>
  <c r="DA44" i="16"/>
  <c r="DG44" i="16"/>
  <c r="DL44" i="16"/>
  <c r="DR44" i="16"/>
  <c r="DX44" i="16"/>
  <c r="EC44" i="16"/>
  <c r="EJ44" i="16"/>
  <c r="EO44" i="16"/>
  <c r="EU44" i="16"/>
  <c r="FA44" i="16"/>
  <c r="FG44" i="16"/>
  <c r="FL44" i="16"/>
  <c r="FR44" i="16"/>
  <c r="FW44" i="16"/>
  <c r="AZ57" i="16"/>
  <c r="BQ57" i="16"/>
  <c r="CI57" i="16"/>
  <c r="CZ57" i="16"/>
  <c r="DQ57" i="16"/>
  <c r="EI57" i="16"/>
  <c r="EZ57" i="16"/>
  <c r="FQ57" i="16"/>
  <c r="DB56" i="16"/>
  <c r="FW56" i="16"/>
  <c r="AU55" i="16"/>
  <c r="BC50" i="16"/>
  <c r="BZ50" i="16"/>
  <c r="CW50" i="16"/>
  <c r="DU50" i="16"/>
  <c r="EQ50" i="16"/>
  <c r="FN50" i="16"/>
  <c r="BN56" i="16"/>
  <c r="DW56" i="16"/>
  <c r="FV56" i="16"/>
  <c r="AV50" i="16"/>
  <c r="BR50" i="16"/>
  <c r="CP50" i="16"/>
  <c r="DM50" i="16"/>
  <c r="EJ50" i="16"/>
  <c r="FH50" i="16"/>
  <c r="BL55" i="16"/>
  <c r="CC55" i="16"/>
  <c r="CU55" i="16"/>
  <c r="DL55" i="16"/>
  <c r="EC55" i="16"/>
  <c r="EU55" i="16"/>
  <c r="FL55" i="16"/>
  <c r="AV56" i="16"/>
  <c r="BM56" i="16"/>
  <c r="CD56" i="16"/>
  <c r="CV56" i="16"/>
  <c r="DM56" i="16"/>
  <c r="ED56" i="16"/>
  <c r="EV56" i="16"/>
  <c r="FM56" i="16"/>
  <c r="CA55" i="16"/>
  <c r="DN55" i="16"/>
  <c r="FA55" i="16"/>
  <c r="BG56" i="16"/>
  <c r="CX56" i="16"/>
  <c r="EK56" i="16"/>
  <c r="BR56" i="16"/>
  <c r="DR56" i="16"/>
  <c r="FI52" i="16"/>
  <c r="EQ52" i="16"/>
  <c r="DZ52" i="16"/>
  <c r="DI52" i="16"/>
  <c r="CQ52" i="16"/>
  <c r="BZ52" i="16"/>
  <c r="BI52" i="16"/>
  <c r="FT57" i="16"/>
  <c r="FO57" i="16"/>
  <c r="FJ57" i="16"/>
  <c r="FC57" i="16"/>
  <c r="EX57" i="16"/>
  <c r="ER57" i="16"/>
  <c r="EL57" i="16"/>
  <c r="EG57" i="16"/>
  <c r="EA57" i="16"/>
  <c r="DU57" i="16"/>
  <c r="DO57" i="16"/>
  <c r="DJ57" i="16"/>
  <c r="DC57" i="16"/>
  <c r="CX57" i="16"/>
  <c r="CR57" i="16"/>
  <c r="CL57" i="16"/>
  <c r="CG57" i="16"/>
  <c r="CA57" i="16"/>
  <c r="BU57" i="16"/>
  <c r="BO57" i="16"/>
  <c r="BJ57" i="16"/>
  <c r="BC57" i="16"/>
  <c r="AX57" i="16"/>
  <c r="AV57" i="16"/>
  <c r="FU55" i="16"/>
  <c r="FD55" i="16"/>
  <c r="EM55" i="16"/>
  <c r="DV55" i="16"/>
  <c r="DD55" i="16"/>
  <c r="CM55" i="16"/>
  <c r="BV55" i="16"/>
  <c r="FX54" i="16"/>
  <c r="FR54" i="16"/>
  <c r="FM54" i="16"/>
  <c r="FH54" i="16"/>
  <c r="FA54" i="16"/>
  <c r="EV54" i="16"/>
  <c r="EP54" i="16"/>
  <c r="EJ54" i="16"/>
  <c r="ED54" i="16"/>
  <c r="DY54" i="16"/>
  <c r="DR54" i="16"/>
  <c r="DM54" i="16"/>
  <c r="DH54" i="16"/>
  <c r="DA54" i="16"/>
  <c r="CV54" i="16"/>
  <c r="CP54" i="16"/>
  <c r="CJ54" i="16"/>
  <c r="CD54" i="16"/>
  <c r="BY54" i="16"/>
  <c r="BR54" i="16"/>
  <c r="BM54" i="16"/>
  <c r="BH54" i="16"/>
  <c r="BA54" i="16"/>
  <c r="AV54" i="16"/>
  <c r="FW53" i="16"/>
  <c r="FS53" i="16"/>
  <c r="FO53" i="16"/>
  <c r="FK53" i="16"/>
  <c r="FG53" i="16"/>
  <c r="FB53" i="16"/>
  <c r="EX53" i="16"/>
  <c r="ET53" i="16"/>
  <c r="EO53" i="16"/>
  <c r="EK53" i="16"/>
  <c r="EG53" i="16"/>
  <c r="EB53" i="16"/>
  <c r="DX53" i="16"/>
  <c r="DT53" i="16"/>
  <c r="DO53" i="16"/>
  <c r="DK53" i="16"/>
  <c r="DG53" i="16"/>
  <c r="DB53" i="16"/>
  <c r="CX53" i="16"/>
  <c r="CT53" i="16"/>
  <c r="CO53" i="16"/>
  <c r="CK53" i="16"/>
  <c r="CG53" i="16"/>
  <c r="CB53" i="16"/>
  <c r="BW53" i="16"/>
  <c r="BQ53" i="16"/>
  <c r="BK53" i="16"/>
  <c r="BE53" i="16"/>
  <c r="AZ53" i="16"/>
  <c r="AT53" i="16"/>
  <c r="FR52" i="16"/>
  <c r="FJ52" i="16"/>
  <c r="EX52" i="16"/>
  <c r="EN52" i="16"/>
  <c r="EC52" i="16"/>
  <c r="DR52" i="16"/>
  <c r="DJ52" i="16"/>
  <c r="CY52" i="16"/>
  <c r="CN52" i="16"/>
  <c r="CC52" i="16"/>
  <c r="BU52" i="16"/>
  <c r="BJ52" i="16"/>
  <c r="FK47" i="16"/>
  <c r="EV47" i="16"/>
  <c r="EI47" i="16"/>
  <c r="DQ47" i="16"/>
  <c r="DA47" i="16"/>
  <c r="CN47" i="16"/>
  <c r="BW47" i="16"/>
  <c r="FS45" i="16"/>
  <c r="FN45" i="16"/>
  <c r="FI45" i="16"/>
  <c r="FB45" i="16"/>
  <c r="EW45" i="16"/>
  <c r="EQ45" i="16"/>
  <c r="EK45" i="16"/>
  <c r="EE45" i="16"/>
  <c r="DZ45" i="16"/>
  <c r="DT45" i="16"/>
  <c r="DN45" i="16"/>
  <c r="DI45" i="16"/>
  <c r="DB45" i="16"/>
  <c r="CW45" i="16"/>
  <c r="CQ45" i="16"/>
  <c r="CK45" i="16"/>
  <c r="CE45" i="16"/>
  <c r="BZ45" i="16"/>
  <c r="BT45" i="16"/>
  <c r="BN45" i="16"/>
  <c r="BI45" i="16"/>
  <c r="BB45" i="16"/>
  <c r="CR42" i="16"/>
  <c r="ER37" i="16"/>
  <c r="CX37" i="16"/>
  <c r="BC37" i="16"/>
  <c r="AU52" i="16"/>
  <c r="BC52" i="16"/>
  <c r="BK52" i="16"/>
  <c r="BR52" i="16"/>
  <c r="CA52" i="16"/>
  <c r="CH52" i="16"/>
  <c r="CO52" i="16"/>
  <c r="CX52" i="16"/>
  <c r="DE52" i="16"/>
  <c r="DL52" i="16"/>
  <c r="DU52" i="16"/>
  <c r="EB52" i="16"/>
  <c r="EJ52" i="16"/>
  <c r="ER52" i="16"/>
  <c r="EY52" i="16"/>
  <c r="FG52" i="16"/>
  <c r="FO52" i="16"/>
  <c r="FV52" i="16"/>
  <c r="AT47" i="16"/>
  <c r="BK47" i="16"/>
  <c r="BX47" i="16"/>
  <c r="CJ47" i="16"/>
  <c r="CV47" i="16"/>
  <c r="DG47" i="16"/>
  <c r="DR47" i="16"/>
  <c r="ED47" i="16"/>
  <c r="EO47" i="16"/>
  <c r="FA47" i="16"/>
  <c r="FM47" i="16"/>
  <c r="FW47" i="16"/>
  <c r="AU45" i="16"/>
  <c r="AY45" i="16"/>
  <c r="BC45" i="16"/>
  <c r="BH45" i="16"/>
  <c r="BL45" i="16"/>
  <c r="BP45" i="16"/>
  <c r="BU45" i="16"/>
  <c r="BY45" i="16"/>
  <c r="CC45" i="16"/>
  <c r="CH45" i="16"/>
  <c r="CL45" i="16"/>
  <c r="CP45" i="16"/>
  <c r="CU45" i="16"/>
  <c r="CY45" i="16"/>
  <c r="DC45" i="16"/>
  <c r="DH45" i="16"/>
  <c r="DL45" i="16"/>
  <c r="DP45" i="16"/>
  <c r="DU45" i="16"/>
  <c r="DY45" i="16"/>
  <c r="EC45" i="16"/>
  <c r="EH45" i="16"/>
  <c r="EL45" i="16"/>
  <c r="EP45" i="16"/>
  <c r="EU45" i="16"/>
  <c r="EY45" i="16"/>
  <c r="FC45" i="16"/>
  <c r="FH45" i="16"/>
  <c r="FL45" i="16"/>
  <c r="FP45" i="16"/>
  <c r="FT45" i="16"/>
  <c r="FX45" i="16"/>
  <c r="AW39" i="16"/>
  <c r="BE39" i="16"/>
  <c r="BN39" i="16"/>
  <c r="BW39" i="16"/>
  <c r="CE39" i="16"/>
  <c r="CN39" i="16"/>
  <c r="CW39" i="16"/>
  <c r="DE39" i="16"/>
  <c r="DN39" i="16"/>
  <c r="DW39" i="16"/>
  <c r="EE39" i="16"/>
  <c r="EN39" i="16"/>
  <c r="EW39" i="16"/>
  <c r="FE39" i="16"/>
  <c r="FN39" i="16"/>
  <c r="FV39" i="16"/>
  <c r="AT39" i="16"/>
  <c r="BB39" i="16"/>
  <c r="BK39" i="16"/>
  <c r="BT39" i="16"/>
  <c r="CB39" i="16"/>
  <c r="CK39" i="16"/>
  <c r="CT39" i="16"/>
  <c r="DB39" i="16"/>
  <c r="DK39" i="16"/>
  <c r="DT39" i="16"/>
  <c r="EB39" i="16"/>
  <c r="EK39" i="16"/>
  <c r="ET39" i="16"/>
  <c r="FB39" i="16"/>
  <c r="FK39" i="16"/>
  <c r="FS39" i="16"/>
  <c r="FV57" i="16"/>
  <c r="FP57" i="16"/>
  <c r="FK57" i="16"/>
  <c r="FE57" i="16"/>
  <c r="EY57" i="16"/>
  <c r="ET57" i="16"/>
  <c r="EN57" i="16"/>
  <c r="EH57" i="16"/>
  <c r="EB57" i="16"/>
  <c r="DW57" i="16"/>
  <c r="DP57" i="16"/>
  <c r="DK57" i="16"/>
  <c r="DE57" i="16"/>
  <c r="CY57" i="16"/>
  <c r="CT57" i="16"/>
  <c r="CN57" i="16"/>
  <c r="CH57" i="16"/>
  <c r="CB57" i="16"/>
  <c r="BW57" i="16"/>
  <c r="BP57" i="16"/>
  <c r="BK57" i="16"/>
  <c r="BE57" i="16"/>
  <c r="AY57" i="16"/>
  <c r="FT54" i="16"/>
  <c r="FN54" i="16"/>
  <c r="FI54" i="16"/>
  <c r="FC54" i="16"/>
  <c r="EW54" i="16"/>
  <c r="EQ54" i="16"/>
  <c r="EL54" i="16"/>
  <c r="EE54" i="16"/>
  <c r="DZ54" i="16"/>
  <c r="DU54" i="16"/>
  <c r="DN54" i="16"/>
  <c r="DI54" i="16"/>
  <c r="DC54" i="16"/>
  <c r="CW54" i="16"/>
  <c r="CQ54" i="16"/>
  <c r="CL54" i="16"/>
  <c r="CE54" i="16"/>
  <c r="BZ54" i="16"/>
  <c r="BU54" i="16"/>
  <c r="BN54" i="16"/>
  <c r="BI54" i="16"/>
  <c r="BC54" i="16"/>
  <c r="FX53" i="16"/>
  <c r="FT53" i="16"/>
  <c r="FP53" i="16"/>
  <c r="FL53" i="16"/>
  <c r="FH53" i="16"/>
  <c r="FC53" i="16"/>
  <c r="EY53" i="16"/>
  <c r="EU53" i="16"/>
  <c r="EP53" i="16"/>
  <c r="EL53" i="16"/>
  <c r="EH53" i="16"/>
  <c r="EC53" i="16"/>
  <c r="DY53" i="16"/>
  <c r="DU53" i="16"/>
  <c r="DP53" i="16"/>
  <c r="DL53" i="16"/>
  <c r="DH53" i="16"/>
  <c r="DC53" i="16"/>
  <c r="CY53" i="16"/>
  <c r="CU53" i="16"/>
  <c r="CP53" i="16"/>
  <c r="CL53" i="16"/>
  <c r="CH53" i="16"/>
  <c r="CC53" i="16"/>
  <c r="BX53" i="16"/>
  <c r="BR53" i="16"/>
  <c r="BM53" i="16"/>
  <c r="BG53" i="16"/>
  <c r="BA53" i="16"/>
  <c r="AV53" i="16"/>
  <c r="ER42" i="16"/>
  <c r="FW40" i="16"/>
  <c r="FL40" i="16"/>
  <c r="FA40" i="16"/>
  <c r="EO40" i="16"/>
  <c r="EC40" i="16"/>
  <c r="DR40" i="16"/>
  <c r="DG40" i="16"/>
  <c r="CU40" i="16"/>
  <c r="CJ40" i="16"/>
  <c r="BX40" i="16"/>
  <c r="BL40" i="16"/>
  <c r="BA40" i="16"/>
  <c r="EX37" i="16"/>
  <c r="DC37" i="16"/>
  <c r="BJ37" i="16"/>
  <c r="AV30" i="16"/>
  <c r="AZ30" i="16"/>
  <c r="BD30" i="16"/>
  <c r="BI30" i="16"/>
  <c r="BM30" i="16"/>
  <c r="BQ30" i="16"/>
  <c r="BV30" i="16"/>
  <c r="BZ30" i="16"/>
  <c r="CD30" i="16"/>
  <c r="CI30" i="16"/>
  <c r="CM30" i="16"/>
  <c r="CQ30" i="16"/>
  <c r="CV30" i="16"/>
  <c r="CZ30" i="16"/>
  <c r="DD30" i="16"/>
  <c r="DI30" i="16"/>
  <c r="DM30" i="16"/>
  <c r="DQ30" i="16"/>
  <c r="DV30" i="16"/>
  <c r="DZ30" i="16"/>
  <c r="ED30" i="16"/>
  <c r="EI30" i="16"/>
  <c r="EM30" i="16"/>
  <c r="EQ30" i="16"/>
  <c r="EV30" i="16"/>
  <c r="EZ30" i="16"/>
  <c r="FD30" i="16"/>
  <c r="FI30" i="16"/>
  <c r="FM30" i="16"/>
  <c r="FQ30" i="16"/>
  <c r="FU30" i="16"/>
  <c r="AW29" i="16"/>
  <c r="BN29" i="16"/>
  <c r="CE29" i="16"/>
  <c r="CW29" i="16"/>
  <c r="DN29" i="16"/>
  <c r="EE29" i="16"/>
  <c r="EO29" i="16"/>
  <c r="EX29" i="16"/>
  <c r="FG29" i="16"/>
  <c r="FO29" i="16"/>
  <c r="FW29" i="16"/>
  <c r="FR38" i="16"/>
  <c r="FA38" i="16"/>
  <c r="EJ38" i="16"/>
  <c r="DR38" i="16"/>
  <c r="DA38" i="16"/>
  <c r="CJ38" i="16"/>
  <c r="BR38" i="16"/>
  <c r="FU34" i="16"/>
  <c r="FQ34" i="16"/>
  <c r="FM34" i="16"/>
  <c r="FI34" i="16"/>
  <c r="FD34" i="16"/>
  <c r="EZ34" i="16"/>
  <c r="EV34" i="16"/>
  <c r="EQ34" i="16"/>
  <c r="EM34" i="16"/>
  <c r="EI34" i="16"/>
  <c r="ED34" i="16"/>
  <c r="DZ34" i="16"/>
  <c r="DV34" i="16"/>
  <c r="DQ34" i="16"/>
  <c r="DM34" i="16"/>
  <c r="DI34" i="16"/>
  <c r="DD34" i="16"/>
  <c r="CZ34" i="16"/>
  <c r="CV34" i="16"/>
  <c r="CP34" i="16"/>
  <c r="CK34" i="16"/>
  <c r="CE34" i="16"/>
  <c r="BY34" i="16"/>
  <c r="BT34" i="16"/>
  <c r="BN34" i="16"/>
  <c r="BH34" i="16"/>
  <c r="BB34" i="16"/>
  <c r="FR28" i="16"/>
  <c r="FJ28" i="16"/>
  <c r="FB28" i="16"/>
  <c r="EV28" i="16"/>
  <c r="EM28" i="16"/>
  <c r="EE28" i="16"/>
  <c r="DX28" i="16"/>
  <c r="DO28" i="16"/>
  <c r="DI28" i="16"/>
  <c r="DA28" i="16"/>
  <c r="CR28" i="16"/>
  <c r="CK28" i="16"/>
  <c r="CD28" i="16"/>
  <c r="BV28" i="16"/>
  <c r="BN28" i="16"/>
  <c r="BD28" i="16"/>
  <c r="AT28" i="16"/>
  <c r="FN24" i="16"/>
  <c r="EW24" i="16"/>
  <c r="EE24" i="16"/>
  <c r="DN24" i="16"/>
  <c r="CW24" i="16"/>
  <c r="CE24" i="16"/>
  <c r="BN24" i="16"/>
  <c r="AW24" i="16"/>
  <c r="CR23" i="16"/>
  <c r="FU22" i="16"/>
  <c r="FM22" i="16"/>
  <c r="FD22" i="16"/>
  <c r="EV22" i="16"/>
  <c r="EM22" i="16"/>
  <c r="ED22" i="16"/>
  <c r="DV22" i="16"/>
  <c r="DM22" i="16"/>
  <c r="DD22" i="16"/>
  <c r="CV22" i="16"/>
  <c r="CM22" i="16"/>
  <c r="CD22" i="16"/>
  <c r="BV22" i="16"/>
  <c r="BM22" i="16"/>
  <c r="AV34" i="16"/>
  <c r="AZ34" i="16"/>
  <c r="BD34" i="16"/>
  <c r="BI34" i="16"/>
  <c r="BM34" i="16"/>
  <c r="BQ34" i="16"/>
  <c r="BV34" i="16"/>
  <c r="BZ34" i="16"/>
  <c r="CD34" i="16"/>
  <c r="CI34" i="16"/>
  <c r="CM34" i="16"/>
  <c r="CQ34" i="16"/>
  <c r="AU22" i="16"/>
  <c r="AY22" i="16"/>
  <c r="BC22" i="16"/>
  <c r="BH22" i="16"/>
  <c r="BL22" i="16"/>
  <c r="BP22" i="16"/>
  <c r="BU22" i="16"/>
  <c r="BY22" i="16"/>
  <c r="CC22" i="16"/>
  <c r="CH22" i="16"/>
  <c r="CL22" i="16"/>
  <c r="CP22" i="16"/>
  <c r="CU22" i="16"/>
  <c r="CY22" i="16"/>
  <c r="DC22" i="16"/>
  <c r="DH22" i="16"/>
  <c r="DL22" i="16"/>
  <c r="DP22" i="16"/>
  <c r="DU22" i="16"/>
  <c r="DY22" i="16"/>
  <c r="EC22" i="16"/>
  <c r="EH22" i="16"/>
  <c r="EL22" i="16"/>
  <c r="EP22" i="16"/>
  <c r="EU22" i="16"/>
  <c r="EY22" i="16"/>
  <c r="FC22" i="16"/>
  <c r="FH22" i="16"/>
  <c r="FL22" i="16"/>
  <c r="FP22" i="16"/>
  <c r="FT22" i="16"/>
  <c r="FX22" i="16"/>
  <c r="AT22" i="16"/>
  <c r="AX22" i="16"/>
  <c r="BB22" i="16"/>
  <c r="BG22" i="16"/>
  <c r="BK22" i="16"/>
  <c r="BO22" i="16"/>
  <c r="BT22" i="16"/>
  <c r="BX22" i="16"/>
  <c r="CB22" i="16"/>
  <c r="CG22" i="16"/>
  <c r="CK22" i="16"/>
  <c r="CO22" i="16"/>
  <c r="CT22" i="16"/>
  <c r="CX22" i="16"/>
  <c r="DB22" i="16"/>
  <c r="DG22" i="16"/>
  <c r="DK22" i="16"/>
  <c r="DO22" i="16"/>
  <c r="DT22" i="16"/>
  <c r="DX22" i="16"/>
  <c r="EB22" i="16"/>
  <c r="EG22" i="16"/>
  <c r="EK22" i="16"/>
  <c r="EO22" i="16"/>
  <c r="ET22" i="16"/>
  <c r="EX22" i="16"/>
  <c r="FB22" i="16"/>
  <c r="FG22" i="16"/>
  <c r="FK22" i="16"/>
  <c r="FO22" i="16"/>
  <c r="FS22" i="16"/>
  <c r="FW22" i="16"/>
  <c r="AV22" i="16"/>
  <c r="AZ22" i="16"/>
  <c r="FS28" i="16"/>
  <c r="FM28" i="16"/>
  <c r="FD28" i="16"/>
  <c r="EW28" i="16"/>
  <c r="EO28" i="16"/>
  <c r="EG28" i="16"/>
  <c r="DZ28" i="16"/>
  <c r="DR28" i="16"/>
  <c r="DJ28" i="16"/>
  <c r="DB28" i="16"/>
  <c r="CV28" i="16"/>
  <c r="CM28" i="16"/>
  <c r="CE28" i="16"/>
  <c r="BX28" i="16"/>
  <c r="BO28" i="16"/>
  <c r="BG28" i="16"/>
  <c r="AW28" i="16"/>
  <c r="FO24" i="16"/>
  <c r="EX24" i="16"/>
  <c r="EG24" i="16"/>
  <c r="DO24" i="16"/>
  <c r="CX24" i="16"/>
  <c r="CG24" i="16"/>
  <c r="BO24" i="16"/>
  <c r="AX24" i="16"/>
  <c r="CA23" i="16"/>
  <c r="ER23" i="16"/>
  <c r="BJ23" i="16"/>
  <c r="EA23" i="16"/>
  <c r="BI28" i="16"/>
  <c r="DE24" i="16"/>
  <c r="CN24" i="16"/>
  <c r="BW24" i="16"/>
  <c r="AV28" i="16"/>
  <c r="BB28" i="16"/>
  <c r="BJ28" i="16"/>
  <c r="BQ28" i="16"/>
  <c r="BW28" i="16"/>
  <c r="CB28" i="16"/>
  <c r="CI28" i="16"/>
  <c r="CN28" i="16"/>
  <c r="CT28" i="16"/>
  <c r="CZ28" i="16"/>
  <c r="DE28" i="16"/>
  <c r="DK28" i="16"/>
  <c r="DQ28" i="16"/>
  <c r="DW28" i="16"/>
  <c r="EB28" i="16"/>
  <c r="EI28" i="16"/>
  <c r="EN28" i="16"/>
  <c r="ET28" i="16"/>
  <c r="EZ28" i="16"/>
  <c r="FE28" i="16"/>
  <c r="FK28" i="16"/>
  <c r="FQ28" i="16"/>
  <c r="FV28" i="16"/>
  <c r="AT24" i="16"/>
  <c r="BB24" i="16"/>
  <c r="BK24" i="16"/>
  <c r="BT24" i="16"/>
  <c r="CB24" i="16"/>
  <c r="CK24" i="16"/>
  <c r="CT24" i="16"/>
  <c r="DB24" i="16"/>
  <c r="DK24" i="16"/>
  <c r="DT24" i="16"/>
  <c r="EB24" i="16"/>
  <c r="EK24" i="16"/>
  <c r="ET24" i="16"/>
  <c r="FB24" i="16"/>
  <c r="FK24" i="16"/>
  <c r="FS24" i="16"/>
  <c r="AV24" i="16"/>
  <c r="BA24" i="16"/>
  <c r="BJ24" i="16"/>
  <c r="BR24" i="16"/>
  <c r="CA24" i="16"/>
  <c r="CJ24" i="16"/>
  <c r="CR24" i="16"/>
  <c r="DA24" i="16"/>
  <c r="DJ24" i="16"/>
  <c r="DR24" i="16"/>
  <c r="EA24" i="16"/>
  <c r="EJ24" i="16"/>
  <c r="ER24" i="16"/>
  <c r="FA24" i="16"/>
  <c r="FJ24" i="16"/>
  <c r="FR24" i="16"/>
  <c r="BE23" i="16"/>
  <c r="AW16" i="16"/>
  <c r="BD16" i="16"/>
  <c r="BO16" i="16"/>
  <c r="BW16" i="16"/>
  <c r="CE16" i="16"/>
  <c r="CM16" i="16"/>
  <c r="CT16" i="16"/>
  <c r="DB16" i="16"/>
  <c r="DJ16" i="16"/>
  <c r="DQ16" i="16"/>
  <c r="DZ16" i="16"/>
  <c r="EG16" i="16"/>
  <c r="EN16" i="16"/>
  <c r="EW16" i="16"/>
  <c r="FD16" i="16"/>
  <c r="FK16" i="16"/>
  <c r="FS16" i="16"/>
  <c r="ER19" i="16"/>
  <c r="EM19" i="16"/>
  <c r="EH19" i="16"/>
  <c r="EA19" i="16"/>
  <c r="DV19" i="16"/>
  <c r="DP19" i="16"/>
  <c r="DI19" i="16"/>
  <c r="DA19" i="16"/>
  <c r="CR19" i="16"/>
  <c r="CL19" i="16"/>
  <c r="CD19" i="16"/>
  <c r="BV19" i="16"/>
  <c r="BN19" i="16"/>
  <c r="BH19" i="16"/>
  <c r="FU6" i="16"/>
  <c r="EX6" i="16"/>
  <c r="EA6" i="16"/>
  <c r="DC6" i="16"/>
  <c r="CG6" i="16"/>
  <c r="AU19" i="16"/>
  <c r="AZ19" i="16"/>
  <c r="BE19" i="16"/>
  <c r="BL19" i="16"/>
  <c r="BQ19" i="16"/>
  <c r="BW19" i="16"/>
  <c r="CC19" i="16"/>
  <c r="CI19" i="16"/>
  <c r="CN19" i="16"/>
  <c r="CU19" i="16"/>
  <c r="CZ19" i="16"/>
  <c r="DE19" i="16"/>
  <c r="DL19" i="16"/>
  <c r="AT6" i="16"/>
  <c r="AY6" i="16"/>
  <c r="BE6" i="16"/>
  <c r="BK6" i="16"/>
  <c r="BP6" i="16"/>
  <c r="BW6" i="16"/>
  <c r="CB6" i="16"/>
  <c r="CH6" i="16"/>
  <c r="CN6" i="16"/>
  <c r="CT6" i="16"/>
  <c r="CY6" i="16"/>
  <c r="DE6" i="16"/>
  <c r="DK6" i="16"/>
  <c r="DP6" i="16"/>
  <c r="DW6" i="16"/>
  <c r="EB6" i="16"/>
  <c r="EI6" i="16"/>
  <c r="EN6" i="16"/>
  <c r="ET6" i="16"/>
  <c r="EZ6" i="16"/>
  <c r="FE6" i="16"/>
  <c r="FK6" i="16"/>
  <c r="FQ6" i="16"/>
  <c r="FV6" i="16"/>
  <c r="AW6" i="16"/>
  <c r="BB6" i="16"/>
  <c r="BH6" i="16"/>
  <c r="BN6" i="16"/>
  <c r="BT6" i="16"/>
  <c r="BY6" i="16"/>
  <c r="CE6" i="16"/>
  <c r="CK6" i="16"/>
  <c r="CP6" i="16"/>
  <c r="CW6" i="16"/>
  <c r="DB6" i="16"/>
  <c r="DH6" i="16"/>
  <c r="DN6" i="16"/>
  <c r="DT6" i="16"/>
  <c r="DZ6" i="16"/>
  <c r="EE6" i="16"/>
  <c r="EK6" i="16"/>
  <c r="EQ6" i="16"/>
  <c r="EW6" i="16"/>
  <c r="FB6" i="16"/>
  <c r="FI6" i="16"/>
  <c r="FN6" i="16"/>
  <c r="FS6" i="16"/>
  <c r="AU6" i="16"/>
  <c r="BA6" i="16"/>
  <c r="BG6" i="16"/>
  <c r="BL6" i="16"/>
  <c r="BR6" i="16"/>
  <c r="BX6" i="16"/>
  <c r="CC6" i="16"/>
  <c r="CJ6" i="16"/>
  <c r="CO6" i="16"/>
  <c r="CU6" i="16"/>
  <c r="DA6" i="16"/>
  <c r="DG6" i="16"/>
  <c r="DL6" i="16"/>
  <c r="DR6" i="16"/>
  <c r="DX6" i="16"/>
  <c r="ED6" i="16"/>
  <c r="EJ6" i="16"/>
  <c r="EO6" i="16"/>
  <c r="EV6" i="16"/>
  <c r="FA6" i="16"/>
  <c r="FG6" i="16"/>
  <c r="FM6" i="16"/>
  <c r="FR6" i="16"/>
  <c r="FW6" i="16"/>
  <c r="AY15" i="16"/>
  <c r="BV15" i="16"/>
  <c r="CR15" i="16"/>
  <c r="DP15" i="16"/>
  <c r="EM15" i="16"/>
  <c r="FJ15" i="16"/>
  <c r="AW10" i="16"/>
  <c r="AY10" i="16"/>
  <c r="BG10" i="16"/>
  <c r="BO10" i="16"/>
  <c r="BW10" i="16"/>
  <c r="CC10" i="16"/>
  <c r="CK10" i="16"/>
  <c r="CP10" i="16"/>
  <c r="CW10" i="16"/>
  <c r="DB10" i="16"/>
  <c r="DH10" i="16"/>
  <c r="DN10" i="16"/>
  <c r="DT10" i="16"/>
  <c r="DZ10" i="16"/>
  <c r="EE10" i="16"/>
  <c r="EK10" i="16"/>
  <c r="EQ10" i="16"/>
  <c r="EW10" i="16"/>
  <c r="FB10" i="16"/>
  <c r="FI10" i="16"/>
  <c r="FN10" i="16"/>
  <c r="FS10" i="16"/>
  <c r="AU10" i="16"/>
  <c r="BC10" i="16"/>
  <c r="BK10" i="16"/>
  <c r="BR10" i="16"/>
  <c r="CA10" i="16"/>
  <c r="CH10" i="16"/>
  <c r="CN10" i="16"/>
  <c r="CT10" i="16"/>
  <c r="CY10" i="16"/>
  <c r="DE10" i="16"/>
  <c r="DK10" i="16"/>
  <c r="DP10" i="16"/>
  <c r="DW10" i="16"/>
  <c r="EB10" i="16"/>
  <c r="EI10" i="16"/>
  <c r="EN10" i="16"/>
  <c r="ET10" i="16"/>
  <c r="EZ10" i="16"/>
  <c r="FE10" i="16"/>
  <c r="FK10" i="16"/>
  <c r="FQ10" i="16"/>
  <c r="FV10" i="16"/>
  <c r="AT10" i="16"/>
  <c r="BA10" i="16"/>
  <c r="BJ10" i="16"/>
  <c r="BP10" i="16"/>
  <c r="BX10" i="16"/>
  <c r="CG10" i="16"/>
  <c r="CL10" i="16"/>
  <c r="CR10" i="16"/>
  <c r="CX10" i="16"/>
  <c r="DC10" i="16"/>
  <c r="DJ10" i="16"/>
  <c r="DO10" i="16"/>
  <c r="DV10" i="16"/>
  <c r="EA10" i="16"/>
  <c r="EG10" i="16"/>
  <c r="EM10" i="16"/>
  <c r="ER10" i="16"/>
  <c r="EX10" i="16"/>
  <c r="FD10" i="16"/>
  <c r="FJ10" i="16"/>
  <c r="FO10" i="16"/>
  <c r="FU10" i="16"/>
  <c r="AV4" i="16"/>
  <c r="BJ4" i="16"/>
  <c r="BR4" i="16"/>
  <c r="BY4" i="16"/>
  <c r="CE4" i="16"/>
  <c r="CK4" i="16"/>
  <c r="CP4" i="16"/>
  <c r="CW4" i="16"/>
  <c r="DB4" i="16"/>
  <c r="DH4" i="16"/>
  <c r="DN4" i="16"/>
  <c r="DT4" i="16"/>
  <c r="DZ4" i="16"/>
  <c r="EE4" i="16"/>
  <c r="EK4" i="16"/>
  <c r="EQ4" i="16"/>
  <c r="EW4" i="16"/>
  <c r="FB4" i="16"/>
  <c r="FI4" i="16"/>
  <c r="FN4" i="16"/>
  <c r="FS4" i="16"/>
  <c r="BA4" i="16"/>
  <c r="BN4" i="16"/>
  <c r="BW4" i="16"/>
  <c r="CB4" i="16"/>
  <c r="CH4" i="16"/>
  <c r="CN4" i="16"/>
  <c r="CT4" i="16"/>
  <c r="CY4" i="16"/>
  <c r="DE4" i="16"/>
  <c r="DK4" i="16"/>
  <c r="DP4" i="16"/>
  <c r="DW4" i="16"/>
  <c r="EB4" i="16"/>
  <c r="EI4" i="16"/>
  <c r="EN4" i="16"/>
  <c r="ET4" i="16"/>
  <c r="EZ4" i="16"/>
  <c r="FE4" i="16"/>
  <c r="FK4" i="16"/>
  <c r="FQ4" i="16"/>
  <c r="FV4" i="16"/>
  <c r="AW4" i="16"/>
  <c r="BK4" i="16"/>
  <c r="BT4" i="16"/>
  <c r="CA4" i="16"/>
  <c r="CG4" i="16"/>
  <c r="CL4" i="16"/>
  <c r="CR4" i="16"/>
  <c r="CX4" i="16"/>
  <c r="DC4" i="16"/>
  <c r="DJ4" i="16"/>
  <c r="DO4" i="16"/>
  <c r="DV4" i="16"/>
  <c r="EA4" i="16"/>
  <c r="EG4" i="16"/>
  <c r="EM4" i="16"/>
  <c r="ER4" i="16"/>
  <c r="EX4" i="16"/>
  <c r="FD4" i="16"/>
  <c r="FJ4" i="16"/>
  <c r="FO4" i="16"/>
  <c r="FU4" i="16"/>
  <c r="FV21" i="16"/>
  <c r="FR21" i="16"/>
  <c r="FN21" i="16"/>
  <c r="FJ21" i="16"/>
  <c r="FE21" i="16"/>
  <c r="FA21" i="16"/>
  <c r="EW21" i="16"/>
  <c r="ER21" i="16"/>
  <c r="EN21" i="16"/>
  <c r="EH21" i="16"/>
  <c r="EB21" i="16"/>
  <c r="DW21" i="16"/>
  <c r="DP21" i="16"/>
  <c r="DK21" i="16"/>
  <c r="DE21" i="16"/>
  <c r="CY21" i="16"/>
  <c r="CT21" i="16"/>
  <c r="CN21" i="16"/>
  <c r="CH21" i="16"/>
  <c r="CB21" i="16"/>
  <c r="BW21" i="16"/>
  <c r="BP21" i="16"/>
  <c r="BK21" i="16"/>
  <c r="BE21" i="16"/>
  <c r="AY21" i="16"/>
  <c r="AT21" i="16"/>
  <c r="FX19" i="16"/>
  <c r="FR19" i="16"/>
  <c r="FM19" i="16"/>
  <c r="FH19" i="16"/>
  <c r="FA19" i="16"/>
  <c r="EV19" i="16"/>
  <c r="EP19" i="16"/>
  <c r="EJ19" i="16"/>
  <c r="ED19" i="16"/>
  <c r="DY19" i="16"/>
  <c r="DR19" i="16"/>
  <c r="DM19" i="16"/>
  <c r="DD19" i="16"/>
  <c r="CW19" i="16"/>
  <c r="CP19" i="16"/>
  <c r="CH19" i="16"/>
  <c r="BZ19" i="16"/>
  <c r="BR19" i="16"/>
  <c r="BJ19" i="16"/>
  <c r="BC19" i="16"/>
  <c r="AV19" i="16"/>
  <c r="FV16" i="16"/>
  <c r="FN16" i="16"/>
  <c r="FB16" i="16"/>
  <c r="ER16" i="16"/>
  <c r="EI16" i="16"/>
  <c r="DW16" i="16"/>
  <c r="DN16" i="16"/>
  <c r="DD16" i="16"/>
  <c r="CR16" i="16"/>
  <c r="CI16" i="16"/>
  <c r="BZ16" i="16"/>
  <c r="BK16" i="16"/>
  <c r="AX16" i="16"/>
  <c r="FJ6" i="16"/>
  <c r="EM6" i="16"/>
  <c r="DO6" i="16"/>
  <c r="CR6" i="16"/>
  <c r="BU6" i="16"/>
  <c r="AX6" i="16"/>
  <c r="AW17" i="16"/>
  <c r="AY17" i="16"/>
  <c r="BG17" i="16"/>
  <c r="BO17" i="16"/>
  <c r="BW17" i="16"/>
  <c r="CC17" i="16"/>
  <c r="CL17" i="16"/>
  <c r="CT17" i="16"/>
  <c r="DA17" i="16"/>
  <c r="DJ17" i="16"/>
  <c r="DP17" i="16"/>
  <c r="DX17" i="16"/>
  <c r="EG17" i="16"/>
  <c r="EN17" i="16"/>
  <c r="EU17" i="16"/>
  <c r="FC17" i="16"/>
  <c r="FK17" i="16"/>
  <c r="FR17" i="16"/>
  <c r="FV27" i="16"/>
  <c r="FQ27" i="16"/>
  <c r="FL27" i="16"/>
  <c r="FE27" i="16"/>
  <c r="EZ27" i="16"/>
  <c r="EU27" i="16"/>
  <c r="EN27" i="16"/>
  <c r="EI27" i="16"/>
  <c r="EC27" i="16"/>
  <c r="DW27" i="16"/>
  <c r="DQ27" i="16"/>
  <c r="DL27" i="16"/>
  <c r="DE27" i="16"/>
  <c r="CZ27" i="16"/>
  <c r="CU27" i="16"/>
  <c r="CN27" i="16"/>
  <c r="CI27" i="16"/>
  <c r="CC27" i="16"/>
  <c r="BW27" i="16"/>
  <c r="BQ27" i="16"/>
  <c r="BL27" i="16"/>
  <c r="BE27" i="16"/>
  <c r="AZ27" i="16"/>
  <c r="FT25" i="16"/>
  <c r="FO25" i="16"/>
  <c r="FJ25" i="16"/>
  <c r="FC25" i="16"/>
  <c r="EX25" i="16"/>
  <c r="ER25" i="16"/>
  <c r="EL25" i="16"/>
  <c r="EG25" i="16"/>
  <c r="EA25" i="16"/>
  <c r="DU25" i="16"/>
  <c r="DO25" i="16"/>
  <c r="DJ25" i="16"/>
  <c r="DC25" i="16"/>
  <c r="CX25" i="16"/>
  <c r="CR25" i="16"/>
  <c r="CL25" i="16"/>
  <c r="CG25" i="16"/>
  <c r="CA25" i="16"/>
  <c r="BU25" i="16"/>
  <c r="BO25" i="16"/>
  <c r="BJ25" i="16"/>
  <c r="BC25" i="16"/>
  <c r="AX25" i="16"/>
  <c r="FW21" i="16"/>
  <c r="FS21" i="16"/>
  <c r="FO21" i="16"/>
  <c r="FK21" i="16"/>
  <c r="FG21" i="16"/>
  <c r="FB21" i="16"/>
  <c r="EX21" i="16"/>
  <c r="ET21" i="16"/>
  <c r="EO21" i="16"/>
  <c r="EJ21" i="16"/>
  <c r="EC21" i="16"/>
  <c r="DX21" i="16"/>
  <c r="DR21" i="16"/>
  <c r="DL21" i="16"/>
  <c r="DG21" i="16"/>
  <c r="DA21" i="16"/>
  <c r="CU21" i="16"/>
  <c r="CO21" i="16"/>
  <c r="CJ21" i="16"/>
  <c r="CC21" i="16"/>
  <c r="BX21" i="16"/>
  <c r="BR21" i="16"/>
  <c r="BL21" i="16"/>
  <c r="BG21" i="16"/>
  <c r="BA21" i="16"/>
  <c r="FT19" i="16"/>
  <c r="FN19" i="16"/>
  <c r="FI19" i="16"/>
  <c r="FC19" i="16"/>
  <c r="EW19" i="16"/>
  <c r="EQ19" i="16"/>
  <c r="EL19" i="16"/>
  <c r="EE19" i="16"/>
  <c r="DZ19" i="16"/>
  <c r="DU19" i="16"/>
  <c r="DN19" i="16"/>
  <c r="DH19" i="16"/>
  <c r="CY19" i="16"/>
  <c r="CQ19" i="16"/>
  <c r="CJ19" i="16"/>
  <c r="CA19" i="16"/>
  <c r="BU19" i="16"/>
  <c r="BM19" i="16"/>
  <c r="BD19" i="16"/>
  <c r="AW19" i="16"/>
  <c r="FO16" i="16"/>
  <c r="FE16" i="16"/>
  <c r="ET16" i="16"/>
  <c r="EK16" i="16"/>
  <c r="EA16" i="16"/>
  <c r="DO16" i="16"/>
  <c r="DE16" i="16"/>
  <c r="CW16" i="16"/>
  <c r="CK16" i="16"/>
  <c r="CA16" i="16"/>
  <c r="BQ16" i="16"/>
  <c r="AZ16" i="16"/>
  <c r="FU15" i="16"/>
  <c r="ER15" i="16"/>
  <c r="DJ15" i="16"/>
  <c r="CH15" i="16"/>
  <c r="BD15" i="16"/>
  <c r="FR10" i="16"/>
  <c r="EV10" i="16"/>
  <c r="DX10" i="16"/>
  <c r="DA10" i="16"/>
  <c r="CB10" i="16"/>
  <c r="AX10" i="16"/>
  <c r="FO6" i="16"/>
  <c r="ER6" i="16"/>
  <c r="DV6" i="16"/>
  <c r="CX6" i="16"/>
  <c r="CA6" i="16"/>
  <c r="BC6" i="16"/>
  <c r="FW4" i="16"/>
  <c r="FA4" i="16"/>
  <c r="ED4" i="16"/>
  <c r="DG4" i="16"/>
  <c r="DF4" i="16" s="1"/>
  <c r="CJ4" i="16"/>
  <c r="BE4" i="16"/>
  <c r="FQ11" i="16"/>
  <c r="FJ11" i="16"/>
  <c r="FB11" i="16"/>
  <c r="ET11" i="16"/>
  <c r="EM11" i="16"/>
  <c r="EE11" i="16"/>
  <c r="DW11" i="16"/>
  <c r="DP11" i="16"/>
  <c r="DJ11" i="16"/>
  <c r="DA11" i="16"/>
  <c r="CT11" i="16"/>
  <c r="CL11" i="16"/>
  <c r="CC11" i="16"/>
  <c r="BW11" i="16"/>
  <c r="BO11" i="16"/>
  <c r="BG11" i="16"/>
  <c r="AY11" i="16"/>
  <c r="AW11" i="16"/>
  <c r="CY9" i="16"/>
  <c r="CT9" i="16"/>
  <c r="CN9" i="16"/>
  <c r="CH9" i="16"/>
  <c r="CB9" i="16"/>
  <c r="BW9" i="16"/>
  <c r="BP9" i="16"/>
  <c r="BK9" i="16"/>
  <c r="BE9" i="16"/>
  <c r="AY9" i="16"/>
  <c r="AT9" i="16"/>
  <c r="FT13" i="16"/>
  <c r="FO13" i="16"/>
  <c r="FJ13" i="16"/>
  <c r="FC13" i="16"/>
  <c r="EX13" i="16"/>
  <c r="ER13" i="16"/>
  <c r="EL13" i="16"/>
  <c r="EG13" i="16"/>
  <c r="EA13" i="16"/>
  <c r="DU13" i="16"/>
  <c r="DO13" i="16"/>
  <c r="DJ13" i="16"/>
  <c r="DC13" i="16"/>
  <c r="CX13" i="16"/>
  <c r="CR13" i="16"/>
  <c r="CL13" i="16"/>
  <c r="CG13" i="16"/>
  <c r="CA13" i="16"/>
  <c r="BU13" i="16"/>
  <c r="BO13" i="16"/>
  <c r="BJ13" i="16"/>
  <c r="BC13" i="16"/>
  <c r="AX13" i="16"/>
  <c r="FU12" i="16"/>
  <c r="FO12" i="16"/>
  <c r="FJ12" i="16"/>
  <c r="FD12" i="16"/>
  <c r="EX12" i="16"/>
  <c r="ER12" i="16"/>
  <c r="EM12" i="16"/>
  <c r="EG12" i="16"/>
  <c r="EA12" i="16"/>
  <c r="DV12" i="16"/>
  <c r="DO12" i="16"/>
  <c r="DJ12" i="16"/>
  <c r="DC12" i="16"/>
  <c r="CX12" i="16"/>
  <c r="CR12" i="16"/>
  <c r="CL12" i="16"/>
  <c r="CG12" i="16"/>
  <c r="CA12" i="16"/>
  <c r="BU12" i="16"/>
  <c r="BO12" i="16"/>
  <c r="BJ12" i="16"/>
  <c r="BC12" i="16"/>
  <c r="AX12" i="16"/>
  <c r="FS11" i="16"/>
  <c r="FK11" i="16"/>
  <c r="FD11" i="16"/>
  <c r="EW11" i="16"/>
  <c r="EN11" i="16"/>
  <c r="EG11" i="16"/>
  <c r="DZ11" i="16"/>
  <c r="DR11" i="16"/>
  <c r="DK11" i="16"/>
  <c r="DC11" i="16"/>
  <c r="CU11" i="16"/>
  <c r="CN11" i="16"/>
  <c r="CG11" i="16"/>
  <c r="BX11" i="16"/>
  <c r="BP11" i="16"/>
  <c r="BJ11" i="16"/>
  <c r="BA11" i="16"/>
  <c r="FW9" i="16"/>
  <c r="FR9" i="16"/>
  <c r="FM9" i="16"/>
  <c r="FG9" i="16"/>
  <c r="FA9" i="16"/>
  <c r="EV9" i="16"/>
  <c r="EO9" i="16"/>
  <c r="EJ9" i="16"/>
  <c r="ED9" i="16"/>
  <c r="DX9" i="16"/>
  <c r="DR9" i="16"/>
  <c r="DL9" i="16"/>
  <c r="DG9" i="16"/>
  <c r="DA9" i="16"/>
  <c r="CU9" i="16"/>
  <c r="CO9" i="16"/>
  <c r="CJ9" i="16"/>
  <c r="CC9" i="16"/>
  <c r="BX9" i="16"/>
  <c r="BR9" i="16"/>
  <c r="BL9" i="16"/>
  <c r="BG9" i="16"/>
  <c r="BA9" i="16"/>
  <c r="FV8" i="16"/>
  <c r="FQ8" i="16"/>
  <c r="FK8" i="16"/>
  <c r="FE8" i="16"/>
  <c r="EZ8" i="16"/>
  <c r="ET8" i="16"/>
  <c r="EN8" i="16"/>
  <c r="EI8" i="16"/>
  <c r="EB8" i="16"/>
  <c r="DW8" i="16"/>
  <c r="DP8" i="16"/>
  <c r="DK8" i="16"/>
  <c r="DE8" i="16"/>
  <c r="CY8" i="16"/>
  <c r="CT8" i="16"/>
  <c r="CN8" i="16"/>
  <c r="CH8" i="16"/>
  <c r="CB8" i="16"/>
  <c r="BW8" i="16"/>
  <c r="BP8" i="16"/>
  <c r="BK8" i="16"/>
  <c r="BE8" i="16"/>
  <c r="AY8" i="16"/>
  <c r="AT8" i="16"/>
  <c r="FW5" i="16"/>
  <c r="FR5" i="16"/>
  <c r="FM5" i="16"/>
  <c r="FG5" i="16"/>
  <c r="FA5" i="16"/>
  <c r="EV5" i="16"/>
  <c r="EO5" i="16"/>
  <c r="EJ5" i="16"/>
  <c r="ED5" i="16"/>
  <c r="DX5" i="16"/>
  <c r="DR5" i="16"/>
  <c r="DL5" i="16"/>
  <c r="DG5" i="16"/>
  <c r="DA5" i="16"/>
  <c r="CU5" i="16"/>
  <c r="CO5" i="16"/>
  <c r="CJ5" i="16"/>
  <c r="CB5" i="16"/>
  <c r="BT5" i="16"/>
  <c r="BK5" i="16"/>
  <c r="BB5" i="16"/>
  <c r="DF7" i="16" l="1"/>
  <c r="DF8" i="16"/>
  <c r="DF9" i="16"/>
  <c r="DF11" i="16"/>
  <c r="DF5" i="16"/>
  <c r="DF12" i="16"/>
  <c r="DF6" i="16"/>
  <c r="DF10" i="16"/>
</calcChain>
</file>

<file path=xl/comments1.xml><?xml version="1.0" encoding="utf-8"?>
<comments xmlns="http://schemas.openxmlformats.org/spreadsheetml/2006/main">
  <authors>
    <author>Heather Kahklen</author>
  </authors>
  <commentList>
    <comment ref="H3" authorId="0">
      <text>
        <r>
          <rPr>
            <b/>
            <sz val="8"/>
            <color indexed="81"/>
            <rFont val="Tahoma"/>
            <family val="2"/>
          </rPr>
          <t>Heather Kahklen:</t>
        </r>
        <r>
          <rPr>
            <sz val="8"/>
            <color indexed="81"/>
            <rFont val="Tahoma"/>
            <family val="2"/>
          </rPr>
          <t xml:space="preserve">
Source for data was Fall OASIS 2009-2010 Migrant Column; which was populated from Summer OASIS 2009-2010 matched by AKSID and School Code.</t>
        </r>
      </text>
    </comment>
  </commentList>
</comments>
</file>

<file path=xl/sharedStrings.xml><?xml version="1.0" encoding="utf-8"?>
<sst xmlns="http://schemas.openxmlformats.org/spreadsheetml/2006/main" count="9591" uniqueCount="635">
  <si>
    <t>General Information</t>
  </si>
  <si>
    <t>Supplemental Program Participation</t>
  </si>
  <si>
    <t>Report Card Specific Data</t>
  </si>
  <si>
    <t xml:space="preserve">         Grade 5</t>
  </si>
  <si>
    <t xml:space="preserve">         Grade 7</t>
  </si>
  <si>
    <t>Number of Schools</t>
  </si>
  <si>
    <t># Accredited Schools</t>
  </si>
  <si>
    <t>Dropouts Grades 7-12</t>
  </si>
  <si>
    <t>Dropout % Grades 7-12</t>
  </si>
  <si>
    <t>Retention Rate Grades KG-8</t>
  </si>
  <si>
    <t>Attendance Rate</t>
  </si>
  <si>
    <t>High School Graduates (Regular Diplomas)</t>
  </si>
  <si>
    <t>High School Graduation Rate</t>
  </si>
  <si>
    <t>Top Quartile Reading</t>
  </si>
  <si>
    <t>Third Quartile Reading</t>
  </si>
  <si>
    <t>Second Quartile Reading</t>
  </si>
  <si>
    <t>Bottom Quartile Reading</t>
  </si>
  <si>
    <t>Top Quartile Language</t>
  </si>
  <si>
    <t>Third  Quartile Language</t>
  </si>
  <si>
    <t>Second Quartile Language</t>
  </si>
  <si>
    <t>Bottom Quartile Language</t>
  </si>
  <si>
    <t>Top Quartile Math</t>
  </si>
  <si>
    <t>Third Quartile Math</t>
  </si>
  <si>
    <t>Second Quartile Math</t>
  </si>
  <si>
    <t>Bottom Quartile Math</t>
  </si>
  <si>
    <t>Advanced - Reading</t>
  </si>
  <si>
    <t>Proficient - Reading</t>
  </si>
  <si>
    <t>Below Proficient - Reading</t>
  </si>
  <si>
    <t>Not Proficient - Reading</t>
  </si>
  <si>
    <t>Advanced - Writing</t>
  </si>
  <si>
    <t>Proficient - Writing</t>
  </si>
  <si>
    <t>Below Proficient - Writing</t>
  </si>
  <si>
    <t>Not Proficient - Writing</t>
  </si>
  <si>
    <t>Advanced - Math</t>
  </si>
  <si>
    <t>Proficient - Math</t>
  </si>
  <si>
    <t>Below Proficient - Math</t>
  </si>
  <si>
    <t>Not Proficient - Math</t>
  </si>
  <si>
    <t>Denali</t>
  </si>
  <si>
    <t>*</t>
  </si>
  <si>
    <t>60% or More</t>
  </si>
  <si>
    <t>40% or Fewer</t>
  </si>
  <si>
    <t>N/A</t>
  </si>
  <si>
    <t>90% or More</t>
  </si>
  <si>
    <t>10% or Fewer</t>
  </si>
  <si>
    <t>Alaska Gateway</t>
  </si>
  <si>
    <t>20% or Fewer</t>
  </si>
  <si>
    <t>80% or More</t>
  </si>
  <si>
    <t>Aleutian Region</t>
  </si>
  <si>
    <t>Anchorage</t>
  </si>
  <si>
    <t>Annette Island</t>
  </si>
  <si>
    <t>25% or Fewer</t>
  </si>
  <si>
    <t>75% or More</t>
  </si>
  <si>
    <t>Bering Strait</t>
  </si>
  <si>
    <t>Bristol Bay</t>
  </si>
  <si>
    <t>Chatham</t>
  </si>
  <si>
    <t>Chugach</t>
  </si>
  <si>
    <t>Copper River</t>
  </si>
  <si>
    <t>Cordova</t>
  </si>
  <si>
    <t>Craig</t>
  </si>
  <si>
    <t>Delta/Greely</t>
  </si>
  <si>
    <t>Dillingham</t>
  </si>
  <si>
    <t>Fairbanks</t>
  </si>
  <si>
    <t>Galena</t>
  </si>
  <si>
    <t>Haines</t>
  </si>
  <si>
    <t>Hoonah</t>
  </si>
  <si>
    <t>Hydaburg</t>
  </si>
  <si>
    <t>Iditarod</t>
  </si>
  <si>
    <t>Juneau</t>
  </si>
  <si>
    <t>Kake</t>
  </si>
  <si>
    <t>Kenai Peninsula</t>
  </si>
  <si>
    <t>Ketchikan</t>
  </si>
  <si>
    <t>Klawock</t>
  </si>
  <si>
    <t>Kodiak</t>
  </si>
  <si>
    <t>Kuspuk</t>
  </si>
  <si>
    <t>Lake &amp; Peninsula</t>
  </si>
  <si>
    <t>Lower Kuskokwim</t>
  </si>
  <si>
    <t>Lower Yukon</t>
  </si>
  <si>
    <t>Mat-Su</t>
  </si>
  <si>
    <t>Nenana</t>
  </si>
  <si>
    <t>Nome</t>
  </si>
  <si>
    <t>North Slope</t>
  </si>
  <si>
    <t>Northwest Arctic</t>
  </si>
  <si>
    <t>Pelican</t>
  </si>
  <si>
    <t>Petersburg</t>
  </si>
  <si>
    <t>Pribilof</t>
  </si>
  <si>
    <t>Sitka</t>
  </si>
  <si>
    <t>Skagway</t>
  </si>
  <si>
    <t>Southeast Island</t>
  </si>
  <si>
    <t>Southwest Region</t>
  </si>
  <si>
    <t>Saint Mary's</t>
  </si>
  <si>
    <t>Unalaska</t>
  </si>
  <si>
    <t>Valdez</t>
  </si>
  <si>
    <t>Wrangell</t>
  </si>
  <si>
    <t>Yakutat</t>
  </si>
  <si>
    <t>Yukon Flats</t>
  </si>
  <si>
    <t>Yukon/Koyukuk</t>
  </si>
  <si>
    <t>Tanana</t>
  </si>
  <si>
    <t>Yupiit</t>
  </si>
  <si>
    <t>Kashunamiut</t>
  </si>
  <si>
    <t>Aleutians East</t>
  </si>
  <si>
    <t>Mt. Edgecumbe</t>
  </si>
  <si>
    <t>Statewide</t>
  </si>
  <si>
    <t>95% or More</t>
  </si>
  <si>
    <t>5% or Fewer</t>
  </si>
  <si>
    <t>District_ID</t>
  </si>
  <si>
    <t>Closed_04_Through_05</t>
  </si>
  <si>
    <t>CountOfDistrict_ID</t>
  </si>
  <si>
    <t>District_Short_Name</t>
  </si>
  <si>
    <t>Mt. Edgecumbe High School</t>
  </si>
  <si>
    <t xml:space="preserve">Alaska Gateway </t>
  </si>
  <si>
    <t xml:space="preserve">Aleutian Region </t>
  </si>
  <si>
    <t xml:space="preserve">Annette Island </t>
  </si>
  <si>
    <t xml:space="preserve">Bering Strait </t>
  </si>
  <si>
    <t xml:space="preserve">Chatham </t>
  </si>
  <si>
    <t xml:space="preserve">Chugach </t>
  </si>
  <si>
    <t xml:space="preserve">Copper River </t>
  </si>
  <si>
    <t xml:space="preserve">Cordova City </t>
  </si>
  <si>
    <t xml:space="preserve">Craig City </t>
  </si>
  <si>
    <t xml:space="preserve">Delta/Greely </t>
  </si>
  <si>
    <t xml:space="preserve">Dillingham City </t>
  </si>
  <si>
    <t xml:space="preserve">Galena City </t>
  </si>
  <si>
    <t xml:space="preserve">Hoonah City </t>
  </si>
  <si>
    <t xml:space="preserve">Hydaburg City </t>
  </si>
  <si>
    <t xml:space="preserve">Iditarod Area </t>
  </si>
  <si>
    <t xml:space="preserve">Kake City </t>
  </si>
  <si>
    <t xml:space="preserve">Klawock City </t>
  </si>
  <si>
    <t xml:space="preserve">Kuspuk </t>
  </si>
  <si>
    <t xml:space="preserve">Lower Kuskokwim </t>
  </si>
  <si>
    <t xml:space="preserve">Lower Yukon </t>
  </si>
  <si>
    <t xml:space="preserve">Nenana City </t>
  </si>
  <si>
    <t xml:space="preserve">Nome City </t>
  </si>
  <si>
    <t xml:space="preserve">Pelican City </t>
  </si>
  <si>
    <t xml:space="preserve">Petersburg City </t>
  </si>
  <si>
    <t xml:space="preserve">Pribilof  </t>
  </si>
  <si>
    <t xml:space="preserve">Skagway City </t>
  </si>
  <si>
    <t xml:space="preserve">Southeast Island </t>
  </si>
  <si>
    <t xml:space="preserve">Southwest Region </t>
  </si>
  <si>
    <t xml:space="preserve">Saint Mary's </t>
  </si>
  <si>
    <t xml:space="preserve">Unalaska City </t>
  </si>
  <si>
    <t xml:space="preserve">Valdez City </t>
  </si>
  <si>
    <t xml:space="preserve">Wrangell City </t>
  </si>
  <si>
    <t xml:space="preserve">Yakutat City </t>
  </si>
  <si>
    <t xml:space="preserve">Yukon Flats </t>
  </si>
  <si>
    <t xml:space="preserve">Yukon/Koyukuk </t>
  </si>
  <si>
    <t xml:space="preserve">Tanana </t>
  </si>
  <si>
    <t xml:space="preserve">Yupiit </t>
  </si>
  <si>
    <t xml:space="preserve">Kashunamiut </t>
  </si>
  <si>
    <t xml:space="preserve">Anchorage </t>
  </si>
  <si>
    <t xml:space="preserve">Aleutians East  </t>
  </si>
  <si>
    <t xml:space="preserve">Denali  </t>
  </si>
  <si>
    <t xml:space="preserve">Fairbanks North Star  </t>
  </si>
  <si>
    <t xml:space="preserve">Haines  </t>
  </si>
  <si>
    <t xml:space="preserve">Juneau  </t>
  </si>
  <si>
    <t xml:space="preserve">Kenai Peninsula  </t>
  </si>
  <si>
    <t xml:space="preserve">Ketchikan Gateway  </t>
  </si>
  <si>
    <t xml:space="preserve">Kodiak Island  </t>
  </si>
  <si>
    <t xml:space="preserve">Lake and Peninsula  </t>
  </si>
  <si>
    <t xml:space="preserve">Mat-Su  </t>
  </si>
  <si>
    <t xml:space="preserve">North Slope  </t>
  </si>
  <si>
    <t xml:space="preserve">Northwest Arctic  </t>
  </si>
  <si>
    <t xml:space="preserve">Sitka  </t>
  </si>
  <si>
    <t xml:space="preserve">Bristol Bay  </t>
  </si>
  <si>
    <t>District Number</t>
  </si>
  <si>
    <t>Grade</t>
  </si>
  <si>
    <t>district_stp2_rptcard_read_Total Of Student Element Number</t>
  </si>
  <si>
    <t>reading_top</t>
  </si>
  <si>
    <t>reading_third</t>
  </si>
  <si>
    <t>reading_Second</t>
  </si>
  <si>
    <t>reading_bottom</t>
  </si>
  <si>
    <t>district_stp2_rptcard_wrt_Total Of Student Element Number</t>
  </si>
  <si>
    <t>writing_top</t>
  </si>
  <si>
    <t>writing_third</t>
  </si>
  <si>
    <t>writing_Second</t>
  </si>
  <si>
    <t>writing_bottom</t>
  </si>
  <si>
    <t>district_stp2_rptcard_mth_Total Of Student Element Number</t>
  </si>
  <si>
    <t>math_top</t>
  </si>
  <si>
    <t>math_third</t>
  </si>
  <si>
    <t>math_Second</t>
  </si>
  <si>
    <t>math_bottom</t>
  </si>
  <si>
    <t>District Code</t>
  </si>
  <si>
    <t>total_read</t>
  </si>
  <si>
    <t>SBA Spring05_district_Rd_Crosstab_4</t>
  </si>
  <si>
    <t>SBA Spring05_district_Rd_Crosstab_3</t>
  </si>
  <si>
    <t>SBA Spring05_district_Rd_Crosstab_2</t>
  </si>
  <si>
    <t>SBA Spring05_district_Rd_Crosstab_1</t>
  </si>
  <si>
    <t>Read_adv</t>
  </si>
  <si>
    <t>Read_prof</t>
  </si>
  <si>
    <t>Read_belowprof</t>
  </si>
  <si>
    <t>Read_notprof</t>
  </si>
  <si>
    <t>write_total</t>
  </si>
  <si>
    <t>SBA Spring05_District_Wrt_Crosstab_4</t>
  </si>
  <si>
    <t>SBA Spring05_District_Wrt_Crosstab_3</t>
  </si>
  <si>
    <t>SBA Spring05_District_Wrt_Crosstab_2</t>
  </si>
  <si>
    <t>SBA Spring05_District_Wrt_Crosstab_1</t>
  </si>
  <si>
    <t>Write_adv</t>
  </si>
  <si>
    <t>Write_Prof</t>
  </si>
  <si>
    <t>Write_BelowProf</t>
  </si>
  <si>
    <t>Write_NotProf</t>
  </si>
  <si>
    <t>Math_total</t>
  </si>
  <si>
    <t>SBA Spring05_District_Mth_Crosstab_2_4</t>
  </si>
  <si>
    <t>SBA Spring05_District_Mth_Crosstab_2_3</t>
  </si>
  <si>
    <t>SBA Spring05_District_Mth_Crosstab_2_2</t>
  </si>
  <si>
    <t>SBA Spring05_District_Mth_Crosstab_2_1</t>
  </si>
  <si>
    <t>Math_adv</t>
  </si>
  <si>
    <t>Math_Prof</t>
  </si>
  <si>
    <t>Math_BelowProf</t>
  </si>
  <si>
    <t>Math_notprof</t>
  </si>
  <si>
    <t>Grade 3 SBA Exam Results</t>
  </si>
  <si>
    <t>Grade 4 SBA Exam Results</t>
  </si>
  <si>
    <t>Grade 5 SBA Exam Results</t>
  </si>
  <si>
    <t>Grade 6 SBA Exam Results</t>
  </si>
  <si>
    <t>Grade 7 SBA Exam Results</t>
  </si>
  <si>
    <t>Grade 8 SBA Exam Results</t>
  </si>
  <si>
    <t>Grade_as_a_number</t>
  </si>
  <si>
    <t>Read_notProf</t>
  </si>
  <si>
    <t>Read_pct_prof</t>
  </si>
  <si>
    <t>Read_pct_notprof</t>
  </si>
  <si>
    <t>Write_prof</t>
  </si>
  <si>
    <t>Write_notProf</t>
  </si>
  <si>
    <t>Write_pct_prof</t>
  </si>
  <si>
    <t>Write_pct_NotProf</t>
  </si>
  <si>
    <t>Math_prof</t>
  </si>
  <si>
    <t>Math_notProf</t>
  </si>
  <si>
    <t>Math_pct_prof</t>
  </si>
  <si>
    <t>Math_pct_notprof</t>
  </si>
  <si>
    <t>40% Or Fewer</t>
  </si>
  <si>
    <t>25% Or Fewer</t>
  </si>
  <si>
    <t>20% Or Fewer</t>
  </si>
  <si>
    <t>80 % or More</t>
  </si>
  <si>
    <t>Grade 9 SBA Exam Results</t>
  </si>
  <si>
    <t>DistrictNumber</t>
  </si>
  <si>
    <t>ReadingTotal</t>
  </si>
  <si>
    <t>RProficient</t>
  </si>
  <si>
    <t>RPctProf</t>
  </si>
  <si>
    <t>RNotProficient</t>
  </si>
  <si>
    <t>RPctNotProf</t>
  </si>
  <si>
    <t>WritingTotal</t>
  </si>
  <si>
    <t>WProficient</t>
  </si>
  <si>
    <t>WPctProf</t>
  </si>
  <si>
    <t>WNotProficient</t>
  </si>
  <si>
    <t>WPctNot</t>
  </si>
  <si>
    <t>MathTotal</t>
  </si>
  <si>
    <t>MProficient</t>
  </si>
  <si>
    <t>MPctProf</t>
  </si>
  <si>
    <t>MNotProficient</t>
  </si>
  <si>
    <t>MPctNotProf</t>
  </si>
  <si>
    <t>TestType</t>
  </si>
  <si>
    <t>MarEnrollment</t>
  </si>
  <si>
    <t>h</t>
  </si>
  <si>
    <t>10% Or Fewer</t>
  </si>
  <si>
    <t>District_Name</t>
  </si>
  <si>
    <t>Dist_SuperShort</t>
  </si>
  <si>
    <t>Denali Borough School District</t>
  </si>
  <si>
    <t>Denali Borough Schools</t>
  </si>
  <si>
    <t>Alaska Gateway School District</t>
  </si>
  <si>
    <t>Alaska Gateway Schools</t>
  </si>
  <si>
    <t>Aleutian Region School District</t>
  </si>
  <si>
    <t>Aleutian Region Schools</t>
  </si>
  <si>
    <t>Anchorage School District</t>
  </si>
  <si>
    <t>Anchorage Schools</t>
  </si>
  <si>
    <t>Annette Island School District</t>
  </si>
  <si>
    <t>Annette Island Schools</t>
  </si>
  <si>
    <t>Bering Strait School District</t>
  </si>
  <si>
    <t>Bering Strait Schools</t>
  </si>
  <si>
    <t>Bristol Bay Borough School District</t>
  </si>
  <si>
    <t>Bristol Bay Borough Schools</t>
  </si>
  <si>
    <t>Chatham School District</t>
  </si>
  <si>
    <t>Chatham Schools</t>
  </si>
  <si>
    <t>Chugach School District</t>
  </si>
  <si>
    <t>Chugach Schools</t>
  </si>
  <si>
    <t>Copper River School District</t>
  </si>
  <si>
    <t>Copper River Schools</t>
  </si>
  <si>
    <t>Cordova City School District</t>
  </si>
  <si>
    <t>Cordova City Schools</t>
  </si>
  <si>
    <t>Craig City School District</t>
  </si>
  <si>
    <t>Craig City Schools</t>
  </si>
  <si>
    <t>Delta-Greely School District</t>
  </si>
  <si>
    <t>Delta-Greely Schools</t>
  </si>
  <si>
    <t>Dillingham City School District</t>
  </si>
  <si>
    <t>Dillingham City Schools</t>
  </si>
  <si>
    <t>Fairbanks North Star Borough School District</t>
  </si>
  <si>
    <t>Fairbanks North Star Borough Schools</t>
  </si>
  <si>
    <t>Galena City School District</t>
  </si>
  <si>
    <t>Galena City Schools</t>
  </si>
  <si>
    <t>Haines Borough School District</t>
  </si>
  <si>
    <t>Haines Borough Schools</t>
  </si>
  <si>
    <t>Hoonah City School District</t>
  </si>
  <si>
    <t>Hoonah City Schools</t>
  </si>
  <si>
    <t>Hydaburg City School District</t>
  </si>
  <si>
    <t>Hydaburg City Schools</t>
  </si>
  <si>
    <t>Iditarod Area School District</t>
  </si>
  <si>
    <t>Iditarod Area Schools</t>
  </si>
  <si>
    <t>Juneau Borough School District</t>
  </si>
  <si>
    <t>Juneau Borough Schools</t>
  </si>
  <si>
    <t>Kake City School District</t>
  </si>
  <si>
    <t>Kake City Schools</t>
  </si>
  <si>
    <t>Kenai Peninsula Borough School District</t>
  </si>
  <si>
    <t>Kenai Peninsula Borough Schools</t>
  </si>
  <si>
    <t>Ketchikan Gateway Borough School District</t>
  </si>
  <si>
    <t>Ketchikan Gateway Borough Schools</t>
  </si>
  <si>
    <t>Klawock City School District</t>
  </si>
  <si>
    <t>Klawock City Schools</t>
  </si>
  <si>
    <t>Kodiak Island Borough School District</t>
  </si>
  <si>
    <t>Kodiak Island Borough Schools</t>
  </si>
  <si>
    <t>Kuspuk School District</t>
  </si>
  <si>
    <t>Kuspuk Schools</t>
  </si>
  <si>
    <t>Lake and Peninsula Borough School District</t>
  </si>
  <si>
    <t>Lake and Peninsula Borough Schools</t>
  </si>
  <si>
    <t>Lower Kuskokwim School District</t>
  </si>
  <si>
    <t>Lower Kuskokwim Schools</t>
  </si>
  <si>
    <t>Lower Yukon School District</t>
  </si>
  <si>
    <t>Lower Yukon Schools</t>
  </si>
  <si>
    <t>Matanuska-Susitna Borough School District</t>
  </si>
  <si>
    <t>Mat-Su Borough Schools</t>
  </si>
  <si>
    <t>Nenana City School District</t>
  </si>
  <si>
    <t>Nenana City Schools</t>
  </si>
  <si>
    <t>Nome Public Schools</t>
  </si>
  <si>
    <t>North Slope Borough School District</t>
  </si>
  <si>
    <t>North Slope Borough Schools</t>
  </si>
  <si>
    <t>Northwest Arctic Borough School District</t>
  </si>
  <si>
    <t>Northwest Arctic Borough Schools</t>
  </si>
  <si>
    <t>Pelican City School District</t>
  </si>
  <si>
    <t>Pelican City Schools</t>
  </si>
  <si>
    <t>Petersburg City School District</t>
  </si>
  <si>
    <t>Petersburg City Schools</t>
  </si>
  <si>
    <t>Pribilof School District</t>
  </si>
  <si>
    <t>Pribilof Schools</t>
  </si>
  <si>
    <t>Sitka School District</t>
  </si>
  <si>
    <t>Sitka Borough Schools</t>
  </si>
  <si>
    <t>Skagway City School District</t>
  </si>
  <si>
    <t>Skagway City Schools</t>
  </si>
  <si>
    <t>Southeast Island School District</t>
  </si>
  <si>
    <t>Southeast Island Schools</t>
  </si>
  <si>
    <t>Southwest Region School District</t>
  </si>
  <si>
    <t>Southwest Region Schools</t>
  </si>
  <si>
    <t>Saint Marys School District</t>
  </si>
  <si>
    <t>Saint Marys Schools</t>
  </si>
  <si>
    <t>Unalaska City School District</t>
  </si>
  <si>
    <t>Unalaska City Schools</t>
  </si>
  <si>
    <t>Valdez City School District</t>
  </si>
  <si>
    <t>Valdez City Schools</t>
  </si>
  <si>
    <t>Wrangell Public School District</t>
  </si>
  <si>
    <t>Wrangell City Schools</t>
  </si>
  <si>
    <t>Yakutat School District</t>
  </si>
  <si>
    <t>Yakutat City Schools</t>
  </si>
  <si>
    <t>Yukon Flats School District</t>
  </si>
  <si>
    <t>Yukon Flats Schools</t>
  </si>
  <si>
    <t>Yukon-Koyukuk School District</t>
  </si>
  <si>
    <t>Yukon-Koyukuk Schools</t>
  </si>
  <si>
    <t>Tanana City School District</t>
  </si>
  <si>
    <t>Tanana Schools</t>
  </si>
  <si>
    <t>Yupiit School District</t>
  </si>
  <si>
    <t>Yupiit Schools</t>
  </si>
  <si>
    <t>Kashunamiut School District</t>
  </si>
  <si>
    <t>Kashunamiut Schools</t>
  </si>
  <si>
    <t>Aleutians East Borough School District</t>
  </si>
  <si>
    <t>Aleutians East Borough Schools</t>
  </si>
  <si>
    <t>Mount Edgecumbe High School</t>
  </si>
  <si>
    <t>Alyeska Central School</t>
  </si>
  <si>
    <t>Alyeska Central</t>
  </si>
  <si>
    <t>Grade 10 SBA Exam Results</t>
  </si>
  <si>
    <t>2005-2006 ADM</t>
  </si>
  <si>
    <t>ADM % Change FY05 to FY06</t>
  </si>
  <si>
    <t>Special Education as % of 10/1/05 Enrollment</t>
  </si>
  <si>
    <t>Migrant Education as % of 10/1/05 Enrollment</t>
  </si>
  <si>
    <t>School-Age Low Income as % of 10/1/05 Enrollment</t>
  </si>
  <si>
    <t>FY06 Audited Expenditures</t>
  </si>
  <si>
    <t>District_code</t>
  </si>
  <si>
    <t>District_RdRaw_quartile_Crosstab.Total Of Student_Element_Number</t>
  </si>
  <si>
    <t>RdCt4</t>
  </si>
  <si>
    <t>Rd4Pct</t>
  </si>
  <si>
    <t>RdCt3</t>
  </si>
  <si>
    <t>Rd3Pct</t>
  </si>
  <si>
    <t>RdCt2</t>
  </si>
  <si>
    <t>Rd2Pct</t>
  </si>
  <si>
    <t>RdCt1</t>
  </si>
  <si>
    <t>Rd1Pct</t>
  </si>
  <si>
    <t>District_LangRaw_quartile_Crosstab.Total Of Student_Element_Number</t>
  </si>
  <si>
    <t>LgCt4</t>
  </si>
  <si>
    <t>Lng4Pct</t>
  </si>
  <si>
    <t>LgCt3</t>
  </si>
  <si>
    <t>Lng3Pct</t>
  </si>
  <si>
    <t>LgCt2</t>
  </si>
  <si>
    <t>Lng2Pct</t>
  </si>
  <si>
    <t>LgCt1</t>
  </si>
  <si>
    <t>Lng1Pct</t>
  </si>
  <si>
    <t>District_MathRaw_quartile_Crosstab.Total Of Student_Element_Number</t>
  </si>
  <si>
    <t>mthCt4</t>
  </si>
  <si>
    <t>Mth4Pct</t>
  </si>
  <si>
    <t>mthCt3</t>
  </si>
  <si>
    <t>Mth3Pct</t>
  </si>
  <si>
    <t>mthCt2</t>
  </si>
  <si>
    <t>Mth2Pct</t>
  </si>
  <si>
    <t>mthCt1</t>
  </si>
  <si>
    <t>Mth1Pct</t>
  </si>
  <si>
    <t xml:space="preserve">Denali </t>
  </si>
  <si>
    <t>Cordova City</t>
  </si>
  <si>
    <t>Craig City</t>
  </si>
  <si>
    <t>Delta-Greely</t>
  </si>
  <si>
    <t xml:space="preserve">Kake </t>
  </si>
  <si>
    <t>Kodiak Island</t>
  </si>
  <si>
    <t xml:space="preserve">Lake and Peninsula </t>
  </si>
  <si>
    <t xml:space="preserve">Mat-Su </t>
  </si>
  <si>
    <t>Saint Marys</t>
  </si>
  <si>
    <t>Yukon-Koyukuk</t>
  </si>
  <si>
    <t>Name</t>
  </si>
  <si>
    <t xml:space="preserve">  TerraNova CAT/6 Test Results Grade 7</t>
  </si>
  <si>
    <t xml:space="preserve">  TerraNova CAT/6 Test Results Grade 5</t>
  </si>
  <si>
    <t>Rsubject</t>
  </si>
  <si>
    <t>RTestGrade</t>
  </si>
  <si>
    <t>DistrictCode</t>
  </si>
  <si>
    <t>TotalOfVendorID</t>
  </si>
  <si>
    <t>Adv</t>
  </si>
  <si>
    <t>Prof</t>
  </si>
  <si>
    <t>BelowProf</t>
  </si>
  <si>
    <t>NotProf</t>
  </si>
  <si>
    <t>PctAdv</t>
  </si>
  <si>
    <t>PctProf</t>
  </si>
  <si>
    <t>PctBelowProf</t>
  </si>
  <si>
    <t>PctNotProf</t>
  </si>
  <si>
    <t>M</t>
  </si>
  <si>
    <t>R</t>
  </si>
  <si>
    <t>W</t>
  </si>
  <si>
    <t>Rtotal</t>
  </si>
  <si>
    <t>RAdv</t>
  </si>
  <si>
    <t>RProf</t>
  </si>
  <si>
    <t>RBelowProf</t>
  </si>
  <si>
    <t>RNotProf</t>
  </si>
  <si>
    <t>RPctAdv</t>
  </si>
  <si>
    <t>RPctBelowProf</t>
  </si>
  <si>
    <t>Wtotal</t>
  </si>
  <si>
    <t>WAdv</t>
  </si>
  <si>
    <t>WProf</t>
  </si>
  <si>
    <t>WBelowProf</t>
  </si>
  <si>
    <t>WNotProf</t>
  </si>
  <si>
    <t>WPctAdv</t>
  </si>
  <si>
    <t>WPctBelowProf</t>
  </si>
  <si>
    <t>WPctNotProf</t>
  </si>
  <si>
    <t>Mtotal</t>
  </si>
  <si>
    <t>MAdv</t>
  </si>
  <si>
    <t>MProf</t>
  </si>
  <si>
    <t>MBelowProf</t>
  </si>
  <si>
    <t>MNotProf</t>
  </si>
  <si>
    <t>MPctAdv</t>
  </si>
  <si>
    <t>MPctBelowProf</t>
  </si>
  <si>
    <t>Grade 11 HSGQE Fall 2006 Retest Results</t>
  </si>
  <si>
    <t>YearSch</t>
  </si>
  <si>
    <t>Season</t>
  </si>
  <si>
    <t>IDDist</t>
  </si>
  <si>
    <t>GradeLevelStu</t>
  </si>
  <si>
    <t>Mathsubject</t>
  </si>
  <si>
    <t>Total Of VendorID</t>
  </si>
  <si>
    <t>2006-2007</t>
  </si>
  <si>
    <t>Grade 12 HSGQE Fall 2006 Retest Results</t>
  </si>
  <si>
    <t>Grade 10 HSGQE Spring 2007 Retest Results</t>
  </si>
  <si>
    <t>Grade 11 HSGQE Spring 2007 Retest Results</t>
  </si>
  <si>
    <t>Grade 12 HSGQE Spring 2007 Retest Results</t>
  </si>
  <si>
    <t>ReadSubject</t>
  </si>
  <si>
    <t>AD</t>
  </si>
  <si>
    <t>RProfPct</t>
  </si>
  <si>
    <t>RNotProfPct</t>
  </si>
  <si>
    <t>WProfPct</t>
  </si>
  <si>
    <t>WNotProfPct</t>
  </si>
  <si>
    <t>MProfPct</t>
  </si>
  <si>
    <t>MNotProfPct</t>
  </si>
  <si>
    <t>Fall2006</t>
  </si>
  <si>
    <t>School District</t>
  </si>
  <si>
    <t>Data</t>
  </si>
  <si>
    <t>Dropouts</t>
  </si>
  <si>
    <t>Dropout Rate</t>
  </si>
  <si>
    <t>2007-2008</t>
  </si>
  <si>
    <t>ID</t>
  </si>
  <si>
    <t>2008 Graduates</t>
  </si>
  <si>
    <t>2008 Dropouts - Grade 12</t>
  </si>
  <si>
    <t>2008 Continuing - Grade 12</t>
  </si>
  <si>
    <t>2007 Dropouts - Grade 11</t>
  </si>
  <si>
    <t>2006 Dropouts - Grade 10</t>
  </si>
  <si>
    <t>2005 Dropouts - Grade 9</t>
  </si>
  <si>
    <t>2008 GraduationRate</t>
  </si>
  <si>
    <t>Saint Mary's Schools</t>
  </si>
  <si>
    <t>Skagway Schools</t>
  </si>
  <si>
    <t>CountOfSchool_Number</t>
  </si>
  <si>
    <t xml:space="preserve">  TerraNova 3rd Edition Test Results Grade 5</t>
  </si>
  <si>
    <t xml:space="preserve">  TerraNova 3rd Edition Test Results Grade 7</t>
  </si>
  <si>
    <t>Alaska Department of Education and Early Development</t>
  </si>
  <si>
    <t>Assessment and Accountability</t>
  </si>
  <si>
    <t>District Enrollment as of October 1, 2007</t>
  </si>
  <si>
    <t>FY2008</t>
  </si>
  <si>
    <t>District</t>
  </si>
  <si>
    <t>Grand Total</t>
  </si>
  <si>
    <t>Grades&amp;-12Totals</t>
  </si>
  <si>
    <t>enrollments</t>
  </si>
  <si>
    <t>Elem.</t>
  </si>
  <si>
    <t>KG</t>
  </si>
  <si>
    <t>KG-12</t>
  </si>
  <si>
    <t>PE-12</t>
  </si>
  <si>
    <t>migrant_Fr_summer</t>
  </si>
  <si>
    <t>CountOfmigrant_Fr_summer</t>
  </si>
  <si>
    <t>Y</t>
  </si>
  <si>
    <t>y</t>
  </si>
  <si>
    <t>PctMigrant</t>
  </si>
  <si>
    <t>LIC_from_summer</t>
  </si>
  <si>
    <t>CountOfLIC_from_summer</t>
  </si>
  <si>
    <t>disabled_y_N</t>
  </si>
  <si>
    <t>CountOfdisabled_y_N</t>
  </si>
  <si>
    <t>PctDisabled</t>
  </si>
  <si>
    <t>PctLIC</t>
  </si>
  <si>
    <t>Annette</t>
  </si>
  <si>
    <t>subpopEnrollment</t>
  </si>
  <si>
    <t>DISTID</t>
  </si>
  <si>
    <t>SumOfAGDA</t>
  </si>
  <si>
    <t>SumOfAGDM</t>
  </si>
  <si>
    <t>Skagway School District</t>
  </si>
  <si>
    <t>ADV</t>
  </si>
  <si>
    <t>PctAdvf</t>
  </si>
  <si>
    <t>FarBelowProf</t>
  </si>
  <si>
    <t>PctFarBelowProf</t>
  </si>
  <si>
    <t>Closed_08_Through_09</t>
  </si>
  <si>
    <t>SPED Proportion</t>
  </si>
  <si>
    <t>Oct1</t>
  </si>
  <si>
    <t>DistrictCountOfOct1</t>
  </si>
  <si>
    <t>SPEDCountOfOct1</t>
  </si>
  <si>
    <t>Migrant</t>
  </si>
  <si>
    <t>MigrantCountOfDistrict</t>
  </si>
  <si>
    <t>DistrictCT</t>
  </si>
  <si>
    <t>Migrant Proportion</t>
  </si>
  <si>
    <t>LIC</t>
  </si>
  <si>
    <t>LICCountOfDistrict</t>
  </si>
  <si>
    <t>DistrictCt</t>
  </si>
  <si>
    <t>LIC_Proportion</t>
  </si>
  <si>
    <t>SumOfSumOfAGDA</t>
  </si>
  <si>
    <t>SumOfSumOfAGDM</t>
  </si>
  <si>
    <t>Advanced - Reading PERCENTAGE</t>
  </si>
  <si>
    <t>Proficient - Reading PERCENTAGE</t>
  </si>
  <si>
    <t>Below Proficient - Reading PERCENTAGE</t>
  </si>
  <si>
    <t>Not Proficient - Reading PERCENTAGE</t>
  </si>
  <si>
    <t>Advanced - Writing PERCENTAGE</t>
  </si>
  <si>
    <t>Proficient - Writing PERCENTAGE</t>
  </si>
  <si>
    <t>Below Proficient - Writing PERCENTAGE</t>
  </si>
  <si>
    <t>Not Proficient - Writing PERCENTAGE</t>
  </si>
  <si>
    <t>Advanced - Math PERCENTAGE</t>
  </si>
  <si>
    <t>Proficient - Math PERCENTAGE</t>
  </si>
  <si>
    <t>Below Proficient - Math PERCENTAGE</t>
  </si>
  <si>
    <t>Not Proficient - Math PERCENTAGE</t>
  </si>
  <si>
    <t>Advanced - Science PERCENTAGE</t>
  </si>
  <si>
    <t>Proficient - Science PERCENTAGE</t>
  </si>
  <si>
    <t>Below Proficient - Science PERCENTAGE</t>
  </si>
  <si>
    <t>Not Proficient - Science PERCENTAGE</t>
  </si>
  <si>
    <t>Delta Greely</t>
  </si>
  <si>
    <t xml:space="preserve">Lake &amp; Peninsula </t>
  </si>
  <si>
    <t>Grade 11 HSGQE Fall 2009 Retest Results</t>
  </si>
  <si>
    <t>Grade 12 HSGQE Fall 2009 Retest Results</t>
  </si>
  <si>
    <t>School-Age Low Income as % of 10/1/09 Enrollment</t>
  </si>
  <si>
    <t>2009-2010 ADM</t>
  </si>
  <si>
    <t>FY10 Audited Expenditures</t>
  </si>
  <si>
    <t>Grade 10 HSGQE Spring 2010 Retest Results</t>
  </si>
  <si>
    <t>Grade 11 HSGQE Spring 2010 Retest Results</t>
  </si>
  <si>
    <t>Grade 12 HSGQE Spring 2010 Retest Results</t>
  </si>
  <si>
    <t>ADM % Change FY09 to FY10</t>
  </si>
  <si>
    <t>Mt Edgecumbe</t>
  </si>
  <si>
    <t>CountOfAKSID</t>
  </si>
  <si>
    <t>CountOfOct1</t>
  </si>
  <si>
    <t>SPED Percent</t>
  </si>
  <si>
    <t>AgDA</t>
  </si>
  <si>
    <t>AgDM</t>
  </si>
  <si>
    <t>District_Number</t>
  </si>
  <si>
    <t>Total Of AKSID</t>
  </si>
  <si>
    <t>ContGr12</t>
  </si>
  <si>
    <t>Grade10Drops</t>
  </si>
  <si>
    <t>Grade11Drops</t>
  </si>
  <si>
    <t>Grade12Drop</t>
  </si>
  <si>
    <t>Grade9Drops</t>
  </si>
  <si>
    <t>Graduates</t>
  </si>
  <si>
    <t>GrdRate</t>
  </si>
  <si>
    <t>GradeRate2</t>
  </si>
  <si>
    <t>64.5</t>
  </si>
  <si>
    <t>100.0</t>
  </si>
  <si>
    <t>80.0</t>
  </si>
  <si>
    <t>69.6</t>
  </si>
  <si>
    <t>81.5</t>
  </si>
  <si>
    <t>47.5</t>
  </si>
  <si>
    <t>56.5</t>
  </si>
  <si>
    <t>86.5</t>
  </si>
  <si>
    <t>92.5</t>
  </si>
  <si>
    <t>52.5</t>
  </si>
  <si>
    <t>37.8</t>
  </si>
  <si>
    <t>70.0</t>
  </si>
  <si>
    <t>71.4</t>
  </si>
  <si>
    <t>70.2</t>
  </si>
  <si>
    <t>64.3</t>
  </si>
  <si>
    <t>81.8</t>
  </si>
  <si>
    <t>33.3</t>
  </si>
  <si>
    <t>62.9</t>
  </si>
  <si>
    <t>69.4</t>
  </si>
  <si>
    <t>85.7</t>
  </si>
  <si>
    <t>74.1</t>
  </si>
  <si>
    <t>73.0</t>
  </si>
  <si>
    <t>77.9</t>
  </si>
  <si>
    <t>91.7</t>
  </si>
  <si>
    <t>71.5</t>
  </si>
  <si>
    <t>47.8</t>
  </si>
  <si>
    <t>54.7</t>
  </si>
  <si>
    <t>52.4</t>
  </si>
  <si>
    <t>45.1</t>
  </si>
  <si>
    <t>70.5</t>
  </si>
  <si>
    <t>31.8</t>
  </si>
  <si>
    <t>73.2</t>
  </si>
  <si>
    <t>62.3</t>
  </si>
  <si>
    <t>55.2</t>
  </si>
  <si>
    <t>85.0</t>
  </si>
  <si>
    <t>75.0</t>
  </si>
  <si>
    <t>90.0</t>
  </si>
  <si>
    <t>70.8</t>
  </si>
  <si>
    <t>76.9</t>
  </si>
  <si>
    <t>66.7</t>
  </si>
  <si>
    <t>96.4</t>
  </si>
  <si>
    <t>90.8</t>
  </si>
  <si>
    <t>90.9</t>
  </si>
  <si>
    <t>62.1</t>
  </si>
  <si>
    <t>52.3</t>
  </si>
  <si>
    <t>28.0</t>
  </si>
  <si>
    <t>95.9</t>
  </si>
  <si>
    <t>5.0</t>
  </si>
  <si>
    <t>PK-12 Special Education as % of 10/1/09 Enrollment</t>
  </si>
  <si>
    <t>PK-12 Migrant Education as % of 10/1/09 Enrollment</t>
  </si>
  <si>
    <t>25% or fewer</t>
  </si>
  <si>
    <t>75% or more</t>
  </si>
  <si>
    <t>40% or fewer</t>
  </si>
  <si>
    <t>60% or more</t>
  </si>
  <si>
    <t>20% or fewer</t>
  </si>
  <si>
    <t>80% or more</t>
  </si>
  <si>
    <t>10% or fewer</t>
  </si>
  <si>
    <t>90% or more</t>
  </si>
  <si>
    <t>95% or more</t>
  </si>
  <si>
    <t>5% or fewer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</si>
</sst>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_(&quot;$&quot;* #,##0_);_(&quot;$&quot;* \(#,##0\);_(&quot;$&quot;* &quot;0&quot;_);_(@_)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MS Sans Serif"/>
      <family val="2"/>
    </font>
    <font>
      <sz val="14"/>
      <name val="Helv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name val="Palatino"/>
    </font>
    <font>
      <sz val="10"/>
      <name val="Palatino"/>
    </font>
    <font>
      <b/>
      <sz val="10"/>
      <name val="Palatino"/>
    </font>
    <font>
      <b/>
      <sz val="10"/>
      <name val="Palatino"/>
      <family val="1"/>
    </font>
    <font>
      <sz val="10"/>
      <color indexed="23"/>
      <name val="Helv"/>
    </font>
    <font>
      <sz val="10"/>
      <name val="Helv"/>
    </font>
    <font>
      <b/>
      <i/>
      <sz val="10"/>
      <name val="Helv"/>
    </font>
    <font>
      <b/>
      <sz val="10"/>
      <name val="Helv"/>
    </font>
    <font>
      <sz val="11"/>
      <name val="Arial"/>
      <family val="2"/>
    </font>
    <font>
      <sz val="10"/>
      <name val="Arial Narrow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15"/>
        <bgColor indexed="15"/>
      </patternFill>
    </fill>
    <fill>
      <patternFill patternType="solid">
        <fgColor indexed="18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0" fontId="19" fillId="2" borderId="0">
      <protection hidden="1"/>
    </xf>
    <xf numFmtId="1" fontId="20" fillId="3" borderId="0"/>
    <xf numFmtId="0" fontId="20" fillId="4" borderId="0"/>
    <xf numFmtId="0" fontId="20" fillId="5" borderId="0">
      <alignment horizontal="left"/>
    </xf>
    <xf numFmtId="3" fontId="20" fillId="0" borderId="1">
      <alignment horizontal="right"/>
      <protection locked="0"/>
    </xf>
    <xf numFmtId="0" fontId="21" fillId="6" borderId="2">
      <alignment horizontal="left"/>
      <protection locked="0"/>
    </xf>
    <xf numFmtId="3" fontId="20" fillId="0" borderId="3">
      <alignment horizontal="right"/>
    </xf>
    <xf numFmtId="0" fontId="13" fillId="0" borderId="0"/>
    <xf numFmtId="0" fontId="15" fillId="0" borderId="0"/>
    <xf numFmtId="0" fontId="3" fillId="0" borderId="0"/>
    <xf numFmtId="0" fontId="4" fillId="0" borderId="0"/>
    <xf numFmtId="0" fontId="5" fillId="0" borderId="0"/>
    <xf numFmtId="164" fontId="20" fillId="6" borderId="3">
      <alignment horizontal="right"/>
      <protection hidden="1"/>
    </xf>
    <xf numFmtId="3" fontId="20" fillId="0" borderId="1">
      <alignment horizontal="right"/>
      <protection locked="0"/>
    </xf>
    <xf numFmtId="3" fontId="21" fillId="0" borderId="2">
      <alignment horizontal="left"/>
      <protection locked="0"/>
    </xf>
    <xf numFmtId="3" fontId="20" fillId="0" borderId="3">
      <alignment horizontal="right"/>
    </xf>
    <xf numFmtId="164" fontId="20" fillId="6" borderId="1">
      <alignment horizontal="right"/>
      <protection hidden="1"/>
    </xf>
    <xf numFmtId="164" fontId="20" fillId="6" borderId="3">
      <alignment horizontal="right"/>
      <protection hidden="1"/>
    </xf>
    <xf numFmtId="0" fontId="20" fillId="7" borderId="1">
      <protection hidden="1"/>
    </xf>
    <xf numFmtId="0" fontId="20" fillId="7" borderId="4">
      <alignment horizontal="center"/>
      <protection hidden="1"/>
    </xf>
    <xf numFmtId="0" fontId="20" fillId="7" borderId="5">
      <alignment horizontal="left"/>
      <protection hidden="1"/>
    </xf>
    <xf numFmtId="0" fontId="20" fillId="7" borderId="6">
      <alignment horizontal="center"/>
      <protection hidden="1"/>
    </xf>
    <xf numFmtId="0" fontId="20" fillId="7" borderId="6">
      <alignment horizontal="left"/>
      <protection hidden="1"/>
    </xf>
    <xf numFmtId="0" fontId="20" fillId="7" borderId="7">
      <alignment horizontal="center"/>
      <protection hidden="1"/>
    </xf>
    <xf numFmtId="0" fontId="20" fillId="7" borderId="3">
      <alignment horizontal="center"/>
      <protection hidden="1"/>
    </xf>
    <xf numFmtId="0" fontId="20" fillId="7" borderId="8">
      <alignment horizontal="center"/>
      <protection hidden="1"/>
    </xf>
    <xf numFmtId="0" fontId="20" fillId="7" borderId="9">
      <protection hidden="1"/>
    </xf>
    <xf numFmtId="0" fontId="20" fillId="7" borderId="10">
      <alignment horizontal="center"/>
      <protection hidden="1"/>
    </xf>
    <xf numFmtId="0" fontId="20" fillId="7" borderId="11">
      <alignment horizontal="center"/>
      <protection hidden="1"/>
    </xf>
    <xf numFmtId="0" fontId="20" fillId="7" borderId="12">
      <alignment horizontal="center"/>
      <protection hidden="1"/>
    </xf>
    <xf numFmtId="0" fontId="20" fillId="7" borderId="13">
      <alignment horizontal="center"/>
      <protection hidden="1"/>
    </xf>
    <xf numFmtId="0" fontId="20" fillId="7" borderId="14">
      <protection hidden="1"/>
    </xf>
    <xf numFmtId="0" fontId="20" fillId="7" borderId="15">
      <alignment horizontal="center"/>
      <protection hidden="1"/>
    </xf>
    <xf numFmtId="0" fontId="20" fillId="7" borderId="16">
      <alignment horizontal="center"/>
      <protection hidden="1"/>
    </xf>
    <xf numFmtId="0" fontId="22" fillId="0" borderId="0">
      <alignment horizontal="center"/>
      <protection hidden="1"/>
    </xf>
    <xf numFmtId="0" fontId="8" fillId="0" borderId="0"/>
    <xf numFmtId="0" fontId="8" fillId="0" borderId="0"/>
    <xf numFmtId="0" fontId="33" fillId="0" borderId="0"/>
    <xf numFmtId="9" fontId="3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/>
    <xf numFmtId="0" fontId="1" fillId="0" borderId="0"/>
    <xf numFmtId="0" fontId="34" fillId="0" borderId="0"/>
  </cellStyleXfs>
  <cellXfs count="232">
    <xf numFmtId="0" fontId="0" fillId="0" borderId="0" xfId="0"/>
    <xf numFmtId="0" fontId="7" fillId="8" borderId="0" xfId="0" applyFont="1" applyFill="1" applyBorder="1"/>
    <xf numFmtId="0" fontId="0" fillId="8" borderId="0" xfId="0" applyFill="1" applyBorder="1" applyAlignment="1">
      <alignment horizontal="center" textRotation="75"/>
    </xf>
    <xf numFmtId="0" fontId="0" fillId="8" borderId="12" xfId="0" applyFill="1" applyBorder="1"/>
    <xf numFmtId="0" fontId="0" fillId="8" borderId="12" xfId="0" applyFill="1" applyBorder="1" applyAlignment="1">
      <alignment horizontal="center" textRotation="75"/>
    </xf>
    <xf numFmtId="4" fontId="0" fillId="8" borderId="12" xfId="0" applyNumberFormat="1" applyFill="1" applyBorder="1" applyAlignment="1">
      <alignment horizontal="center" textRotation="75"/>
    </xf>
    <xf numFmtId="165" fontId="0" fillId="8" borderId="11" xfId="0" applyNumberFormat="1" applyFill="1" applyBorder="1" applyAlignment="1">
      <alignment horizontal="center" textRotation="75"/>
    </xf>
    <xf numFmtId="0" fontId="0" fillId="8" borderId="7" xfId="0" applyFill="1" applyBorder="1" applyAlignment="1">
      <alignment horizontal="center" textRotation="75"/>
    </xf>
    <xf numFmtId="0" fontId="0" fillId="8" borderId="5" xfId="0" applyFill="1" applyBorder="1" applyAlignment="1">
      <alignment horizontal="center" textRotation="75"/>
    </xf>
    <xf numFmtId="164" fontId="0" fillId="8" borderId="12" xfId="0" applyNumberFormat="1" applyFill="1" applyBorder="1" applyAlignment="1">
      <alignment horizontal="center" textRotation="75"/>
    </xf>
    <xf numFmtId="0" fontId="8" fillId="8" borderId="0" xfId="0" applyFont="1" applyFill="1" applyBorder="1" applyAlignment="1">
      <alignment textRotation="75"/>
    </xf>
    <xf numFmtId="0" fontId="0" fillId="0" borderId="7" xfId="0" applyFill="1" applyBorder="1" applyAlignment="1">
      <alignment horizontal="center" textRotation="75"/>
    </xf>
    <xf numFmtId="0" fontId="0" fillId="0" borderId="12" xfId="0" applyFill="1" applyBorder="1" applyAlignment="1">
      <alignment horizontal="center" textRotation="75"/>
    </xf>
    <xf numFmtId="0" fontId="0" fillId="0" borderId="3" xfId="0" applyFill="1" applyBorder="1" applyAlignment="1">
      <alignment horizontal="center" textRotation="75"/>
    </xf>
    <xf numFmtId="0" fontId="0" fillId="0" borderId="11" xfId="0" applyFill="1" applyBorder="1" applyAlignment="1">
      <alignment horizontal="center" textRotation="75"/>
    </xf>
    <xf numFmtId="0" fontId="0" fillId="0" borderId="0" xfId="0" applyFill="1" applyBorder="1" applyAlignment="1">
      <alignment horizontal="center" textRotation="75"/>
    </xf>
    <xf numFmtId="0" fontId="0" fillId="8" borderId="3" xfId="0" applyFill="1" applyBorder="1" applyAlignment="1">
      <alignment horizontal="center" textRotation="75"/>
    </xf>
    <xf numFmtId="0" fontId="0" fillId="8" borderId="11" xfId="0" applyFill="1" applyBorder="1" applyAlignment="1">
      <alignment horizontal="center" textRotation="75"/>
    </xf>
    <xf numFmtId="0" fontId="9" fillId="0" borderId="1" xfId="0" applyFont="1" applyBorder="1" applyAlignment="1"/>
    <xf numFmtId="0" fontId="9" fillId="0" borderId="1" xfId="0" applyFont="1" applyFill="1" applyBorder="1" applyAlignment="1"/>
    <xf numFmtId="165" fontId="10" fillId="8" borderId="5" xfId="11" applyNumberFormat="1" applyFont="1" applyFill="1" applyBorder="1"/>
    <xf numFmtId="165" fontId="11" fillId="8" borderId="5" xfId="11" applyNumberFormat="1" applyFont="1" applyFill="1" applyBorder="1"/>
    <xf numFmtId="0" fontId="0" fillId="0" borderId="0" xfId="0" applyFill="1"/>
    <xf numFmtId="0" fontId="0" fillId="9" borderId="0" xfId="0" applyFill="1"/>
    <xf numFmtId="0" fontId="0" fillId="9" borderId="11" xfId="0" applyFill="1" applyBorder="1" applyAlignment="1">
      <alignment horizontal="center" textRotation="75"/>
    </xf>
    <xf numFmtId="0" fontId="0" fillId="9" borderId="3" xfId="0" applyFill="1" applyBorder="1" applyAlignment="1">
      <alignment horizontal="center" textRotation="75"/>
    </xf>
    <xf numFmtId="0" fontId="9" fillId="0" borderId="0" xfId="0" applyFont="1" applyFill="1"/>
    <xf numFmtId="0" fontId="0" fillId="9" borderId="12" xfId="0" applyFill="1" applyBorder="1" applyAlignment="1">
      <alignment horizontal="center" textRotation="75"/>
    </xf>
    <xf numFmtId="41" fontId="0" fillId="9" borderId="12" xfId="0" applyNumberFormat="1" applyFill="1" applyBorder="1" applyAlignment="1">
      <alignment horizontal="center" textRotation="75"/>
    </xf>
    <xf numFmtId="164" fontId="0" fillId="9" borderId="12" xfId="0" applyNumberFormat="1" applyFill="1" applyBorder="1" applyAlignment="1">
      <alignment horizontal="center" textRotation="75"/>
    </xf>
    <xf numFmtId="0" fontId="0" fillId="9" borderId="7" xfId="0" applyFill="1" applyBorder="1" applyAlignment="1">
      <alignment horizontal="center" textRotation="75"/>
    </xf>
    <xf numFmtId="0" fontId="6" fillId="10" borderId="1" xfId="0" applyFont="1" applyFill="1" applyBorder="1" applyAlignment="1"/>
    <xf numFmtId="0" fontId="10" fillId="8" borderId="0" xfId="0" applyFont="1" applyFill="1" applyBorder="1" applyAlignment="1">
      <alignment textRotation="75"/>
    </xf>
    <xf numFmtId="164" fontId="10" fillId="8" borderId="0" xfId="0" applyNumberFormat="1" applyFont="1" applyFill="1" applyBorder="1"/>
    <xf numFmtId="164" fontId="10" fillId="8" borderId="0" xfId="0" applyNumberFormat="1" applyFont="1" applyFill="1" applyBorder="1" applyAlignment="1">
      <alignment horizontal="right"/>
    </xf>
    <xf numFmtId="0" fontId="10" fillId="0" borderId="0" xfId="0" applyNumberFormat="1" applyFont="1"/>
    <xf numFmtId="165" fontId="10" fillId="0" borderId="1" xfId="0" applyNumberFormat="1" applyFont="1" applyFill="1" applyBorder="1" applyAlignment="1">
      <alignment horizontal="center"/>
    </xf>
    <xf numFmtId="0" fontId="11" fillId="8" borderId="0" xfId="0" applyFont="1" applyFill="1" applyBorder="1" applyAlignment="1">
      <alignment textRotation="75"/>
    </xf>
    <xf numFmtId="11" fontId="0" fillId="0" borderId="0" xfId="0" applyNumberFormat="1"/>
    <xf numFmtId="0" fontId="9" fillId="9" borderId="3" xfId="0" applyFont="1" applyFill="1" applyBorder="1" applyAlignment="1">
      <alignment horizontal="center" textRotation="75"/>
    </xf>
    <xf numFmtId="0" fontId="9" fillId="9" borderId="11" xfId="0" applyFont="1" applyFill="1" applyBorder="1" applyAlignment="1">
      <alignment horizontal="center" textRotation="75"/>
    </xf>
    <xf numFmtId="0" fontId="6" fillId="8" borderId="0" xfId="0" applyFont="1" applyFill="1" applyBorder="1" applyAlignment="1">
      <alignment horizontal="left"/>
    </xf>
    <xf numFmtId="0" fontId="6" fillId="8" borderId="0" xfId="0" applyFont="1" applyFill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/>
    </xf>
    <xf numFmtId="0" fontId="9" fillId="8" borderId="0" xfId="0" applyFont="1" applyFill="1"/>
    <xf numFmtId="165" fontId="0" fillId="0" borderId="0" xfId="0" applyNumberFormat="1" applyFill="1"/>
    <xf numFmtId="165" fontId="9" fillId="0" borderId="1" xfId="0" applyNumberFormat="1" applyFon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9" fillId="0" borderId="7" xfId="0" applyNumberFormat="1" applyFont="1" applyFill="1" applyBorder="1" applyAlignment="1">
      <alignment horizontal="center"/>
    </xf>
    <xf numFmtId="165" fontId="9" fillId="9" borderId="1" xfId="0" applyNumberFormat="1" applyFont="1" applyFill="1" applyBorder="1" applyAlignment="1">
      <alignment horizontal="center"/>
    </xf>
    <xf numFmtId="165" fontId="9" fillId="9" borderId="14" xfId="0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0" fillId="0" borderId="0" xfId="0" applyNumberFormat="1"/>
    <xf numFmtId="164" fontId="6" fillId="0" borderId="7" xfId="0" applyNumberFormat="1" applyFont="1" applyFill="1" applyBorder="1" applyAlignment="1">
      <alignment horizontal="center"/>
    </xf>
    <xf numFmtId="0" fontId="10" fillId="8" borderId="0" xfId="0" applyNumberFormat="1" applyFont="1" applyFill="1" applyBorder="1"/>
    <xf numFmtId="0" fontId="11" fillId="8" borderId="0" xfId="0" applyFont="1" applyFill="1" applyBorder="1"/>
    <xf numFmtId="0" fontId="10" fillId="11" borderId="1" xfId="10" applyFont="1" applyFill="1" applyBorder="1" applyAlignment="1">
      <alignment horizontal="right"/>
    </xf>
    <xf numFmtId="3" fontId="10" fillId="8" borderId="1" xfId="0" applyNumberFormat="1" applyFont="1" applyFill="1" applyBorder="1" applyAlignment="1"/>
    <xf numFmtId="5" fontId="10" fillId="9" borderId="4" xfId="0" applyNumberFormat="1" applyFont="1" applyFill="1" applyBorder="1"/>
    <xf numFmtId="4" fontId="10" fillId="0" borderId="1" xfId="0" applyNumberFormat="1" applyFont="1" applyBorder="1"/>
    <xf numFmtId="164" fontId="10" fillId="9" borderId="1" xfId="0" applyNumberFormat="1" applyFont="1" applyFill="1" applyBorder="1"/>
    <xf numFmtId="164" fontId="10" fillId="0" borderId="1" xfId="0" applyNumberFormat="1" applyFont="1" applyBorder="1"/>
    <xf numFmtId="165" fontId="14" fillId="0" borderId="1" xfId="0" applyNumberFormat="1" applyFont="1" applyFill="1" applyBorder="1" applyAlignment="1">
      <alignment horizontal="center"/>
    </xf>
    <xf numFmtId="10" fontId="0" fillId="0" borderId="0" xfId="0" applyNumberFormat="1"/>
    <xf numFmtId="164" fontId="10" fillId="0" borderId="1" xfId="0" applyNumberFormat="1" applyFont="1" applyBorder="1" applyAlignment="1">
      <alignment horizontal="right"/>
    </xf>
    <xf numFmtId="3" fontId="10" fillId="9" borderId="1" xfId="0" applyNumberFormat="1" applyFont="1" applyFill="1" applyBorder="1"/>
    <xf numFmtId="3" fontId="10" fillId="9" borderId="1" xfId="0" applyNumberFormat="1" applyFont="1" applyFill="1" applyBorder="1" applyAlignment="1"/>
    <xf numFmtId="164" fontId="10" fillId="0" borderId="1" xfId="0" applyNumberFormat="1" applyFont="1" applyFill="1" applyBorder="1"/>
    <xf numFmtId="5" fontId="10" fillId="9" borderId="15" xfId="0" applyNumberFormat="1" applyFont="1" applyFill="1" applyBorder="1"/>
    <xf numFmtId="3" fontId="10" fillId="9" borderId="1" xfId="0" applyNumberFormat="1" applyFont="1" applyFill="1" applyBorder="1" applyAlignment="1">
      <alignment horizontal="right"/>
    </xf>
    <xf numFmtId="164" fontId="10" fillId="9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3" fontId="11" fillId="10" borderId="1" xfId="0" applyNumberFormat="1" applyFont="1" applyFill="1" applyBorder="1" applyAlignment="1"/>
    <xf numFmtId="166" fontId="11" fillId="10" borderId="4" xfId="12" applyNumberFormat="1" applyFont="1" applyFill="1" applyBorder="1"/>
    <xf numFmtId="4" fontId="11" fillId="12" borderId="1" xfId="0" applyNumberFormat="1" applyFont="1" applyFill="1" applyBorder="1"/>
    <xf numFmtId="164" fontId="11" fillId="12" borderId="1" xfId="0" applyNumberFormat="1" applyFont="1" applyFill="1" applyBorder="1"/>
    <xf numFmtId="164" fontId="11" fillId="10" borderId="1" xfId="0" applyNumberFormat="1" applyFont="1" applyFill="1" applyBorder="1"/>
    <xf numFmtId="164" fontId="11" fillId="10" borderId="1" xfId="0" applyNumberFormat="1" applyFont="1" applyFill="1" applyBorder="1" applyAlignment="1">
      <alignment horizontal="right"/>
    </xf>
    <xf numFmtId="3" fontId="11" fillId="10" borderId="1" xfId="0" applyNumberFormat="1" applyFont="1" applyFill="1" applyBorder="1"/>
    <xf numFmtId="164" fontId="12" fillId="8" borderId="0" xfId="0" applyNumberFormat="1" applyFont="1" applyFill="1" applyBorder="1"/>
    <xf numFmtId="164" fontId="6" fillId="9" borderId="1" xfId="0" applyNumberFormat="1" applyFont="1" applyFill="1" applyBorder="1" applyAlignment="1">
      <alignment horizontal="center"/>
    </xf>
    <xf numFmtId="165" fontId="8" fillId="9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10" fillId="0" borderId="0" xfId="0" applyNumberFormat="1" applyFont="1"/>
    <xf numFmtId="165" fontId="10" fillId="8" borderId="3" xfId="0" applyNumberFormat="1" applyFont="1" applyFill="1" applyBorder="1"/>
    <xf numFmtId="165" fontId="6" fillId="9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14" fillId="9" borderId="1" xfId="0" applyNumberFormat="1" applyFont="1" applyFill="1" applyBorder="1" applyAlignment="1">
      <alignment horizontal="center"/>
    </xf>
    <xf numFmtId="0" fontId="16" fillId="0" borderId="0" xfId="9" applyFont="1"/>
    <xf numFmtId="0" fontId="17" fillId="0" borderId="0" xfId="9" applyFont="1"/>
    <xf numFmtId="0" fontId="16" fillId="0" borderId="0" xfId="9" applyFont="1" applyAlignment="1">
      <alignment horizontal="center"/>
    </xf>
    <xf numFmtId="0" fontId="17" fillId="0" borderId="0" xfId="9" applyFont="1" applyAlignment="1">
      <alignment horizontal="center"/>
    </xf>
    <xf numFmtId="0" fontId="17" fillId="0" borderId="4" xfId="9" applyFont="1" applyBorder="1"/>
    <xf numFmtId="165" fontId="16" fillId="0" borderId="0" xfId="9" applyNumberFormat="1" applyFont="1"/>
    <xf numFmtId="165" fontId="16" fillId="0" borderId="0" xfId="9" applyNumberFormat="1" applyFont="1" applyAlignment="1">
      <alignment horizontal="center"/>
    </xf>
    <xf numFmtId="1" fontId="16" fillId="0" borderId="0" xfId="9" applyNumberFormat="1" applyFont="1" applyAlignment="1">
      <alignment horizontal="center"/>
    </xf>
    <xf numFmtId="3" fontId="16" fillId="0" borderId="0" xfId="9" applyNumberFormat="1" applyFont="1"/>
    <xf numFmtId="3" fontId="17" fillId="0" borderId="0" xfId="9" applyNumberFormat="1" applyFont="1"/>
    <xf numFmtId="3" fontId="18" fillId="0" borderId="0" xfId="9" applyNumberFormat="1" applyFont="1" applyAlignment="1">
      <alignment horizontal="center"/>
    </xf>
    <xf numFmtId="165" fontId="17" fillId="0" borderId="0" xfId="9" applyNumberFormat="1" applyFont="1"/>
    <xf numFmtId="165" fontId="18" fillId="0" borderId="0" xfId="9" applyNumberFormat="1" applyFont="1" applyAlignment="1">
      <alignment horizontal="center"/>
    </xf>
    <xf numFmtId="0" fontId="9" fillId="9" borderId="7" xfId="0" applyFont="1" applyFill="1" applyBorder="1" applyAlignment="1">
      <alignment horizontal="center" textRotation="75"/>
    </xf>
    <xf numFmtId="0" fontId="9" fillId="9" borderId="0" xfId="0" applyFont="1" applyFill="1"/>
    <xf numFmtId="49" fontId="16" fillId="0" borderId="0" xfId="9" applyNumberFormat="1" applyFont="1"/>
    <xf numFmtId="49" fontId="16" fillId="0" borderId="0" xfId="9" applyNumberFormat="1" applyFont="1" applyAlignment="1">
      <alignment horizontal="center"/>
    </xf>
    <xf numFmtId="49" fontId="18" fillId="0" borderId="0" xfId="9" applyNumberFormat="1" applyFont="1" applyAlignment="1">
      <alignment horizontal="center"/>
    </xf>
    <xf numFmtId="0" fontId="13" fillId="0" borderId="0" xfId="8" applyAlignment="1">
      <alignment wrapText="1"/>
    </xf>
    <xf numFmtId="165" fontId="13" fillId="0" borderId="0" xfId="8" applyNumberFormat="1" applyAlignment="1">
      <alignment wrapText="1"/>
    </xf>
    <xf numFmtId="0" fontId="13" fillId="0" borderId="0" xfId="8"/>
    <xf numFmtId="165" fontId="13" fillId="0" borderId="0" xfId="8" applyNumberFormat="1"/>
    <xf numFmtId="0" fontId="0" fillId="0" borderId="0" xfId="0" applyBorder="1"/>
    <xf numFmtId="0" fontId="24" fillId="8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8" borderId="4" xfId="0" applyFont="1" applyFill="1" applyBorder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0" fontId="16" fillId="0" borderId="0" xfId="9" applyNumberFormat="1" applyFont="1" applyAlignment="1">
      <alignment horizontal="center"/>
    </xf>
    <xf numFmtId="10" fontId="16" fillId="0" borderId="0" xfId="9" applyNumberFormat="1" applyFont="1"/>
    <xf numFmtId="10" fontId="18" fillId="0" borderId="0" xfId="9" applyNumberFormat="1" applyFont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10" fillId="9" borderId="0" xfId="0" applyFont="1" applyFill="1"/>
    <xf numFmtId="0" fontId="9" fillId="9" borderId="12" xfId="0" applyFont="1" applyFill="1" applyBorder="1" applyAlignment="1">
      <alignment horizontal="center" textRotation="75"/>
    </xf>
    <xf numFmtId="0" fontId="9" fillId="8" borderId="12" xfId="0" applyFont="1" applyFill="1" applyBorder="1" applyAlignment="1">
      <alignment horizontal="center" textRotation="75"/>
    </xf>
    <xf numFmtId="0" fontId="9" fillId="0" borderId="0" xfId="0" applyFont="1"/>
    <xf numFmtId="164" fontId="9" fillId="0" borderId="0" xfId="0" applyNumberFormat="1" applyFont="1"/>
    <xf numFmtId="164" fontId="0" fillId="0" borderId="0" xfId="0" applyNumberFormat="1"/>
    <xf numFmtId="0" fontId="9" fillId="8" borderId="12" xfId="0" applyFont="1" applyFill="1" applyBorder="1"/>
    <xf numFmtId="0" fontId="9" fillId="8" borderId="5" xfId="0" applyFont="1" applyFill="1" applyBorder="1" applyAlignment="1">
      <alignment horizontal="center" textRotation="75"/>
    </xf>
    <xf numFmtId="0" fontId="9" fillId="8" borderId="0" xfId="0" applyFont="1" applyFill="1" applyBorder="1" applyAlignment="1">
      <alignment textRotation="75"/>
    </xf>
    <xf numFmtId="0" fontId="9" fillId="0" borderId="7" xfId="0" applyFont="1" applyFill="1" applyBorder="1" applyAlignment="1">
      <alignment horizontal="center" textRotation="75"/>
    </xf>
    <xf numFmtId="0" fontId="9" fillId="0" borderId="12" xfId="0" applyFont="1" applyFill="1" applyBorder="1" applyAlignment="1">
      <alignment horizontal="center" textRotation="75"/>
    </xf>
    <xf numFmtId="0" fontId="9" fillId="8" borderId="0" xfId="0" applyFont="1" applyFill="1" applyBorder="1" applyAlignment="1">
      <alignment horizontal="center" textRotation="75"/>
    </xf>
    <xf numFmtId="0" fontId="9" fillId="0" borderId="0" xfId="0" applyFont="1" applyFill="1" applyBorder="1" applyAlignment="1">
      <alignment horizontal="center" textRotation="75"/>
    </xf>
    <xf numFmtId="0" fontId="9" fillId="0" borderId="3" xfId="0" applyFont="1" applyFill="1" applyBorder="1" applyAlignment="1">
      <alignment horizontal="center" textRotation="75"/>
    </xf>
    <xf numFmtId="0" fontId="9" fillId="0" borderId="11" xfId="0" applyFont="1" applyFill="1" applyBorder="1" applyAlignment="1">
      <alignment horizontal="center" textRotation="75"/>
    </xf>
    <xf numFmtId="0" fontId="9" fillId="8" borderId="3" xfId="0" applyFont="1" applyFill="1" applyBorder="1" applyAlignment="1">
      <alignment horizontal="center" textRotation="75"/>
    </xf>
    <xf numFmtId="0" fontId="9" fillId="8" borderId="11" xfId="0" applyFont="1" applyFill="1" applyBorder="1" applyAlignment="1">
      <alignment horizontal="center" textRotation="75"/>
    </xf>
    <xf numFmtId="165" fontId="25" fillId="8" borderId="5" xfId="11" applyNumberFormat="1" applyFont="1" applyFill="1" applyBorder="1"/>
    <xf numFmtId="0" fontId="25" fillId="8" borderId="0" xfId="0" applyFont="1" applyFill="1" applyBorder="1" applyAlignment="1">
      <alignment textRotation="75"/>
    </xf>
    <xf numFmtId="164" fontId="26" fillId="8" borderId="0" xfId="0" applyNumberFormat="1" applyFont="1" applyFill="1" applyBorder="1"/>
    <xf numFmtId="164" fontId="25" fillId="8" borderId="0" xfId="0" applyNumberFormat="1" applyFont="1" applyFill="1" applyBorder="1"/>
    <xf numFmtId="164" fontId="25" fillId="8" borderId="0" xfId="0" applyNumberFormat="1" applyFont="1" applyFill="1" applyBorder="1" applyAlignment="1">
      <alignment horizontal="right"/>
    </xf>
    <xf numFmtId="0" fontId="25" fillId="0" borderId="0" xfId="0" applyNumberFormat="1" applyFont="1"/>
    <xf numFmtId="165" fontId="25" fillId="8" borderId="3" xfId="0" applyNumberFormat="1" applyFont="1" applyFill="1" applyBorder="1"/>
    <xf numFmtId="0" fontId="25" fillId="8" borderId="0" xfId="0" applyNumberFormat="1" applyFont="1" applyFill="1" applyBorder="1"/>
    <xf numFmtId="0" fontId="27" fillId="8" borderId="0" xfId="0" applyFont="1" applyFill="1" applyBorder="1" applyAlignment="1">
      <alignment textRotation="75"/>
    </xf>
    <xf numFmtId="0" fontId="27" fillId="8" borderId="0" xfId="0" applyFont="1" applyFill="1" applyBorder="1"/>
    <xf numFmtId="16" fontId="0" fillId="0" borderId="0" xfId="0" applyNumberFormat="1"/>
    <xf numFmtId="0" fontId="30" fillId="13" borderId="17" xfId="36" applyFont="1" applyFill="1" applyBorder="1" applyAlignment="1">
      <alignment horizontal="center"/>
    </xf>
    <xf numFmtId="0" fontId="30" fillId="0" borderId="18" xfId="36" applyFont="1" applyFill="1" applyBorder="1" applyAlignment="1">
      <alignment horizontal="right" wrapText="1"/>
    </xf>
    <xf numFmtId="0" fontId="30" fillId="0" borderId="18" xfId="36" applyFont="1" applyFill="1" applyBorder="1" applyAlignment="1">
      <alignment wrapText="1"/>
    </xf>
    <xf numFmtId="0" fontId="0" fillId="0" borderId="1" xfId="0" applyBorder="1"/>
    <xf numFmtId="0" fontId="6" fillId="15" borderId="1" xfId="0" applyFont="1" applyFill="1" applyBorder="1" applyAlignment="1"/>
    <xf numFmtId="164" fontId="25" fillId="8" borderId="0" xfId="0" applyNumberFormat="1" applyFont="1" applyFill="1" applyBorder="1" applyAlignment="1">
      <alignment horizontal="center"/>
    </xf>
    <xf numFmtId="165" fontId="25" fillId="0" borderId="0" xfId="0" applyNumberFormat="1" applyFont="1" applyAlignment="1">
      <alignment horizontal="center"/>
    </xf>
    <xf numFmtId="0" fontId="9" fillId="0" borderId="1" xfId="0" applyFont="1" applyBorder="1"/>
    <xf numFmtId="5" fontId="25" fillId="9" borderId="4" xfId="0" applyNumberFormat="1" applyFont="1" applyFill="1" applyBorder="1"/>
    <xf numFmtId="0" fontId="25" fillId="0" borderId="11" xfId="0" applyFont="1" applyFill="1" applyBorder="1" applyAlignment="1">
      <alignment horizontal="center" textRotation="75"/>
    </xf>
    <xf numFmtId="0" fontId="0" fillId="0" borderId="0" xfId="0" applyAlignment="1"/>
    <xf numFmtId="0" fontId="30" fillId="13" borderId="17" xfId="37" applyFont="1" applyFill="1" applyBorder="1" applyAlignment="1">
      <alignment horizontal="center"/>
    </xf>
    <xf numFmtId="0" fontId="30" fillId="0" borderId="18" xfId="37" applyFont="1" applyFill="1" applyBorder="1" applyAlignment="1">
      <alignment wrapText="1"/>
    </xf>
    <xf numFmtId="165" fontId="9" fillId="14" borderId="1" xfId="0" applyNumberFormat="1" applyFont="1" applyFill="1" applyBorder="1" applyAlignment="1">
      <alignment horizontal="center"/>
    </xf>
    <xf numFmtId="0" fontId="9" fillId="11" borderId="1" xfId="10" applyFont="1" applyFill="1" applyBorder="1" applyAlignment="1">
      <alignment horizontal="right"/>
    </xf>
    <xf numFmtId="164" fontId="31" fillId="14" borderId="1" xfId="0" applyNumberFormat="1" applyFont="1" applyFill="1" applyBorder="1" applyAlignment="1">
      <alignment horizontal="center"/>
    </xf>
    <xf numFmtId="164" fontId="9" fillId="14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3" fontId="9" fillId="8" borderId="1" xfId="0" applyNumberFormat="1" applyFont="1" applyFill="1" applyBorder="1" applyAlignment="1"/>
    <xf numFmtId="4" fontId="9" fillId="0" borderId="1" xfId="0" applyNumberFormat="1" applyFont="1" applyBorder="1"/>
    <xf numFmtId="4" fontId="9" fillId="8" borderId="12" xfId="0" applyNumberFormat="1" applyFont="1" applyFill="1" applyBorder="1" applyAlignment="1">
      <alignment horizontal="center" textRotation="75"/>
    </xf>
    <xf numFmtId="0" fontId="33" fillId="0" borderId="0" xfId="38"/>
    <xf numFmtId="3" fontId="9" fillId="9" borderId="1" xfId="0" applyNumberFormat="1" applyFont="1" applyFill="1" applyBorder="1"/>
    <xf numFmtId="164" fontId="30" fillId="0" borderId="18" xfId="37" applyNumberFormat="1" applyFont="1" applyFill="1" applyBorder="1" applyAlignment="1">
      <alignment wrapText="1"/>
    </xf>
    <xf numFmtId="164" fontId="9" fillId="8" borderId="12" xfId="0" applyNumberFormat="1" applyFont="1" applyFill="1" applyBorder="1" applyAlignment="1">
      <alignment horizontal="center" textRotation="75"/>
    </xf>
    <xf numFmtId="164" fontId="9" fillId="0" borderId="1" xfId="0" applyNumberFormat="1" applyFont="1" applyBorder="1"/>
    <xf numFmtId="0" fontId="32" fillId="0" borderId="0" xfId="38" applyFont="1" applyFill="1" applyBorder="1" applyAlignment="1">
      <alignment horizontal="right" wrapText="1"/>
    </xf>
    <xf numFmtId="0" fontId="30" fillId="0" borderId="0" xfId="37" applyFont="1" applyFill="1" applyBorder="1" applyAlignment="1">
      <alignment wrapText="1"/>
    </xf>
    <xf numFmtId="165" fontId="0" fillId="0" borderId="0" xfId="39" applyNumberFormat="1" applyFont="1"/>
    <xf numFmtId="3" fontId="9" fillId="9" borderId="1" xfId="0" applyNumberFormat="1" applyFont="1" applyFill="1" applyBorder="1" applyAlignment="1"/>
    <xf numFmtId="165" fontId="31" fillId="14" borderId="1" xfId="42" applyNumberFormat="1" applyFont="1" applyFill="1" applyBorder="1"/>
    <xf numFmtId="0" fontId="32" fillId="13" borderId="17" xfId="38" applyFont="1" applyFill="1" applyBorder="1" applyAlignment="1">
      <alignment horizontal="center"/>
    </xf>
    <xf numFmtId="0" fontId="32" fillId="0" borderId="18" xfId="38" applyFont="1" applyFill="1" applyBorder="1" applyAlignment="1">
      <alignment wrapText="1"/>
    </xf>
    <xf numFmtId="0" fontId="32" fillId="0" borderId="18" xfId="38" applyFont="1" applyFill="1" applyBorder="1" applyAlignment="1">
      <alignment horizontal="right" wrapText="1"/>
    </xf>
    <xf numFmtId="164" fontId="32" fillId="0" borderId="18" xfId="38" applyNumberFormat="1" applyFont="1" applyFill="1" applyBorder="1" applyAlignment="1">
      <alignment wrapText="1"/>
    </xf>
    <xf numFmtId="165" fontId="9" fillId="8" borderId="11" xfId="0" applyNumberFormat="1" applyFont="1" applyFill="1" applyBorder="1" applyAlignment="1">
      <alignment horizontal="center" textRotation="75"/>
    </xf>
    <xf numFmtId="165" fontId="32" fillId="0" borderId="0" xfId="39" applyNumberFormat="1" applyFont="1" applyFill="1" applyBorder="1" applyAlignment="1">
      <alignment horizontal="right" wrapText="1"/>
    </xf>
    <xf numFmtId="0" fontId="32" fillId="13" borderId="17" xfId="43" applyFont="1" applyFill="1" applyBorder="1" applyAlignment="1">
      <alignment horizontal="center"/>
    </xf>
    <xf numFmtId="0" fontId="32" fillId="0" borderId="18" xfId="43" applyFont="1" applyFill="1" applyBorder="1" applyAlignment="1">
      <alignment wrapText="1"/>
    </xf>
    <xf numFmtId="0" fontId="32" fillId="0" borderId="18" xfId="43" applyFont="1" applyFill="1" applyBorder="1" applyAlignment="1">
      <alignment horizontal="right" wrapText="1"/>
    </xf>
    <xf numFmtId="0" fontId="9" fillId="8" borderId="7" xfId="0" applyFont="1" applyFill="1" applyBorder="1" applyAlignment="1">
      <alignment horizontal="center" textRotation="75"/>
    </xf>
    <xf numFmtId="164" fontId="32" fillId="0" borderId="18" xfId="43" applyNumberFormat="1" applyFont="1" applyFill="1" applyBorder="1" applyAlignment="1">
      <alignment wrapText="1"/>
    </xf>
    <xf numFmtId="164" fontId="9" fillId="9" borderId="1" xfId="0" applyNumberFormat="1" applyFont="1" applyFill="1" applyBorder="1"/>
    <xf numFmtId="41" fontId="9" fillId="9" borderId="12" xfId="0" applyNumberFormat="1" applyFont="1" applyFill="1" applyBorder="1" applyAlignment="1">
      <alignment horizontal="center" textRotation="75"/>
    </xf>
    <xf numFmtId="164" fontId="9" fillId="0" borderId="1" xfId="0" applyNumberFormat="1" applyFont="1" applyBorder="1" applyAlignment="1">
      <alignment horizontal="right"/>
    </xf>
    <xf numFmtId="0" fontId="6" fillId="8" borderId="0" xfId="0" applyFont="1" applyFill="1" applyBorder="1" applyAlignment="1">
      <alignment horizontal="center" vertical="center"/>
    </xf>
    <xf numFmtId="41" fontId="6" fillId="8" borderId="0" xfId="0" applyNumberFormat="1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164" fontId="6" fillId="8" borderId="0" xfId="0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right"/>
    </xf>
    <xf numFmtId="164" fontId="9" fillId="9" borderId="12" xfId="0" applyNumberFormat="1" applyFont="1" applyFill="1" applyBorder="1" applyAlignment="1">
      <alignment horizontal="center" textRotation="75"/>
    </xf>
    <xf numFmtId="3" fontId="10" fillId="0" borderId="0" xfId="0" applyNumberFormat="1" applyFont="1" applyFill="1"/>
    <xf numFmtId="49" fontId="0" fillId="0" borderId="0" xfId="0" applyNumberFormat="1"/>
    <xf numFmtId="49" fontId="9" fillId="0" borderId="0" xfId="0" applyNumberFormat="1" applyFont="1"/>
    <xf numFmtId="167" fontId="9" fillId="14" borderId="4" xfId="45" applyNumberFormat="1" applyFont="1" applyFill="1" applyBorder="1"/>
    <xf numFmtId="3" fontId="9" fillId="14" borderId="4" xfId="45" applyNumberFormat="1" applyFont="1" applyFill="1" applyBorder="1"/>
    <xf numFmtId="0" fontId="6" fillId="14" borderId="1" xfId="0" applyFont="1" applyFill="1" applyBorder="1" applyAlignment="1"/>
    <xf numFmtId="3" fontId="6" fillId="14" borderId="1" xfId="0" applyNumberFormat="1" applyFont="1" applyFill="1" applyBorder="1" applyAlignment="1"/>
    <xf numFmtId="49" fontId="6" fillId="14" borderId="1" xfId="0" applyNumberFormat="1" applyFont="1" applyFill="1" applyBorder="1" applyAlignment="1">
      <alignment horizontal="right"/>
    </xf>
    <xf numFmtId="0" fontId="6" fillId="14" borderId="1" xfId="0" applyFont="1" applyFill="1" applyBorder="1" applyAlignment="1">
      <alignment horizontal="center"/>
    </xf>
    <xf numFmtId="164" fontId="6" fillId="14" borderId="1" xfId="0" applyNumberFormat="1" applyFont="1" applyFill="1" applyBorder="1" applyAlignment="1">
      <alignment horizontal="center"/>
    </xf>
    <xf numFmtId="165" fontId="6" fillId="14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164" fontId="26" fillId="0" borderId="0" xfId="0" applyNumberFormat="1" applyFont="1" applyFill="1" applyBorder="1"/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/>
    <xf numFmtId="164" fontId="6" fillId="0" borderId="1" xfId="0" applyNumberFormat="1" applyFont="1" applyFill="1" applyBorder="1"/>
    <xf numFmtId="165" fontId="27" fillId="0" borderId="5" xfId="11" applyNumberFormat="1" applyFont="1" applyFill="1" applyBorder="1"/>
    <xf numFmtId="0" fontId="23" fillId="8" borderId="0" xfId="0" applyFont="1" applyFill="1" applyAlignment="1">
      <alignment horizontal="center"/>
    </xf>
    <xf numFmtId="0" fontId="6" fillId="8" borderId="0" xfId="0" applyFont="1" applyFill="1" applyBorder="1" applyAlignment="1">
      <alignment horizontal="center" vertical="center"/>
    </xf>
    <xf numFmtId="41" fontId="6" fillId="8" borderId="0" xfId="0" applyNumberFormat="1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164" fontId="6" fillId="8" borderId="0" xfId="0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/>
    </xf>
    <xf numFmtId="165" fontId="6" fillId="14" borderId="1" xfId="0" applyNumberFormat="1" applyFont="1" applyFill="1" applyBorder="1" applyAlignment="1"/>
    <xf numFmtId="4" fontId="6" fillId="0" borderId="1" xfId="0" applyNumberFormat="1" applyFont="1" applyFill="1" applyBorder="1" applyAlignment="1"/>
  </cellXfs>
  <cellStyles count="46">
    <cellStyle name="Comma 2" xfId="41"/>
    <cellStyle name="filler" xfId="1"/>
    <cellStyle name="filler aqua" xfId="2"/>
    <cellStyle name="filler dk blue" xfId="3"/>
    <cellStyle name="filler lgt blue" xfId="4"/>
    <cellStyle name="general w comma" xfId="5"/>
    <cellStyle name="general w comma edit" xfId="6"/>
    <cellStyle name="general w comma total" xfId="7"/>
    <cellStyle name="Normal" xfId="0" builtinId="0"/>
    <cellStyle name="Normal 2" xfId="40"/>
    <cellStyle name="Normal 2 2" xfId="45"/>
    <cellStyle name="Normal 3" xfId="44"/>
    <cellStyle name="Normal_2008 Graduation Rates by District - preliminary_111608" xfId="8"/>
    <cellStyle name="Normal_DistrictEnrollmentCt" xfId="36"/>
    <cellStyle name="Normal_Dropouts 1991-2008 (final2)" xfId="9"/>
    <cellStyle name="Normal_Original_3" xfId="10"/>
    <cellStyle name="Normal_Sheet1" xfId="38"/>
    <cellStyle name="Normal_Sheet1_1" xfId="11"/>
    <cellStyle name="Normal_Sheet1_2" xfId="37"/>
    <cellStyle name="Normal_Sheet1_3" xfId="12"/>
    <cellStyle name="Normal_Sheet2" xfId="43"/>
    <cellStyle name="Percent" xfId="39" builtinId="5"/>
    <cellStyle name="Percent 2" xfId="42"/>
    <cellStyle name="Percent total" xfId="13"/>
    <cellStyle name="promoted numbers" xfId="14"/>
    <cellStyle name="promoted numbers edit" xfId="15"/>
    <cellStyle name="promoted numbers totals" xfId="16"/>
    <cellStyle name="promoted percent" xfId="17"/>
    <cellStyle name="promoted percent total" xfId="18"/>
    <cellStyle name="shade all border" xfId="19"/>
    <cellStyle name="shade B" xfId="20"/>
    <cellStyle name="shade L align left" xfId="21"/>
    <cellStyle name="shade LB" xfId="22"/>
    <cellStyle name="shade LB align left" xfId="23"/>
    <cellStyle name="shade LBR" xfId="24"/>
    <cellStyle name="shade LR" xfId="25"/>
    <cellStyle name="shade LT" xfId="26"/>
    <cellStyle name="shade LTB" xfId="27"/>
    <cellStyle name="shade LTR" xfId="28"/>
    <cellStyle name="shade R" xfId="29"/>
    <cellStyle name="shade RB" xfId="30"/>
    <cellStyle name="shade RT" xfId="31"/>
    <cellStyle name="shade RTB" xfId="32"/>
    <cellStyle name="shade TB" xfId="33"/>
    <cellStyle name="shadeT" xfId="34"/>
    <cellStyle name="white space" xfId="3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14" zoomScale="75" workbookViewId="0">
      <selection activeCell="I16" sqref="I15:I16"/>
    </sheetView>
  </sheetViews>
  <sheetFormatPr defaultRowHeight="12.75"/>
  <cols>
    <col min="2" max="2" width="29.7109375" customWidth="1"/>
  </cols>
  <sheetData>
    <row r="1" spans="1:5">
      <c r="A1" t="s">
        <v>104</v>
      </c>
      <c r="B1" t="s">
        <v>107</v>
      </c>
      <c r="C1" t="s">
        <v>105</v>
      </c>
      <c r="D1" t="s">
        <v>106</v>
      </c>
      <c r="E1" t="s">
        <v>104</v>
      </c>
    </row>
    <row r="2" spans="1:5">
      <c r="A2">
        <v>2</v>
      </c>
      <c r="B2" t="s">
        <v>149</v>
      </c>
      <c r="C2">
        <v>0</v>
      </c>
      <c r="D2">
        <v>4</v>
      </c>
      <c r="E2">
        <v>2</v>
      </c>
    </row>
    <row r="3" spans="1:5">
      <c r="A3">
        <v>3</v>
      </c>
      <c r="B3" t="s">
        <v>109</v>
      </c>
      <c r="C3">
        <v>0</v>
      </c>
      <c r="D3">
        <v>8</v>
      </c>
      <c r="E3">
        <v>3</v>
      </c>
    </row>
    <row r="4" spans="1:5">
      <c r="A4">
        <v>4</v>
      </c>
      <c r="B4" t="s">
        <v>110</v>
      </c>
      <c r="C4">
        <v>0</v>
      </c>
      <c r="D4">
        <v>3</v>
      </c>
      <c r="E4">
        <v>4</v>
      </c>
    </row>
    <row r="5" spans="1:5">
      <c r="A5">
        <v>5</v>
      </c>
      <c r="B5" t="s">
        <v>147</v>
      </c>
      <c r="C5">
        <v>0</v>
      </c>
      <c r="D5">
        <v>94</v>
      </c>
      <c r="E5">
        <v>5</v>
      </c>
    </row>
    <row r="6" spans="1:5">
      <c r="A6">
        <v>6</v>
      </c>
      <c r="B6" t="s">
        <v>111</v>
      </c>
      <c r="C6">
        <v>0</v>
      </c>
      <c r="D6">
        <v>3</v>
      </c>
      <c r="E6">
        <v>6</v>
      </c>
    </row>
    <row r="7" spans="1:5">
      <c r="A7">
        <v>7</v>
      </c>
      <c r="B7" t="s">
        <v>112</v>
      </c>
      <c r="C7">
        <v>0</v>
      </c>
      <c r="D7">
        <v>15</v>
      </c>
      <c r="E7">
        <v>7</v>
      </c>
    </row>
    <row r="8" spans="1:5">
      <c r="A8">
        <v>8</v>
      </c>
      <c r="B8" t="s">
        <v>161</v>
      </c>
      <c r="C8">
        <v>0</v>
      </c>
      <c r="D8">
        <v>2</v>
      </c>
      <c r="E8">
        <v>8</v>
      </c>
    </row>
    <row r="9" spans="1:5">
      <c r="A9">
        <v>9</v>
      </c>
      <c r="B9" t="s">
        <v>113</v>
      </c>
      <c r="C9">
        <v>0</v>
      </c>
      <c r="D9">
        <v>4</v>
      </c>
      <c r="E9">
        <v>9</v>
      </c>
    </row>
    <row r="10" spans="1:5">
      <c r="A10">
        <v>10</v>
      </c>
      <c r="B10" t="s">
        <v>114</v>
      </c>
      <c r="C10">
        <v>0</v>
      </c>
      <c r="D10">
        <v>4</v>
      </c>
      <c r="E10">
        <v>10</v>
      </c>
    </row>
    <row r="11" spans="1:5">
      <c r="A11">
        <v>11</v>
      </c>
      <c r="B11" t="s">
        <v>115</v>
      </c>
      <c r="C11">
        <v>0</v>
      </c>
      <c r="D11">
        <v>8</v>
      </c>
      <c r="E11">
        <v>11</v>
      </c>
    </row>
    <row r="12" spans="1:5">
      <c r="A12">
        <v>12</v>
      </c>
      <c r="B12" t="s">
        <v>116</v>
      </c>
      <c r="C12">
        <v>0</v>
      </c>
      <c r="D12">
        <v>2</v>
      </c>
      <c r="E12">
        <v>12</v>
      </c>
    </row>
    <row r="13" spans="1:5">
      <c r="A13">
        <v>13</v>
      </c>
      <c r="B13" t="s">
        <v>117</v>
      </c>
      <c r="C13">
        <v>0</v>
      </c>
      <c r="D13">
        <v>5</v>
      </c>
      <c r="E13">
        <v>13</v>
      </c>
    </row>
    <row r="14" spans="1:5">
      <c r="A14">
        <v>14</v>
      </c>
      <c r="B14" t="s">
        <v>118</v>
      </c>
      <c r="C14">
        <v>0</v>
      </c>
      <c r="D14">
        <v>8</v>
      </c>
      <c r="E14">
        <v>14</v>
      </c>
    </row>
    <row r="15" spans="1:5">
      <c r="A15">
        <v>15</v>
      </c>
      <c r="B15" t="s">
        <v>119</v>
      </c>
      <c r="C15">
        <v>0</v>
      </c>
      <c r="D15">
        <v>2</v>
      </c>
      <c r="E15">
        <v>15</v>
      </c>
    </row>
    <row r="16" spans="1:5">
      <c r="A16">
        <v>16</v>
      </c>
      <c r="B16" t="s">
        <v>150</v>
      </c>
      <c r="C16">
        <v>0</v>
      </c>
      <c r="D16">
        <v>34</v>
      </c>
      <c r="E16">
        <v>16</v>
      </c>
    </row>
    <row r="17" spans="1:5">
      <c r="A17">
        <v>17</v>
      </c>
      <c r="B17" t="s">
        <v>120</v>
      </c>
      <c r="C17">
        <v>0</v>
      </c>
      <c r="D17">
        <v>4</v>
      </c>
      <c r="E17">
        <v>17</v>
      </c>
    </row>
    <row r="18" spans="1:5">
      <c r="A18">
        <v>18</v>
      </c>
      <c r="B18" t="s">
        <v>151</v>
      </c>
      <c r="C18">
        <v>0</v>
      </c>
      <c r="D18">
        <v>4</v>
      </c>
      <c r="E18">
        <v>18</v>
      </c>
    </row>
    <row r="19" spans="1:5">
      <c r="A19">
        <v>19</v>
      </c>
      <c r="B19" t="s">
        <v>121</v>
      </c>
      <c r="C19">
        <v>0</v>
      </c>
      <c r="D19">
        <v>2</v>
      </c>
      <c r="E19">
        <v>19</v>
      </c>
    </row>
    <row r="20" spans="1:5">
      <c r="A20">
        <v>20</v>
      </c>
      <c r="B20" t="s">
        <v>122</v>
      </c>
      <c r="C20">
        <v>0</v>
      </c>
      <c r="D20">
        <v>1</v>
      </c>
      <c r="E20">
        <v>20</v>
      </c>
    </row>
    <row r="21" spans="1:5">
      <c r="A21">
        <v>21</v>
      </c>
      <c r="B21" t="s">
        <v>123</v>
      </c>
      <c r="C21">
        <v>0</v>
      </c>
      <c r="D21">
        <v>9</v>
      </c>
      <c r="E21">
        <v>21</v>
      </c>
    </row>
    <row r="22" spans="1:5">
      <c r="A22">
        <v>22</v>
      </c>
      <c r="B22" t="s">
        <v>152</v>
      </c>
      <c r="C22">
        <v>0</v>
      </c>
      <c r="D22">
        <v>12</v>
      </c>
      <c r="E22">
        <v>22</v>
      </c>
    </row>
    <row r="23" spans="1:5">
      <c r="A23">
        <v>23</v>
      </c>
      <c r="B23" t="s">
        <v>124</v>
      </c>
      <c r="C23">
        <v>0</v>
      </c>
      <c r="D23">
        <v>1</v>
      </c>
      <c r="E23">
        <v>23</v>
      </c>
    </row>
    <row r="24" spans="1:5">
      <c r="A24">
        <v>24</v>
      </c>
      <c r="B24" t="s">
        <v>153</v>
      </c>
      <c r="C24">
        <v>0</v>
      </c>
      <c r="D24">
        <v>44</v>
      </c>
      <c r="E24">
        <v>24</v>
      </c>
    </row>
    <row r="25" spans="1:5">
      <c r="A25">
        <v>25</v>
      </c>
      <c r="B25" t="s">
        <v>154</v>
      </c>
      <c r="C25">
        <v>0</v>
      </c>
      <c r="D25">
        <v>10</v>
      </c>
      <c r="E25">
        <v>25</v>
      </c>
    </row>
    <row r="26" spans="1:5">
      <c r="A26">
        <v>27</v>
      </c>
      <c r="B26" t="s">
        <v>125</v>
      </c>
      <c r="C26">
        <v>0</v>
      </c>
      <c r="D26">
        <v>1</v>
      </c>
      <c r="E26">
        <v>27</v>
      </c>
    </row>
    <row r="27" spans="1:5">
      <c r="A27">
        <v>28</v>
      </c>
      <c r="B27" t="s">
        <v>155</v>
      </c>
      <c r="C27">
        <v>0</v>
      </c>
      <c r="D27">
        <v>14</v>
      </c>
      <c r="E27">
        <v>28</v>
      </c>
    </row>
    <row r="28" spans="1:5">
      <c r="A28">
        <v>29</v>
      </c>
      <c r="B28" t="s">
        <v>126</v>
      </c>
      <c r="C28">
        <v>0</v>
      </c>
      <c r="D28">
        <v>10</v>
      </c>
      <c r="E28">
        <v>29</v>
      </c>
    </row>
    <row r="29" spans="1:5">
      <c r="A29">
        <v>30</v>
      </c>
      <c r="B29" t="s">
        <v>156</v>
      </c>
      <c r="C29">
        <v>0</v>
      </c>
      <c r="D29">
        <v>15</v>
      </c>
      <c r="E29">
        <v>30</v>
      </c>
    </row>
    <row r="30" spans="1:5">
      <c r="A30">
        <v>31</v>
      </c>
      <c r="B30" t="s">
        <v>127</v>
      </c>
      <c r="C30">
        <v>0</v>
      </c>
      <c r="D30">
        <v>27</v>
      </c>
      <c r="E30">
        <v>31</v>
      </c>
    </row>
    <row r="31" spans="1:5">
      <c r="A31">
        <v>32</v>
      </c>
      <c r="B31" t="s">
        <v>128</v>
      </c>
      <c r="C31">
        <v>0</v>
      </c>
      <c r="D31">
        <v>11</v>
      </c>
      <c r="E31">
        <v>32</v>
      </c>
    </row>
    <row r="32" spans="1:5">
      <c r="A32">
        <v>33</v>
      </c>
      <c r="B32" t="s">
        <v>157</v>
      </c>
      <c r="C32">
        <v>0</v>
      </c>
      <c r="D32">
        <v>37</v>
      </c>
      <c r="E32">
        <v>33</v>
      </c>
    </row>
    <row r="33" spans="1:5">
      <c r="A33">
        <v>34</v>
      </c>
      <c r="B33" t="s">
        <v>129</v>
      </c>
      <c r="C33">
        <v>0</v>
      </c>
      <c r="D33">
        <v>2</v>
      </c>
      <c r="E33">
        <v>34</v>
      </c>
    </row>
    <row r="34" spans="1:5">
      <c r="A34">
        <v>35</v>
      </c>
      <c r="B34" t="s">
        <v>130</v>
      </c>
      <c r="C34">
        <v>0</v>
      </c>
      <c r="D34">
        <v>4</v>
      </c>
      <c r="E34">
        <v>35</v>
      </c>
    </row>
    <row r="35" spans="1:5">
      <c r="A35">
        <v>36</v>
      </c>
      <c r="B35" t="s">
        <v>158</v>
      </c>
      <c r="C35">
        <v>0</v>
      </c>
      <c r="D35">
        <v>10</v>
      </c>
      <c r="E35">
        <v>36</v>
      </c>
    </row>
    <row r="36" spans="1:5">
      <c r="A36">
        <v>37</v>
      </c>
      <c r="B36" t="s">
        <v>159</v>
      </c>
      <c r="C36">
        <v>0</v>
      </c>
      <c r="D36">
        <v>13</v>
      </c>
      <c r="E36">
        <v>37</v>
      </c>
    </row>
    <row r="37" spans="1:5">
      <c r="A37">
        <v>38</v>
      </c>
      <c r="B37" t="s">
        <v>131</v>
      </c>
      <c r="C37">
        <v>0</v>
      </c>
      <c r="D37">
        <v>1</v>
      </c>
      <c r="E37">
        <v>38</v>
      </c>
    </row>
    <row r="38" spans="1:5">
      <c r="A38">
        <v>39</v>
      </c>
      <c r="B38" t="s">
        <v>132</v>
      </c>
      <c r="C38">
        <v>0</v>
      </c>
      <c r="D38">
        <v>3</v>
      </c>
      <c r="E38">
        <v>39</v>
      </c>
    </row>
    <row r="39" spans="1:5">
      <c r="A39">
        <v>40</v>
      </c>
      <c r="B39" t="s">
        <v>133</v>
      </c>
      <c r="C39">
        <v>0</v>
      </c>
      <c r="D39">
        <v>2</v>
      </c>
      <c r="E39">
        <v>40</v>
      </c>
    </row>
    <row r="40" spans="1:5">
      <c r="A40">
        <v>42</v>
      </c>
      <c r="B40" t="s">
        <v>160</v>
      </c>
      <c r="C40">
        <v>0</v>
      </c>
      <c r="D40">
        <v>6</v>
      </c>
      <c r="E40">
        <v>42</v>
      </c>
    </row>
    <row r="41" spans="1:5">
      <c r="A41">
        <v>43</v>
      </c>
      <c r="B41" t="s">
        <v>134</v>
      </c>
      <c r="C41">
        <v>0</v>
      </c>
      <c r="D41">
        <v>1</v>
      </c>
      <c r="E41">
        <v>43</v>
      </c>
    </row>
    <row r="42" spans="1:5">
      <c r="A42">
        <v>44</v>
      </c>
      <c r="B42" t="s">
        <v>135</v>
      </c>
      <c r="C42">
        <v>0</v>
      </c>
      <c r="D42">
        <v>10</v>
      </c>
      <c r="E42">
        <v>44</v>
      </c>
    </row>
    <row r="43" spans="1:5">
      <c r="A43">
        <v>45</v>
      </c>
      <c r="B43" t="s">
        <v>136</v>
      </c>
      <c r="C43">
        <v>0</v>
      </c>
      <c r="D43">
        <v>9</v>
      </c>
      <c r="E43">
        <v>45</v>
      </c>
    </row>
    <row r="44" spans="1:5">
      <c r="A44">
        <v>46</v>
      </c>
      <c r="B44" t="s">
        <v>137</v>
      </c>
      <c r="C44">
        <v>0</v>
      </c>
      <c r="D44">
        <v>1</v>
      </c>
      <c r="E44">
        <v>46</v>
      </c>
    </row>
    <row r="45" spans="1:5">
      <c r="A45">
        <v>47</v>
      </c>
      <c r="B45" t="s">
        <v>138</v>
      </c>
      <c r="C45">
        <v>0</v>
      </c>
      <c r="D45">
        <v>2</v>
      </c>
      <c r="E45">
        <v>47</v>
      </c>
    </row>
    <row r="46" spans="1:5">
      <c r="A46">
        <v>48</v>
      </c>
      <c r="B46" t="s">
        <v>139</v>
      </c>
      <c r="C46">
        <v>0</v>
      </c>
      <c r="D46">
        <v>3</v>
      </c>
      <c r="E46">
        <v>48</v>
      </c>
    </row>
    <row r="47" spans="1:5">
      <c r="A47">
        <v>49</v>
      </c>
      <c r="B47" t="s">
        <v>140</v>
      </c>
      <c r="C47">
        <v>0</v>
      </c>
      <c r="D47">
        <v>3</v>
      </c>
      <c r="E47">
        <v>49</v>
      </c>
    </row>
    <row r="48" spans="1:5">
      <c r="A48">
        <v>50</v>
      </c>
      <c r="B48" t="s">
        <v>141</v>
      </c>
      <c r="C48">
        <v>0</v>
      </c>
      <c r="D48">
        <v>1</v>
      </c>
      <c r="E48">
        <v>50</v>
      </c>
    </row>
    <row r="49" spans="1:5">
      <c r="A49">
        <v>51</v>
      </c>
      <c r="B49" t="s">
        <v>142</v>
      </c>
      <c r="C49">
        <v>0</v>
      </c>
      <c r="D49">
        <v>8</v>
      </c>
      <c r="E49">
        <v>51</v>
      </c>
    </row>
    <row r="50" spans="1:5">
      <c r="A50">
        <v>52</v>
      </c>
      <c r="B50" t="s">
        <v>143</v>
      </c>
      <c r="C50">
        <v>0</v>
      </c>
      <c r="D50">
        <v>11</v>
      </c>
      <c r="E50">
        <v>52</v>
      </c>
    </row>
    <row r="51" spans="1:5">
      <c r="A51">
        <v>53</v>
      </c>
      <c r="B51" t="s">
        <v>144</v>
      </c>
      <c r="C51">
        <v>0</v>
      </c>
      <c r="D51">
        <v>2</v>
      </c>
      <c r="E51">
        <v>53</v>
      </c>
    </row>
    <row r="52" spans="1:5">
      <c r="A52">
        <v>54</v>
      </c>
      <c r="B52" t="s">
        <v>145</v>
      </c>
      <c r="C52">
        <v>0</v>
      </c>
      <c r="D52">
        <v>3</v>
      </c>
      <c r="E52">
        <v>54</v>
      </c>
    </row>
    <row r="53" spans="1:5">
      <c r="A53">
        <v>55</v>
      </c>
      <c r="B53" t="s">
        <v>146</v>
      </c>
      <c r="C53">
        <v>0</v>
      </c>
      <c r="D53">
        <v>1</v>
      </c>
      <c r="E53">
        <v>55</v>
      </c>
    </row>
    <row r="54" spans="1:5">
      <c r="A54">
        <v>56</v>
      </c>
      <c r="B54" t="s">
        <v>148</v>
      </c>
      <c r="C54">
        <v>0</v>
      </c>
      <c r="D54">
        <v>7</v>
      </c>
      <c r="E54">
        <v>56</v>
      </c>
    </row>
    <row r="55" spans="1:5">
      <c r="A55">
        <v>98</v>
      </c>
      <c r="B55" t="s">
        <v>108</v>
      </c>
      <c r="C55">
        <v>0</v>
      </c>
      <c r="D55">
        <v>1</v>
      </c>
      <c r="E55">
        <v>98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A29" sqref="AA29"/>
    </sheetView>
  </sheetViews>
  <sheetFormatPr defaultRowHeight="12.75"/>
  <cols>
    <col min="20" max="20" width="13.85546875" customWidth="1"/>
    <col min="24" max="24" width="14.140625" customWidth="1"/>
  </cols>
  <sheetData>
    <row r="1" spans="1:28">
      <c r="A1" t="s">
        <v>409</v>
      </c>
      <c r="B1" t="s">
        <v>423</v>
      </c>
      <c r="C1" t="s">
        <v>424</v>
      </c>
      <c r="D1" t="s">
        <v>425</v>
      </c>
      <c r="E1" t="s">
        <v>426</v>
      </c>
      <c r="F1" t="s">
        <v>427</v>
      </c>
      <c r="G1" t="s">
        <v>430</v>
      </c>
      <c r="H1" t="s">
        <v>431</v>
      </c>
      <c r="I1" t="s">
        <v>432</v>
      </c>
      <c r="J1" t="s">
        <v>433</v>
      </c>
      <c r="K1" t="s">
        <v>434</v>
      </c>
      <c r="L1" t="s">
        <v>438</v>
      </c>
      <c r="M1" t="s">
        <v>439</v>
      </c>
      <c r="N1" t="s">
        <v>440</v>
      </c>
      <c r="O1" t="s">
        <v>441</v>
      </c>
      <c r="P1" t="s">
        <v>442</v>
      </c>
      <c r="Q1" t="s">
        <v>428</v>
      </c>
      <c r="R1" t="s">
        <v>233</v>
      </c>
      <c r="S1" t="s">
        <v>429</v>
      </c>
      <c r="T1" t="s">
        <v>235</v>
      </c>
      <c r="U1" t="s">
        <v>435</v>
      </c>
      <c r="V1" t="s">
        <v>238</v>
      </c>
      <c r="W1" t="s">
        <v>436</v>
      </c>
      <c r="X1" t="s">
        <v>437</v>
      </c>
      <c r="Y1" t="s">
        <v>443</v>
      </c>
      <c r="Z1" t="s">
        <v>243</v>
      </c>
      <c r="AA1" t="s">
        <v>444</v>
      </c>
      <c r="AB1" t="s">
        <v>245</v>
      </c>
    </row>
    <row r="2" spans="1:28">
      <c r="A2">
        <v>3</v>
      </c>
      <c r="B2">
        <v>9154</v>
      </c>
      <c r="C2">
        <v>3668</v>
      </c>
      <c r="D2">
        <v>3640</v>
      </c>
      <c r="E2">
        <v>1176</v>
      </c>
      <c r="F2">
        <v>670</v>
      </c>
      <c r="G2">
        <v>9150</v>
      </c>
      <c r="H2">
        <v>3311</v>
      </c>
      <c r="I2">
        <v>3711</v>
      </c>
      <c r="J2">
        <v>1831</v>
      </c>
      <c r="K2">
        <v>297</v>
      </c>
      <c r="L2">
        <v>9154</v>
      </c>
      <c r="M2">
        <v>3225</v>
      </c>
      <c r="N2">
        <v>3981</v>
      </c>
      <c r="O2">
        <v>964</v>
      </c>
      <c r="P2">
        <v>984</v>
      </c>
      <c r="Q2">
        <v>0.40069914791347999</v>
      </c>
      <c r="R2">
        <v>0.39764037579200401</v>
      </c>
      <c r="S2">
        <v>0.12846842910203199</v>
      </c>
      <c r="T2" s="38">
        <v>7.3192047192484205E-2</v>
      </c>
      <c r="U2">
        <v>0.36185792349726797</v>
      </c>
      <c r="V2">
        <v>0.40557377049180299</v>
      </c>
      <c r="W2">
        <v>0.200109289617486</v>
      </c>
      <c r="X2" s="38">
        <v>3.2459016393442598E-2</v>
      </c>
      <c r="Y2">
        <v>0.352305003277256</v>
      </c>
      <c r="Z2">
        <v>0.43489185055713298</v>
      </c>
      <c r="AA2">
        <v>0.10530915446799199</v>
      </c>
      <c r="AB2">
        <v>0.107493991697619</v>
      </c>
    </row>
    <row r="3" spans="1:28">
      <c r="A3">
        <v>4</v>
      </c>
      <c r="B3">
        <v>9259</v>
      </c>
      <c r="C3">
        <v>3352</v>
      </c>
      <c r="D3">
        <v>4216</v>
      </c>
      <c r="E3">
        <v>967</v>
      </c>
      <c r="F3">
        <v>724</v>
      </c>
      <c r="G3">
        <v>9245</v>
      </c>
      <c r="H3">
        <v>2934</v>
      </c>
      <c r="I3">
        <v>4358</v>
      </c>
      <c r="J3">
        <v>1818</v>
      </c>
      <c r="K3">
        <v>135</v>
      </c>
      <c r="L3">
        <v>9254</v>
      </c>
      <c r="M3">
        <v>3323</v>
      </c>
      <c r="N3">
        <v>3671</v>
      </c>
      <c r="O3">
        <v>1162</v>
      </c>
      <c r="P3">
        <v>1098</v>
      </c>
      <c r="Q3">
        <v>0.36202613673182799</v>
      </c>
      <c r="R3">
        <v>0.45534074954098702</v>
      </c>
      <c r="S3">
        <v>0.10443892428988</v>
      </c>
      <c r="T3" s="38">
        <v>7.8194189437304204E-2</v>
      </c>
      <c r="U3">
        <v>0.31736073553271998</v>
      </c>
      <c r="V3">
        <v>0.47138994050838301</v>
      </c>
      <c r="W3">
        <v>0.196646836127637</v>
      </c>
      <c r="X3" s="38">
        <v>1.46024878312601E-2</v>
      </c>
      <c r="Y3">
        <v>0.35908796196239501</v>
      </c>
      <c r="Z3">
        <v>0.39669332180678601</v>
      </c>
      <c r="AA3">
        <v>0.125567322239032</v>
      </c>
      <c r="AB3">
        <v>0.11865139399178699</v>
      </c>
    </row>
    <row r="4" spans="1:28">
      <c r="A4">
        <v>5</v>
      </c>
      <c r="B4">
        <v>9194</v>
      </c>
      <c r="C4">
        <v>2872</v>
      </c>
      <c r="D4">
        <v>4771</v>
      </c>
      <c r="E4">
        <v>1180</v>
      </c>
      <c r="F4">
        <v>371</v>
      </c>
      <c r="G4">
        <v>9185</v>
      </c>
      <c r="H4">
        <v>2523</v>
      </c>
      <c r="I4">
        <v>4315</v>
      </c>
      <c r="J4">
        <v>2268</v>
      </c>
      <c r="K4">
        <v>79</v>
      </c>
      <c r="L4">
        <v>9196</v>
      </c>
      <c r="M4">
        <v>4005</v>
      </c>
      <c r="N4">
        <v>3052</v>
      </c>
      <c r="O4">
        <v>1389</v>
      </c>
      <c r="P4">
        <v>750</v>
      </c>
      <c r="Q4">
        <v>0.31237763758973203</v>
      </c>
      <c r="R4">
        <v>0.51892538612138395</v>
      </c>
      <c r="S4">
        <v>0.12834457254731299</v>
      </c>
      <c r="T4" s="38">
        <v>4.0352403741570599E-2</v>
      </c>
      <c r="U4">
        <v>0.27468698965705002</v>
      </c>
      <c r="V4">
        <v>0.469787697332608</v>
      </c>
      <c r="W4">
        <v>0.24692433315187801</v>
      </c>
      <c r="X4" s="38">
        <v>8.6009798584648894E-3</v>
      </c>
      <c r="Y4">
        <v>0.435515441496303</v>
      </c>
      <c r="Z4">
        <v>0.33188342757720701</v>
      </c>
      <c r="AA4">
        <v>0.151043932144411</v>
      </c>
      <c r="AB4" s="38">
        <v>8.1557198782079204E-2</v>
      </c>
    </row>
    <row r="5" spans="1:28">
      <c r="A5">
        <v>6</v>
      </c>
      <c r="B5">
        <v>9393</v>
      </c>
      <c r="C5">
        <v>3422</v>
      </c>
      <c r="D5">
        <v>4142</v>
      </c>
      <c r="E5">
        <v>1543</v>
      </c>
      <c r="F5">
        <v>286</v>
      </c>
      <c r="G5">
        <v>9392</v>
      </c>
      <c r="H5">
        <v>3161</v>
      </c>
      <c r="I5">
        <v>3685</v>
      </c>
      <c r="J5">
        <v>2052</v>
      </c>
      <c r="K5">
        <v>494</v>
      </c>
      <c r="L5">
        <v>9400</v>
      </c>
      <c r="M5">
        <v>3321</v>
      </c>
      <c r="N5">
        <v>3679</v>
      </c>
      <c r="O5">
        <v>1392</v>
      </c>
      <c r="P5">
        <v>1008</v>
      </c>
      <c r="Q5">
        <v>0.36431385073991301</v>
      </c>
      <c r="R5">
        <v>0.44096667731289302</v>
      </c>
      <c r="S5">
        <v>0.164271265836261</v>
      </c>
      <c r="T5" s="38">
        <v>3.0448206110933702E-2</v>
      </c>
      <c r="U5">
        <v>0.33656303236797303</v>
      </c>
      <c r="V5">
        <v>0.39235519591141399</v>
      </c>
      <c r="W5">
        <v>0.21848381601362901</v>
      </c>
      <c r="X5" s="38">
        <v>5.2597955706984702E-2</v>
      </c>
      <c r="Y5">
        <v>0.35329787234042598</v>
      </c>
      <c r="Z5">
        <v>0.391382978723404</v>
      </c>
      <c r="AA5">
        <v>0.148085106382979</v>
      </c>
      <c r="AB5">
        <v>0.10723404255319099</v>
      </c>
    </row>
    <row r="6" spans="1:28">
      <c r="A6">
        <v>7</v>
      </c>
      <c r="B6">
        <v>9699</v>
      </c>
      <c r="C6">
        <v>3115</v>
      </c>
      <c r="D6">
        <v>4732</v>
      </c>
      <c r="E6">
        <v>1358</v>
      </c>
      <c r="F6">
        <v>494</v>
      </c>
      <c r="G6">
        <v>9704</v>
      </c>
      <c r="H6">
        <v>1228</v>
      </c>
      <c r="I6">
        <v>5572</v>
      </c>
      <c r="J6">
        <v>2125</v>
      </c>
      <c r="K6">
        <v>779</v>
      </c>
      <c r="L6">
        <v>9706</v>
      </c>
      <c r="M6">
        <v>2807</v>
      </c>
      <c r="N6">
        <v>3878</v>
      </c>
      <c r="O6">
        <v>1907</v>
      </c>
      <c r="P6">
        <v>1114</v>
      </c>
      <c r="Q6">
        <v>0.32116713063202401</v>
      </c>
      <c r="R6">
        <v>0.48788534900505198</v>
      </c>
      <c r="S6">
        <v>0.140014434477781</v>
      </c>
      <c r="T6" s="38">
        <v>5.0933085885142802E-2</v>
      </c>
      <c r="U6">
        <v>0.12654575432811199</v>
      </c>
      <c r="V6">
        <v>0.57419620774938196</v>
      </c>
      <c r="W6">
        <v>0.218981863149217</v>
      </c>
      <c r="X6" s="38">
        <v>8.0276174773289397E-2</v>
      </c>
      <c r="Y6">
        <v>0.28920255512054399</v>
      </c>
      <c r="Z6">
        <v>0.39954667216154999</v>
      </c>
      <c r="AA6">
        <v>0.19647640634659</v>
      </c>
      <c r="AB6">
        <v>0.11477436637131699</v>
      </c>
    </row>
    <row r="7" spans="1:28">
      <c r="A7">
        <v>8</v>
      </c>
      <c r="B7">
        <v>9663</v>
      </c>
      <c r="C7">
        <v>3582</v>
      </c>
      <c r="D7">
        <v>4716</v>
      </c>
      <c r="E7">
        <v>1057</v>
      </c>
      <c r="F7">
        <v>308</v>
      </c>
      <c r="G7">
        <v>9660</v>
      </c>
      <c r="H7">
        <v>791</v>
      </c>
      <c r="I7">
        <v>6210</v>
      </c>
      <c r="J7">
        <v>1878</v>
      </c>
      <c r="K7">
        <v>781</v>
      </c>
      <c r="L7">
        <v>9656</v>
      </c>
      <c r="M7">
        <v>2785</v>
      </c>
      <c r="N7">
        <v>3907</v>
      </c>
      <c r="O7">
        <v>1558</v>
      </c>
      <c r="P7">
        <v>1406</v>
      </c>
      <c r="Q7">
        <v>0.37069233157404502</v>
      </c>
      <c r="R7">
        <v>0.48804719031356703</v>
      </c>
      <c r="S7">
        <v>0.109386318948567</v>
      </c>
      <c r="T7" s="38">
        <v>3.1874159163820803E-2</v>
      </c>
      <c r="U7" s="38">
        <v>8.1884057971014501E-2</v>
      </c>
      <c r="V7">
        <v>0.64285714285714302</v>
      </c>
      <c r="W7">
        <v>0.19440993788819899</v>
      </c>
      <c r="X7" s="38">
        <v>8.0848861283643894E-2</v>
      </c>
      <c r="Y7">
        <v>0.28842170671085299</v>
      </c>
      <c r="Z7">
        <v>0.40461888980944499</v>
      </c>
      <c r="AA7">
        <v>0.16135045567522799</v>
      </c>
      <c r="AB7">
        <v>0.145608947804474</v>
      </c>
    </row>
    <row r="8" spans="1:28">
      <c r="A8">
        <v>9</v>
      </c>
      <c r="B8">
        <v>10167</v>
      </c>
      <c r="C8">
        <v>4599</v>
      </c>
      <c r="D8">
        <v>3735</v>
      </c>
      <c r="E8">
        <v>1602</v>
      </c>
      <c r="F8">
        <v>231</v>
      </c>
      <c r="G8">
        <v>10166</v>
      </c>
      <c r="H8">
        <v>749</v>
      </c>
      <c r="I8">
        <v>6676</v>
      </c>
      <c r="J8">
        <v>1967</v>
      </c>
      <c r="K8">
        <v>774</v>
      </c>
      <c r="L8">
        <v>10166</v>
      </c>
      <c r="M8">
        <v>3049</v>
      </c>
      <c r="N8">
        <v>3325</v>
      </c>
      <c r="O8">
        <v>1979</v>
      </c>
      <c r="P8">
        <v>1813</v>
      </c>
      <c r="Q8">
        <v>0.45234582472705798</v>
      </c>
      <c r="R8">
        <v>0.367365004426084</v>
      </c>
      <c r="S8">
        <v>0.157568604308055</v>
      </c>
      <c r="T8">
        <v>2.2720566538802001E-2</v>
      </c>
      <c r="U8" s="38">
        <v>7.3676962423765494E-2</v>
      </c>
      <c r="V8">
        <v>0.65669879992130598</v>
      </c>
      <c r="W8">
        <v>0.19348809758016899</v>
      </c>
      <c r="X8">
        <v>7.6136140074758996E-2</v>
      </c>
      <c r="Y8">
        <v>0.299921306315168</v>
      </c>
      <c r="Z8">
        <v>0.32707062758213701</v>
      </c>
      <c r="AA8">
        <v>0.194668502852646</v>
      </c>
      <c r="AB8">
        <v>0.17833956325004899</v>
      </c>
    </row>
    <row r="9" spans="1:28">
      <c r="A9">
        <v>10</v>
      </c>
      <c r="B9">
        <v>9408</v>
      </c>
      <c r="C9">
        <v>3662</v>
      </c>
      <c r="D9">
        <v>4298</v>
      </c>
      <c r="E9">
        <v>1321</v>
      </c>
      <c r="F9">
        <v>127</v>
      </c>
      <c r="G9">
        <v>9413</v>
      </c>
      <c r="H9">
        <v>274</v>
      </c>
      <c r="I9">
        <v>7142</v>
      </c>
      <c r="J9">
        <v>1597</v>
      </c>
      <c r="K9">
        <v>400</v>
      </c>
      <c r="L9">
        <v>9396</v>
      </c>
      <c r="M9">
        <v>1711</v>
      </c>
      <c r="N9">
        <v>4791</v>
      </c>
      <c r="O9">
        <v>1797</v>
      </c>
      <c r="P9">
        <v>1097</v>
      </c>
      <c r="Q9">
        <v>0.38924319727891199</v>
      </c>
      <c r="R9">
        <v>0.45684523809523803</v>
      </c>
      <c r="S9">
        <v>0.140412414965986</v>
      </c>
      <c r="T9" s="38">
        <v>1.34991496598639E-2</v>
      </c>
      <c r="U9" s="38">
        <v>2.9108679485817499E-2</v>
      </c>
      <c r="V9">
        <v>0.75873791564857096</v>
      </c>
      <c r="W9">
        <v>0.16965898225857901</v>
      </c>
      <c r="X9" s="38">
        <v>4.2494422607032803E-2</v>
      </c>
      <c r="Y9">
        <v>0.18209876543209899</v>
      </c>
      <c r="Z9">
        <v>0.509897828863346</v>
      </c>
      <c r="AA9">
        <v>0.19125159642400999</v>
      </c>
      <c r="AB9">
        <v>0.116751809280545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zoomScale="75" workbookViewId="0">
      <pane ySplit="1" topLeftCell="A2" activePane="bottomLeft" state="frozen"/>
      <selection pane="bottomLeft" activeCell="O108" sqref="O108"/>
    </sheetView>
  </sheetViews>
  <sheetFormatPr defaultRowHeight="12.75"/>
  <cols>
    <col min="9" max="9" width="22.7109375" customWidth="1"/>
    <col min="10" max="10" width="12.7109375" customWidth="1"/>
  </cols>
  <sheetData>
    <row r="1" spans="1:10">
      <c r="A1" t="s">
        <v>446</v>
      </c>
      <c r="B1" t="s">
        <v>447</v>
      </c>
      <c r="C1" t="s">
        <v>448</v>
      </c>
      <c r="D1" t="s">
        <v>449</v>
      </c>
      <c r="E1" t="s">
        <v>450</v>
      </c>
      <c r="F1" t="s">
        <v>451</v>
      </c>
      <c r="G1" t="s">
        <v>413</v>
      </c>
      <c r="H1" t="s">
        <v>415</v>
      </c>
      <c r="I1" t="s">
        <v>417</v>
      </c>
      <c r="J1" t="s">
        <v>419</v>
      </c>
    </row>
    <row r="2" spans="1:10">
      <c r="A2" t="s">
        <v>452</v>
      </c>
      <c r="B2">
        <v>2</v>
      </c>
      <c r="C2">
        <v>3</v>
      </c>
      <c r="D2">
        <v>10</v>
      </c>
      <c r="E2" t="s">
        <v>420</v>
      </c>
      <c r="F2">
        <v>1</v>
      </c>
      <c r="G2">
        <v>1</v>
      </c>
      <c r="H2">
        <v>0</v>
      </c>
      <c r="I2" t="s">
        <v>38</v>
      </c>
      <c r="J2" t="s">
        <v>38</v>
      </c>
    </row>
    <row r="3" spans="1:10">
      <c r="A3" t="s">
        <v>452</v>
      </c>
      <c r="B3">
        <v>2</v>
      </c>
      <c r="C3">
        <v>14</v>
      </c>
      <c r="D3">
        <v>10</v>
      </c>
      <c r="E3" t="s">
        <v>420</v>
      </c>
      <c r="F3">
        <v>1</v>
      </c>
      <c r="G3">
        <v>0</v>
      </c>
      <c r="H3">
        <v>1</v>
      </c>
      <c r="I3" t="s">
        <v>38</v>
      </c>
      <c r="J3" t="s">
        <v>38</v>
      </c>
    </row>
    <row r="4" spans="1:10">
      <c r="A4" t="s">
        <v>452</v>
      </c>
      <c r="B4">
        <v>2</v>
      </c>
      <c r="C4">
        <v>15</v>
      </c>
      <c r="D4">
        <v>10</v>
      </c>
      <c r="E4" t="s">
        <v>420</v>
      </c>
      <c r="F4">
        <v>1</v>
      </c>
      <c r="G4">
        <v>1</v>
      </c>
      <c r="H4">
        <v>0</v>
      </c>
      <c r="I4" t="s">
        <v>38</v>
      </c>
      <c r="J4" t="s">
        <v>38</v>
      </c>
    </row>
    <row r="5" spans="1:10">
      <c r="A5" t="s">
        <v>452</v>
      </c>
      <c r="B5">
        <v>2</v>
      </c>
      <c r="C5">
        <v>16</v>
      </c>
      <c r="D5">
        <v>10</v>
      </c>
      <c r="E5" t="s">
        <v>420</v>
      </c>
      <c r="F5">
        <v>4</v>
      </c>
      <c r="G5">
        <v>3</v>
      </c>
      <c r="H5">
        <v>1</v>
      </c>
      <c r="I5" t="s">
        <v>38</v>
      </c>
      <c r="J5" t="s">
        <v>38</v>
      </c>
    </row>
    <row r="6" spans="1:10">
      <c r="A6" t="s">
        <v>452</v>
      </c>
      <c r="B6">
        <v>2</v>
      </c>
      <c r="C6">
        <v>20</v>
      </c>
      <c r="D6">
        <v>10</v>
      </c>
      <c r="E6" t="s">
        <v>420</v>
      </c>
      <c r="F6">
        <v>3</v>
      </c>
      <c r="G6">
        <v>1</v>
      </c>
      <c r="H6">
        <v>2</v>
      </c>
      <c r="I6" t="s">
        <v>38</v>
      </c>
      <c r="J6" t="s">
        <v>38</v>
      </c>
    </row>
    <row r="7" spans="1:10">
      <c r="A7" t="s">
        <v>452</v>
      </c>
      <c r="B7">
        <v>2</v>
      </c>
      <c r="C7">
        <v>22</v>
      </c>
      <c r="D7">
        <v>10</v>
      </c>
      <c r="E7" t="s">
        <v>420</v>
      </c>
      <c r="F7">
        <v>24</v>
      </c>
      <c r="G7">
        <v>13</v>
      </c>
      <c r="H7">
        <v>11</v>
      </c>
      <c r="I7">
        <v>0.54166666666666696</v>
      </c>
      <c r="J7">
        <v>0.45833333333333298</v>
      </c>
    </row>
    <row r="8" spans="1:10">
      <c r="A8" t="s">
        <v>452</v>
      </c>
      <c r="B8">
        <v>2</v>
      </c>
      <c r="C8">
        <v>24</v>
      </c>
      <c r="D8">
        <v>10</v>
      </c>
      <c r="E8" t="s">
        <v>420</v>
      </c>
      <c r="F8">
        <v>18</v>
      </c>
      <c r="G8">
        <v>7</v>
      </c>
      <c r="H8">
        <v>11</v>
      </c>
      <c r="I8">
        <v>0.38888888888888901</v>
      </c>
      <c r="J8">
        <v>0.61111111111111105</v>
      </c>
    </row>
    <row r="9" spans="1:10">
      <c r="A9" t="s">
        <v>452</v>
      </c>
      <c r="B9">
        <v>2</v>
      </c>
      <c r="C9">
        <v>25</v>
      </c>
      <c r="D9">
        <v>10</v>
      </c>
      <c r="E9" t="s">
        <v>420</v>
      </c>
      <c r="F9">
        <v>2</v>
      </c>
      <c r="G9">
        <v>1</v>
      </c>
      <c r="H9">
        <v>1</v>
      </c>
      <c r="I9" t="s">
        <v>38</v>
      </c>
      <c r="J9" t="s">
        <v>38</v>
      </c>
    </row>
    <row r="10" spans="1:10">
      <c r="A10" t="s">
        <v>452</v>
      </c>
      <c r="B10">
        <v>2</v>
      </c>
      <c r="C10">
        <v>31</v>
      </c>
      <c r="D10">
        <v>10</v>
      </c>
      <c r="E10" t="s">
        <v>420</v>
      </c>
      <c r="F10">
        <v>46</v>
      </c>
      <c r="G10">
        <v>26</v>
      </c>
      <c r="H10">
        <v>20</v>
      </c>
      <c r="I10">
        <v>0.565217391304348</v>
      </c>
      <c r="J10">
        <v>0.434782608695652</v>
      </c>
    </row>
    <row r="11" spans="1:10">
      <c r="A11" t="s">
        <v>452</v>
      </c>
      <c r="B11">
        <v>2</v>
      </c>
      <c r="C11">
        <v>33</v>
      </c>
      <c r="D11">
        <v>10</v>
      </c>
      <c r="E11" t="s">
        <v>420</v>
      </c>
      <c r="F11">
        <v>16</v>
      </c>
      <c r="G11">
        <v>7</v>
      </c>
      <c r="H11">
        <v>9</v>
      </c>
      <c r="I11">
        <v>0.4375</v>
      </c>
      <c r="J11">
        <v>0.5625</v>
      </c>
    </row>
    <row r="12" spans="1:10">
      <c r="A12" t="s">
        <v>452</v>
      </c>
      <c r="B12">
        <v>2</v>
      </c>
      <c r="C12">
        <v>34</v>
      </c>
      <c r="D12">
        <v>10</v>
      </c>
      <c r="E12" t="s">
        <v>420</v>
      </c>
      <c r="F12">
        <v>11</v>
      </c>
      <c r="G12">
        <v>6</v>
      </c>
      <c r="H12">
        <v>5</v>
      </c>
      <c r="I12">
        <v>0.54545454545454497</v>
      </c>
      <c r="J12">
        <v>0.45454545454545497</v>
      </c>
    </row>
    <row r="13" spans="1:10">
      <c r="A13" t="s">
        <v>452</v>
      </c>
      <c r="B13">
        <v>2</v>
      </c>
      <c r="C13">
        <v>35</v>
      </c>
      <c r="D13">
        <v>10</v>
      </c>
      <c r="E13" t="s">
        <v>420</v>
      </c>
      <c r="F13">
        <v>4</v>
      </c>
      <c r="G13">
        <v>0</v>
      </c>
      <c r="H13">
        <v>4</v>
      </c>
      <c r="I13" t="s">
        <v>38</v>
      </c>
      <c r="J13" t="s">
        <v>38</v>
      </c>
    </row>
    <row r="14" spans="1:10">
      <c r="A14" t="s">
        <v>452</v>
      </c>
      <c r="B14">
        <v>2</v>
      </c>
      <c r="C14">
        <v>36</v>
      </c>
      <c r="D14">
        <v>10</v>
      </c>
      <c r="E14" t="s">
        <v>420</v>
      </c>
      <c r="F14">
        <v>10</v>
      </c>
      <c r="G14">
        <v>5</v>
      </c>
      <c r="H14">
        <v>5</v>
      </c>
      <c r="I14">
        <v>0.5</v>
      </c>
      <c r="J14">
        <v>0.5</v>
      </c>
    </row>
    <row r="15" spans="1:10">
      <c r="A15" t="s">
        <v>452</v>
      </c>
      <c r="B15">
        <v>2</v>
      </c>
      <c r="C15">
        <v>37</v>
      </c>
      <c r="D15">
        <v>10</v>
      </c>
      <c r="E15" t="s">
        <v>420</v>
      </c>
      <c r="F15">
        <v>11</v>
      </c>
      <c r="G15">
        <v>3</v>
      </c>
      <c r="H15">
        <v>8</v>
      </c>
      <c r="I15">
        <v>0.27272727272727298</v>
      </c>
      <c r="J15">
        <v>0.72727272727272696</v>
      </c>
    </row>
    <row r="16" spans="1:10">
      <c r="A16" t="s">
        <v>452</v>
      </c>
      <c r="B16">
        <v>2</v>
      </c>
      <c r="C16">
        <v>42</v>
      </c>
      <c r="D16">
        <v>10</v>
      </c>
      <c r="E16" t="s">
        <v>420</v>
      </c>
      <c r="F16">
        <v>4</v>
      </c>
      <c r="G16">
        <v>1</v>
      </c>
      <c r="H16">
        <v>3</v>
      </c>
      <c r="I16" t="s">
        <v>38</v>
      </c>
      <c r="J16" t="s">
        <v>38</v>
      </c>
    </row>
    <row r="17" spans="1:10">
      <c r="A17" t="s">
        <v>452</v>
      </c>
      <c r="B17">
        <v>2</v>
      </c>
      <c r="C17">
        <v>44</v>
      </c>
      <c r="D17">
        <v>10</v>
      </c>
      <c r="E17" t="s">
        <v>420</v>
      </c>
      <c r="F17">
        <v>4</v>
      </c>
      <c r="G17">
        <v>2</v>
      </c>
      <c r="H17">
        <v>2</v>
      </c>
      <c r="I17" t="s">
        <v>38</v>
      </c>
      <c r="J17" t="s">
        <v>38</v>
      </c>
    </row>
    <row r="18" spans="1:10">
      <c r="A18" t="s">
        <v>452</v>
      </c>
      <c r="B18">
        <v>2</v>
      </c>
      <c r="C18">
        <v>46</v>
      </c>
      <c r="D18">
        <v>10</v>
      </c>
      <c r="E18" t="s">
        <v>420</v>
      </c>
      <c r="F18">
        <v>2</v>
      </c>
      <c r="G18">
        <v>2</v>
      </c>
      <c r="H18">
        <v>0</v>
      </c>
      <c r="I18" t="s">
        <v>38</v>
      </c>
      <c r="J18" t="s">
        <v>38</v>
      </c>
    </row>
    <row r="19" spans="1:10">
      <c r="A19" t="s">
        <v>452</v>
      </c>
      <c r="B19">
        <v>2</v>
      </c>
      <c r="C19">
        <v>47</v>
      </c>
      <c r="D19">
        <v>10</v>
      </c>
      <c r="E19" t="s">
        <v>420</v>
      </c>
      <c r="F19">
        <v>1</v>
      </c>
      <c r="G19">
        <v>0</v>
      </c>
      <c r="H19">
        <v>1</v>
      </c>
      <c r="I19" t="s">
        <v>38</v>
      </c>
      <c r="J19" t="s">
        <v>38</v>
      </c>
    </row>
    <row r="20" spans="1:10">
      <c r="A20" t="s">
        <v>452</v>
      </c>
      <c r="B20">
        <v>2</v>
      </c>
      <c r="C20">
        <v>54</v>
      </c>
      <c r="D20">
        <v>10</v>
      </c>
      <c r="E20" t="s">
        <v>420</v>
      </c>
      <c r="F20">
        <v>1</v>
      </c>
      <c r="G20">
        <v>0</v>
      </c>
      <c r="H20">
        <v>1</v>
      </c>
      <c r="I20" t="s">
        <v>38</v>
      </c>
      <c r="J20" t="s">
        <v>38</v>
      </c>
    </row>
    <row r="21" spans="1:10">
      <c r="A21" t="s">
        <v>452</v>
      </c>
      <c r="B21">
        <v>2</v>
      </c>
      <c r="C21">
        <v>56</v>
      </c>
      <c r="D21">
        <v>10</v>
      </c>
      <c r="E21" t="s">
        <v>420</v>
      </c>
      <c r="F21">
        <v>1</v>
      </c>
      <c r="G21">
        <v>0</v>
      </c>
      <c r="H21">
        <v>1</v>
      </c>
      <c r="I21" t="s">
        <v>38</v>
      </c>
      <c r="J21" t="s">
        <v>38</v>
      </c>
    </row>
    <row r="22" spans="1:10">
      <c r="A22" t="s">
        <v>452</v>
      </c>
      <c r="B22">
        <v>2</v>
      </c>
      <c r="C22">
        <v>2</v>
      </c>
      <c r="D22">
        <v>11</v>
      </c>
      <c r="E22" t="s">
        <v>420</v>
      </c>
      <c r="F22">
        <v>8</v>
      </c>
      <c r="G22">
        <v>8</v>
      </c>
      <c r="H22">
        <v>0</v>
      </c>
      <c r="I22" t="s">
        <v>51</v>
      </c>
      <c r="J22" t="s">
        <v>50</v>
      </c>
    </row>
    <row r="23" spans="1:10">
      <c r="A23" t="s">
        <v>452</v>
      </c>
      <c r="B23">
        <v>2</v>
      </c>
      <c r="C23">
        <v>3</v>
      </c>
      <c r="D23">
        <v>11</v>
      </c>
      <c r="E23" t="s">
        <v>420</v>
      </c>
      <c r="F23">
        <v>8</v>
      </c>
      <c r="G23">
        <v>5</v>
      </c>
      <c r="H23">
        <v>3</v>
      </c>
      <c r="I23">
        <v>0.625</v>
      </c>
      <c r="J23">
        <v>0.375</v>
      </c>
    </row>
    <row r="24" spans="1:10">
      <c r="A24" t="s">
        <v>452</v>
      </c>
      <c r="B24">
        <v>2</v>
      </c>
      <c r="C24">
        <v>4</v>
      </c>
      <c r="D24">
        <v>11</v>
      </c>
      <c r="E24" t="s">
        <v>420</v>
      </c>
      <c r="F24">
        <v>2</v>
      </c>
      <c r="G24">
        <v>1</v>
      </c>
      <c r="H24">
        <v>1</v>
      </c>
      <c r="I24" t="s">
        <v>38</v>
      </c>
      <c r="J24" t="s">
        <v>38</v>
      </c>
    </row>
    <row r="25" spans="1:10">
      <c r="A25" t="s">
        <v>452</v>
      </c>
      <c r="B25">
        <v>2</v>
      </c>
      <c r="C25">
        <v>5</v>
      </c>
      <c r="D25">
        <v>11</v>
      </c>
      <c r="E25" t="s">
        <v>420</v>
      </c>
      <c r="F25">
        <v>844</v>
      </c>
      <c r="G25">
        <v>446</v>
      </c>
      <c r="H25">
        <v>398</v>
      </c>
      <c r="I25">
        <v>0.52843601895734604</v>
      </c>
      <c r="J25">
        <v>0.47156398104265401</v>
      </c>
    </row>
    <row r="26" spans="1:10">
      <c r="A26" t="s">
        <v>452</v>
      </c>
      <c r="B26">
        <v>2</v>
      </c>
      <c r="C26">
        <v>6</v>
      </c>
      <c r="D26">
        <v>11</v>
      </c>
      <c r="E26" t="s">
        <v>420</v>
      </c>
      <c r="F26">
        <v>10</v>
      </c>
      <c r="G26">
        <v>6</v>
      </c>
      <c r="H26">
        <v>4</v>
      </c>
      <c r="I26">
        <v>0.6</v>
      </c>
      <c r="J26">
        <v>0.4</v>
      </c>
    </row>
    <row r="27" spans="1:10">
      <c r="A27" t="s">
        <v>452</v>
      </c>
      <c r="B27">
        <v>2</v>
      </c>
      <c r="C27">
        <v>7</v>
      </c>
      <c r="D27">
        <v>11</v>
      </c>
      <c r="E27" t="s">
        <v>420</v>
      </c>
      <c r="F27">
        <v>48</v>
      </c>
      <c r="G27">
        <v>22</v>
      </c>
      <c r="H27">
        <v>26</v>
      </c>
      <c r="I27">
        <v>0.45833333333333298</v>
      </c>
      <c r="J27">
        <v>0.54166666666666696</v>
      </c>
    </row>
    <row r="28" spans="1:10">
      <c r="A28" t="s">
        <v>452</v>
      </c>
      <c r="B28">
        <v>2</v>
      </c>
      <c r="C28">
        <v>8</v>
      </c>
      <c r="D28">
        <v>11</v>
      </c>
      <c r="E28" t="s">
        <v>420</v>
      </c>
      <c r="F28">
        <v>3</v>
      </c>
      <c r="G28">
        <v>1</v>
      </c>
      <c r="H28">
        <v>2</v>
      </c>
      <c r="I28" t="s">
        <v>38</v>
      </c>
      <c r="J28" t="s">
        <v>38</v>
      </c>
    </row>
    <row r="29" spans="1:10">
      <c r="A29" t="s">
        <v>452</v>
      </c>
      <c r="B29">
        <v>2</v>
      </c>
      <c r="C29">
        <v>9</v>
      </c>
      <c r="D29">
        <v>11</v>
      </c>
      <c r="E29" t="s">
        <v>420</v>
      </c>
      <c r="F29">
        <v>6</v>
      </c>
      <c r="G29">
        <v>3</v>
      </c>
      <c r="H29">
        <v>3</v>
      </c>
      <c r="I29">
        <v>0.5</v>
      </c>
      <c r="J29">
        <v>0.5</v>
      </c>
    </row>
    <row r="30" spans="1:10">
      <c r="A30" t="s">
        <v>452</v>
      </c>
      <c r="B30">
        <v>2</v>
      </c>
      <c r="C30">
        <v>11</v>
      </c>
      <c r="D30">
        <v>11</v>
      </c>
      <c r="E30" t="s">
        <v>420</v>
      </c>
      <c r="F30">
        <v>7</v>
      </c>
      <c r="G30">
        <v>5</v>
      </c>
      <c r="H30">
        <v>2</v>
      </c>
      <c r="I30" t="s">
        <v>39</v>
      </c>
      <c r="J30" t="s">
        <v>40</v>
      </c>
    </row>
    <row r="31" spans="1:10">
      <c r="A31" t="s">
        <v>452</v>
      </c>
      <c r="B31">
        <v>2</v>
      </c>
      <c r="C31">
        <v>12</v>
      </c>
      <c r="D31">
        <v>11</v>
      </c>
      <c r="E31" t="s">
        <v>420</v>
      </c>
      <c r="F31">
        <v>4</v>
      </c>
      <c r="G31">
        <v>1</v>
      </c>
      <c r="H31">
        <v>3</v>
      </c>
      <c r="I31" t="s">
        <v>38</v>
      </c>
      <c r="J31" t="s">
        <v>38</v>
      </c>
    </row>
    <row r="32" spans="1:10">
      <c r="A32" t="s">
        <v>452</v>
      </c>
      <c r="B32">
        <v>2</v>
      </c>
      <c r="C32">
        <v>13</v>
      </c>
      <c r="D32">
        <v>11</v>
      </c>
      <c r="E32" t="s">
        <v>420</v>
      </c>
      <c r="F32">
        <v>9</v>
      </c>
      <c r="G32">
        <v>6</v>
      </c>
      <c r="H32">
        <v>3</v>
      </c>
      <c r="I32">
        <v>0.66666666666666696</v>
      </c>
      <c r="J32">
        <v>0.33333333333333298</v>
      </c>
    </row>
    <row r="33" spans="1:10">
      <c r="A33" t="s">
        <v>452</v>
      </c>
      <c r="B33">
        <v>2</v>
      </c>
      <c r="C33">
        <v>14</v>
      </c>
      <c r="D33">
        <v>11</v>
      </c>
      <c r="E33" t="s">
        <v>420</v>
      </c>
      <c r="F33">
        <v>29</v>
      </c>
      <c r="G33">
        <v>12</v>
      </c>
      <c r="H33">
        <v>17</v>
      </c>
      <c r="I33">
        <v>0.41379310344827602</v>
      </c>
      <c r="J33">
        <v>0.58620689655172398</v>
      </c>
    </row>
    <row r="34" spans="1:10">
      <c r="A34" t="s">
        <v>452</v>
      </c>
      <c r="B34">
        <v>2</v>
      </c>
      <c r="C34">
        <v>15</v>
      </c>
      <c r="D34">
        <v>11</v>
      </c>
      <c r="E34" t="s">
        <v>420</v>
      </c>
      <c r="F34">
        <v>14</v>
      </c>
      <c r="G34">
        <v>4</v>
      </c>
      <c r="H34">
        <v>10</v>
      </c>
      <c r="I34">
        <v>0.28571428571428598</v>
      </c>
      <c r="J34">
        <v>0.71428571428571397</v>
      </c>
    </row>
    <row r="35" spans="1:10">
      <c r="A35" t="s">
        <v>452</v>
      </c>
      <c r="B35">
        <v>2</v>
      </c>
      <c r="C35">
        <v>16</v>
      </c>
      <c r="D35">
        <v>11</v>
      </c>
      <c r="E35" t="s">
        <v>420</v>
      </c>
      <c r="F35">
        <v>236</v>
      </c>
      <c r="G35">
        <v>147</v>
      </c>
      <c r="H35">
        <v>89</v>
      </c>
      <c r="I35">
        <v>0.62288135593220295</v>
      </c>
      <c r="J35">
        <v>0.37711864406779699</v>
      </c>
    </row>
    <row r="36" spans="1:10">
      <c r="A36" t="s">
        <v>452</v>
      </c>
      <c r="B36">
        <v>2</v>
      </c>
      <c r="C36">
        <v>17</v>
      </c>
      <c r="D36">
        <v>11</v>
      </c>
      <c r="E36" t="s">
        <v>420</v>
      </c>
      <c r="F36">
        <v>63</v>
      </c>
      <c r="G36">
        <v>35</v>
      </c>
      <c r="H36">
        <v>28</v>
      </c>
      <c r="I36">
        <v>0.55555555555555602</v>
      </c>
      <c r="J36">
        <v>0.44444444444444398</v>
      </c>
    </row>
    <row r="37" spans="1:10">
      <c r="A37" t="s">
        <v>452</v>
      </c>
      <c r="B37">
        <v>2</v>
      </c>
      <c r="C37">
        <v>18</v>
      </c>
      <c r="D37">
        <v>11</v>
      </c>
      <c r="E37" t="s">
        <v>420</v>
      </c>
      <c r="F37">
        <v>6</v>
      </c>
      <c r="G37">
        <v>6</v>
      </c>
      <c r="H37">
        <v>0</v>
      </c>
      <c r="I37" t="s">
        <v>39</v>
      </c>
      <c r="J37" t="s">
        <v>40</v>
      </c>
    </row>
    <row r="38" spans="1:10">
      <c r="A38" t="s">
        <v>452</v>
      </c>
      <c r="B38">
        <v>2</v>
      </c>
      <c r="C38">
        <v>19</v>
      </c>
      <c r="D38">
        <v>11</v>
      </c>
      <c r="E38" t="s">
        <v>420</v>
      </c>
      <c r="F38">
        <v>6</v>
      </c>
      <c r="G38">
        <v>2</v>
      </c>
      <c r="H38">
        <v>4</v>
      </c>
      <c r="I38" t="s">
        <v>40</v>
      </c>
      <c r="J38" t="s">
        <v>39</v>
      </c>
    </row>
    <row r="39" spans="1:10">
      <c r="A39" t="s">
        <v>452</v>
      </c>
      <c r="B39">
        <v>2</v>
      </c>
      <c r="C39">
        <v>20</v>
      </c>
      <c r="D39">
        <v>11</v>
      </c>
      <c r="E39" t="s">
        <v>420</v>
      </c>
      <c r="F39">
        <v>1</v>
      </c>
      <c r="G39">
        <v>1</v>
      </c>
      <c r="H39">
        <v>0</v>
      </c>
      <c r="I39" t="s">
        <v>38</v>
      </c>
      <c r="J39" t="s">
        <v>38</v>
      </c>
    </row>
    <row r="40" spans="1:10">
      <c r="A40" t="s">
        <v>452</v>
      </c>
      <c r="B40">
        <v>2</v>
      </c>
      <c r="C40">
        <v>21</v>
      </c>
      <c r="D40">
        <v>11</v>
      </c>
      <c r="E40" t="s">
        <v>420</v>
      </c>
      <c r="F40">
        <v>17</v>
      </c>
      <c r="G40">
        <v>7</v>
      </c>
      <c r="H40">
        <v>10</v>
      </c>
      <c r="I40">
        <v>0.41176470588235298</v>
      </c>
      <c r="J40">
        <v>0.58823529411764697</v>
      </c>
    </row>
    <row r="41" spans="1:10">
      <c r="A41" t="s">
        <v>452</v>
      </c>
      <c r="B41">
        <v>2</v>
      </c>
      <c r="C41">
        <v>22</v>
      </c>
      <c r="D41">
        <v>11</v>
      </c>
      <c r="E41" t="s">
        <v>420</v>
      </c>
      <c r="F41">
        <v>79</v>
      </c>
      <c r="G41">
        <v>47</v>
      </c>
      <c r="H41">
        <v>32</v>
      </c>
      <c r="I41">
        <v>0.594936708860759</v>
      </c>
      <c r="J41">
        <v>0.405063291139241</v>
      </c>
    </row>
    <row r="42" spans="1:10">
      <c r="A42" t="s">
        <v>452</v>
      </c>
      <c r="B42">
        <v>2</v>
      </c>
      <c r="C42">
        <v>23</v>
      </c>
      <c r="D42">
        <v>11</v>
      </c>
      <c r="E42" t="s">
        <v>420</v>
      </c>
      <c r="F42">
        <v>3</v>
      </c>
      <c r="G42">
        <v>0</v>
      </c>
      <c r="H42">
        <v>3</v>
      </c>
      <c r="I42" t="s">
        <v>38</v>
      </c>
      <c r="J42" t="s">
        <v>38</v>
      </c>
    </row>
    <row r="43" spans="1:10">
      <c r="A43" t="s">
        <v>452</v>
      </c>
      <c r="B43">
        <v>2</v>
      </c>
      <c r="C43">
        <v>24</v>
      </c>
      <c r="D43">
        <v>11</v>
      </c>
      <c r="E43" t="s">
        <v>420</v>
      </c>
      <c r="F43">
        <v>116</v>
      </c>
      <c r="G43">
        <v>70</v>
      </c>
      <c r="H43">
        <v>46</v>
      </c>
      <c r="I43">
        <v>0.60344827586206895</v>
      </c>
      <c r="J43">
        <v>0.39655172413793099</v>
      </c>
    </row>
    <row r="44" spans="1:10">
      <c r="A44" t="s">
        <v>452</v>
      </c>
      <c r="B44">
        <v>2</v>
      </c>
      <c r="C44">
        <v>25</v>
      </c>
      <c r="D44">
        <v>11</v>
      </c>
      <c r="E44" t="s">
        <v>420</v>
      </c>
      <c r="F44">
        <v>52</v>
      </c>
      <c r="G44">
        <v>25</v>
      </c>
      <c r="H44">
        <v>27</v>
      </c>
      <c r="I44">
        <v>0.480769230769231</v>
      </c>
      <c r="J44">
        <v>0.51923076923076905</v>
      </c>
    </row>
    <row r="45" spans="1:10">
      <c r="A45" t="s">
        <v>452</v>
      </c>
      <c r="B45">
        <v>2</v>
      </c>
      <c r="C45">
        <v>27</v>
      </c>
      <c r="D45">
        <v>11</v>
      </c>
      <c r="E45" t="s">
        <v>420</v>
      </c>
      <c r="F45">
        <v>3</v>
      </c>
      <c r="G45">
        <v>3</v>
      </c>
      <c r="H45">
        <v>0</v>
      </c>
      <c r="I45" t="s">
        <v>38</v>
      </c>
      <c r="J45" t="s">
        <v>38</v>
      </c>
    </row>
    <row r="46" spans="1:10">
      <c r="A46" t="s">
        <v>452</v>
      </c>
      <c r="B46">
        <v>2</v>
      </c>
      <c r="C46">
        <v>28</v>
      </c>
      <c r="D46">
        <v>11</v>
      </c>
      <c r="E46" t="s">
        <v>420</v>
      </c>
      <c r="F46">
        <v>64</v>
      </c>
      <c r="G46">
        <v>32</v>
      </c>
      <c r="H46">
        <v>32</v>
      </c>
      <c r="I46">
        <v>0.5</v>
      </c>
      <c r="J46">
        <v>0.5</v>
      </c>
    </row>
    <row r="47" spans="1:10">
      <c r="A47" t="s">
        <v>452</v>
      </c>
      <c r="B47">
        <v>2</v>
      </c>
      <c r="C47">
        <v>29</v>
      </c>
      <c r="D47">
        <v>11</v>
      </c>
      <c r="E47" t="s">
        <v>420</v>
      </c>
      <c r="F47">
        <v>22</v>
      </c>
      <c r="G47">
        <v>7</v>
      </c>
      <c r="H47">
        <v>15</v>
      </c>
      <c r="I47">
        <v>0.31818181818181801</v>
      </c>
      <c r="J47">
        <v>0.68181818181818199</v>
      </c>
    </row>
    <row r="48" spans="1:10">
      <c r="A48" t="s">
        <v>452</v>
      </c>
      <c r="B48">
        <v>2</v>
      </c>
      <c r="C48">
        <v>30</v>
      </c>
      <c r="D48">
        <v>11</v>
      </c>
      <c r="E48" t="s">
        <v>420</v>
      </c>
      <c r="F48">
        <v>19</v>
      </c>
      <c r="G48">
        <v>9</v>
      </c>
      <c r="H48">
        <v>10</v>
      </c>
      <c r="I48">
        <v>0.47368421052631599</v>
      </c>
      <c r="J48">
        <v>0.52631578947368396</v>
      </c>
    </row>
    <row r="49" spans="1:10">
      <c r="A49" t="s">
        <v>452</v>
      </c>
      <c r="B49">
        <v>2</v>
      </c>
      <c r="C49">
        <v>31</v>
      </c>
      <c r="D49">
        <v>11</v>
      </c>
      <c r="E49" t="s">
        <v>420</v>
      </c>
      <c r="F49">
        <v>28</v>
      </c>
      <c r="G49">
        <v>9</v>
      </c>
      <c r="H49">
        <v>19</v>
      </c>
      <c r="I49">
        <v>0.32142857142857101</v>
      </c>
      <c r="J49">
        <v>0.67857142857142905</v>
      </c>
    </row>
    <row r="50" spans="1:10">
      <c r="A50" t="s">
        <v>452</v>
      </c>
      <c r="B50">
        <v>2</v>
      </c>
      <c r="C50">
        <v>32</v>
      </c>
      <c r="D50">
        <v>11</v>
      </c>
      <c r="E50" t="s">
        <v>420</v>
      </c>
      <c r="F50">
        <v>80</v>
      </c>
      <c r="G50">
        <v>31</v>
      </c>
      <c r="H50">
        <v>49</v>
      </c>
      <c r="I50">
        <v>0.38750000000000001</v>
      </c>
      <c r="J50">
        <v>0.61250000000000004</v>
      </c>
    </row>
    <row r="51" spans="1:10">
      <c r="A51" t="s">
        <v>452</v>
      </c>
      <c r="B51">
        <v>2</v>
      </c>
      <c r="C51">
        <v>33</v>
      </c>
      <c r="D51">
        <v>11</v>
      </c>
      <c r="E51" t="s">
        <v>420</v>
      </c>
      <c r="F51">
        <v>249</v>
      </c>
      <c r="G51">
        <v>138</v>
      </c>
      <c r="H51">
        <v>111</v>
      </c>
      <c r="I51">
        <v>0.55421686746987997</v>
      </c>
      <c r="J51">
        <v>0.44578313253011997</v>
      </c>
    </row>
    <row r="52" spans="1:10">
      <c r="A52" t="s">
        <v>452</v>
      </c>
      <c r="B52">
        <v>2</v>
      </c>
      <c r="C52">
        <v>34</v>
      </c>
      <c r="D52">
        <v>11</v>
      </c>
      <c r="E52" t="s">
        <v>420</v>
      </c>
      <c r="F52">
        <v>14</v>
      </c>
      <c r="G52">
        <v>8</v>
      </c>
      <c r="H52">
        <v>6</v>
      </c>
      <c r="I52">
        <v>0.57142857142857095</v>
      </c>
      <c r="J52">
        <v>0.42857142857142899</v>
      </c>
    </row>
    <row r="53" spans="1:10">
      <c r="A53" t="s">
        <v>452</v>
      </c>
      <c r="B53">
        <v>2</v>
      </c>
      <c r="C53">
        <v>35</v>
      </c>
      <c r="D53">
        <v>11</v>
      </c>
      <c r="E53" t="s">
        <v>420</v>
      </c>
      <c r="F53">
        <v>14</v>
      </c>
      <c r="G53">
        <v>5</v>
      </c>
      <c r="H53">
        <v>9</v>
      </c>
      <c r="I53">
        <v>0.35714285714285698</v>
      </c>
      <c r="J53">
        <v>0.64285714285714302</v>
      </c>
    </row>
    <row r="54" spans="1:10">
      <c r="A54" t="s">
        <v>452</v>
      </c>
      <c r="B54">
        <v>2</v>
      </c>
      <c r="C54">
        <v>36</v>
      </c>
      <c r="D54">
        <v>11</v>
      </c>
      <c r="E54" t="s">
        <v>420</v>
      </c>
      <c r="F54">
        <v>49</v>
      </c>
      <c r="G54">
        <v>19</v>
      </c>
      <c r="H54">
        <v>30</v>
      </c>
      <c r="I54">
        <v>0.38775510204081598</v>
      </c>
      <c r="J54">
        <v>0.61224489795918402</v>
      </c>
    </row>
    <row r="55" spans="1:10">
      <c r="A55" t="s">
        <v>452</v>
      </c>
      <c r="B55">
        <v>2</v>
      </c>
      <c r="C55">
        <v>37</v>
      </c>
      <c r="D55">
        <v>11</v>
      </c>
      <c r="E55" t="s">
        <v>420</v>
      </c>
      <c r="F55">
        <v>41</v>
      </c>
      <c r="G55">
        <v>17</v>
      </c>
      <c r="H55">
        <v>24</v>
      </c>
      <c r="I55">
        <v>0.41463414634146301</v>
      </c>
      <c r="J55">
        <v>0.58536585365853699</v>
      </c>
    </row>
    <row r="56" spans="1:10">
      <c r="A56" t="s">
        <v>452</v>
      </c>
      <c r="B56">
        <v>2</v>
      </c>
      <c r="C56">
        <v>39</v>
      </c>
      <c r="D56">
        <v>11</v>
      </c>
      <c r="E56" t="s">
        <v>420</v>
      </c>
      <c r="F56">
        <v>3</v>
      </c>
      <c r="G56">
        <v>3</v>
      </c>
      <c r="H56">
        <v>0</v>
      </c>
      <c r="I56" t="s">
        <v>38</v>
      </c>
      <c r="J56" t="s">
        <v>38</v>
      </c>
    </row>
    <row r="57" spans="1:10">
      <c r="A57" t="s">
        <v>452</v>
      </c>
      <c r="B57">
        <v>2</v>
      </c>
      <c r="C57">
        <v>40</v>
      </c>
      <c r="D57">
        <v>11</v>
      </c>
      <c r="E57" t="s">
        <v>420</v>
      </c>
      <c r="F57">
        <v>1</v>
      </c>
      <c r="G57">
        <v>1</v>
      </c>
      <c r="H57">
        <v>0</v>
      </c>
      <c r="I57" t="s">
        <v>38</v>
      </c>
      <c r="J57" t="s">
        <v>38</v>
      </c>
    </row>
    <row r="58" spans="1:10">
      <c r="A58" t="s">
        <v>452</v>
      </c>
      <c r="B58">
        <v>2</v>
      </c>
      <c r="C58">
        <v>42</v>
      </c>
      <c r="D58">
        <v>11</v>
      </c>
      <c r="E58" t="s">
        <v>420</v>
      </c>
      <c r="F58">
        <v>33</v>
      </c>
      <c r="G58">
        <v>21</v>
      </c>
      <c r="H58">
        <v>12</v>
      </c>
      <c r="I58">
        <v>0.63636363636363602</v>
      </c>
      <c r="J58">
        <v>0.36363636363636398</v>
      </c>
    </row>
    <row r="59" spans="1:10">
      <c r="A59" t="s">
        <v>452</v>
      </c>
      <c r="B59">
        <v>2</v>
      </c>
      <c r="C59">
        <v>43</v>
      </c>
      <c r="D59">
        <v>11</v>
      </c>
      <c r="E59" t="s">
        <v>420</v>
      </c>
      <c r="F59">
        <v>6</v>
      </c>
      <c r="G59">
        <v>6</v>
      </c>
      <c r="H59">
        <v>0</v>
      </c>
      <c r="I59" t="s">
        <v>39</v>
      </c>
      <c r="J59" t="s">
        <v>40</v>
      </c>
    </row>
    <row r="60" spans="1:10">
      <c r="A60" t="s">
        <v>452</v>
      </c>
      <c r="B60">
        <v>2</v>
      </c>
      <c r="C60">
        <v>44</v>
      </c>
      <c r="D60">
        <v>11</v>
      </c>
      <c r="E60" t="s">
        <v>420</v>
      </c>
      <c r="F60">
        <v>6</v>
      </c>
      <c r="G60">
        <v>5</v>
      </c>
      <c r="H60">
        <v>1</v>
      </c>
      <c r="I60" t="s">
        <v>39</v>
      </c>
      <c r="J60" t="s">
        <v>40</v>
      </c>
    </row>
    <row r="61" spans="1:10">
      <c r="A61" t="s">
        <v>452</v>
      </c>
      <c r="B61">
        <v>2</v>
      </c>
      <c r="C61">
        <v>45</v>
      </c>
      <c r="D61">
        <v>11</v>
      </c>
      <c r="E61" t="s">
        <v>420</v>
      </c>
      <c r="F61">
        <v>15</v>
      </c>
      <c r="G61">
        <v>3</v>
      </c>
      <c r="H61">
        <v>12</v>
      </c>
      <c r="I61">
        <v>0.2</v>
      </c>
      <c r="J61">
        <v>0.8</v>
      </c>
    </row>
    <row r="62" spans="1:10">
      <c r="A62" t="s">
        <v>452</v>
      </c>
      <c r="B62">
        <v>2</v>
      </c>
      <c r="C62">
        <v>46</v>
      </c>
      <c r="D62">
        <v>11</v>
      </c>
      <c r="E62" t="s">
        <v>420</v>
      </c>
      <c r="F62">
        <v>5</v>
      </c>
      <c r="G62">
        <v>3</v>
      </c>
      <c r="H62">
        <v>2</v>
      </c>
      <c r="I62" t="s">
        <v>39</v>
      </c>
      <c r="J62" t="s">
        <v>40</v>
      </c>
    </row>
    <row r="63" spans="1:10">
      <c r="A63" t="s">
        <v>452</v>
      </c>
      <c r="B63">
        <v>2</v>
      </c>
      <c r="C63">
        <v>47</v>
      </c>
      <c r="D63">
        <v>11</v>
      </c>
      <c r="E63" t="s">
        <v>420</v>
      </c>
      <c r="F63">
        <v>7</v>
      </c>
      <c r="G63">
        <v>4</v>
      </c>
      <c r="H63">
        <v>3</v>
      </c>
      <c r="I63">
        <v>0.57142857142857095</v>
      </c>
      <c r="J63">
        <v>0.42857142857142899</v>
      </c>
    </row>
    <row r="64" spans="1:10">
      <c r="A64" t="s">
        <v>452</v>
      </c>
      <c r="B64">
        <v>2</v>
      </c>
      <c r="C64">
        <v>48</v>
      </c>
      <c r="D64">
        <v>11</v>
      </c>
      <c r="E64" t="s">
        <v>420</v>
      </c>
      <c r="F64">
        <v>11</v>
      </c>
      <c r="G64">
        <v>6</v>
      </c>
      <c r="H64">
        <v>5</v>
      </c>
      <c r="I64">
        <v>0.54545454545454497</v>
      </c>
      <c r="J64">
        <v>0.45454545454545497</v>
      </c>
    </row>
    <row r="65" spans="1:10">
      <c r="A65" t="s">
        <v>452</v>
      </c>
      <c r="B65">
        <v>2</v>
      </c>
      <c r="C65">
        <v>49</v>
      </c>
      <c r="D65">
        <v>11</v>
      </c>
      <c r="E65" t="s">
        <v>420</v>
      </c>
      <c r="F65">
        <v>2</v>
      </c>
      <c r="G65">
        <v>0</v>
      </c>
      <c r="H65">
        <v>2</v>
      </c>
      <c r="I65" t="s">
        <v>38</v>
      </c>
      <c r="J65" t="s">
        <v>38</v>
      </c>
    </row>
    <row r="66" spans="1:10">
      <c r="A66" t="s">
        <v>452</v>
      </c>
      <c r="B66">
        <v>2</v>
      </c>
      <c r="C66">
        <v>50</v>
      </c>
      <c r="D66">
        <v>11</v>
      </c>
      <c r="E66" t="s">
        <v>420</v>
      </c>
      <c r="F66">
        <v>1</v>
      </c>
      <c r="G66">
        <v>0</v>
      </c>
      <c r="H66">
        <v>1</v>
      </c>
      <c r="I66" t="s">
        <v>38</v>
      </c>
      <c r="J66" t="s">
        <v>38</v>
      </c>
    </row>
    <row r="67" spans="1:10">
      <c r="A67" t="s">
        <v>452</v>
      </c>
      <c r="B67">
        <v>2</v>
      </c>
      <c r="C67">
        <v>51</v>
      </c>
      <c r="D67">
        <v>11</v>
      </c>
      <c r="E67" t="s">
        <v>420</v>
      </c>
      <c r="F67">
        <v>8</v>
      </c>
      <c r="G67">
        <v>2</v>
      </c>
      <c r="H67">
        <v>6</v>
      </c>
      <c r="I67" t="s">
        <v>50</v>
      </c>
      <c r="J67" t="s">
        <v>51</v>
      </c>
    </row>
    <row r="68" spans="1:10">
      <c r="A68" t="s">
        <v>452</v>
      </c>
      <c r="B68">
        <v>2</v>
      </c>
      <c r="C68">
        <v>52</v>
      </c>
      <c r="D68">
        <v>11</v>
      </c>
      <c r="E68" t="s">
        <v>420</v>
      </c>
      <c r="F68">
        <v>20</v>
      </c>
      <c r="G68">
        <v>9</v>
      </c>
      <c r="H68">
        <v>11</v>
      </c>
      <c r="I68">
        <v>0.45</v>
      </c>
      <c r="J68">
        <v>0.55000000000000004</v>
      </c>
    </row>
    <row r="69" spans="1:10">
      <c r="A69" t="s">
        <v>452</v>
      </c>
      <c r="B69">
        <v>2</v>
      </c>
      <c r="C69">
        <v>53</v>
      </c>
      <c r="D69">
        <v>11</v>
      </c>
      <c r="E69" t="s">
        <v>420</v>
      </c>
      <c r="F69">
        <v>2</v>
      </c>
      <c r="G69">
        <v>2</v>
      </c>
      <c r="H69">
        <v>0</v>
      </c>
      <c r="I69" t="s">
        <v>38</v>
      </c>
      <c r="J69" t="s">
        <v>38</v>
      </c>
    </row>
    <row r="70" spans="1:10">
      <c r="A70" t="s">
        <v>452</v>
      </c>
      <c r="B70">
        <v>2</v>
      </c>
      <c r="C70">
        <v>54</v>
      </c>
      <c r="D70">
        <v>11</v>
      </c>
      <c r="E70" t="s">
        <v>420</v>
      </c>
      <c r="F70">
        <v>18</v>
      </c>
      <c r="G70">
        <v>4</v>
      </c>
      <c r="H70">
        <v>14</v>
      </c>
      <c r="I70">
        <v>0.22222222222222199</v>
      </c>
      <c r="J70">
        <v>0.77777777777777801</v>
      </c>
    </row>
    <row r="71" spans="1:10">
      <c r="A71" t="s">
        <v>452</v>
      </c>
      <c r="B71">
        <v>2</v>
      </c>
      <c r="C71">
        <v>55</v>
      </c>
      <c r="D71">
        <v>11</v>
      </c>
      <c r="E71" t="s">
        <v>420</v>
      </c>
      <c r="F71">
        <v>19</v>
      </c>
      <c r="G71">
        <v>3</v>
      </c>
      <c r="H71">
        <v>16</v>
      </c>
      <c r="I71">
        <v>0.157894736842105</v>
      </c>
      <c r="J71">
        <v>0.84210526315789502</v>
      </c>
    </row>
    <row r="72" spans="1:10">
      <c r="A72" t="s">
        <v>452</v>
      </c>
      <c r="B72">
        <v>2</v>
      </c>
      <c r="C72">
        <v>56</v>
      </c>
      <c r="D72">
        <v>11</v>
      </c>
      <c r="E72" t="s">
        <v>420</v>
      </c>
      <c r="F72">
        <v>6</v>
      </c>
      <c r="G72">
        <v>4</v>
      </c>
      <c r="H72">
        <v>2</v>
      </c>
      <c r="I72" t="s">
        <v>39</v>
      </c>
      <c r="J72" t="s">
        <v>40</v>
      </c>
    </row>
    <row r="73" spans="1:10">
      <c r="A73" t="s">
        <v>452</v>
      </c>
      <c r="B73">
        <v>2</v>
      </c>
      <c r="C73">
        <v>98</v>
      </c>
      <c r="D73">
        <v>11</v>
      </c>
      <c r="E73" t="s">
        <v>420</v>
      </c>
      <c r="F73">
        <v>22</v>
      </c>
      <c r="G73">
        <v>9</v>
      </c>
      <c r="H73">
        <v>13</v>
      </c>
      <c r="I73">
        <v>0.40909090909090901</v>
      </c>
      <c r="J73">
        <v>0.59090909090909105</v>
      </c>
    </row>
    <row r="74" spans="1:10">
      <c r="A74" t="s">
        <v>452</v>
      </c>
      <c r="B74">
        <v>2</v>
      </c>
      <c r="C74">
        <v>2</v>
      </c>
      <c r="D74">
        <v>12</v>
      </c>
      <c r="E74" t="s">
        <v>420</v>
      </c>
      <c r="F74">
        <v>4</v>
      </c>
      <c r="G74">
        <v>2</v>
      </c>
      <c r="H74">
        <v>2</v>
      </c>
      <c r="I74" t="s">
        <v>38</v>
      </c>
      <c r="J74" t="s">
        <v>38</v>
      </c>
    </row>
    <row r="75" spans="1:10">
      <c r="A75" t="s">
        <v>452</v>
      </c>
      <c r="B75">
        <v>2</v>
      </c>
      <c r="C75">
        <v>3</v>
      </c>
      <c r="D75">
        <v>12</v>
      </c>
      <c r="E75" t="s">
        <v>420</v>
      </c>
      <c r="F75">
        <v>8</v>
      </c>
      <c r="G75">
        <v>5</v>
      </c>
      <c r="H75">
        <v>3</v>
      </c>
      <c r="I75">
        <v>0.625</v>
      </c>
      <c r="J75">
        <v>0.375</v>
      </c>
    </row>
    <row r="76" spans="1:10">
      <c r="A76" t="s">
        <v>452</v>
      </c>
      <c r="B76">
        <v>2</v>
      </c>
      <c r="C76">
        <v>5</v>
      </c>
      <c r="D76">
        <v>12</v>
      </c>
      <c r="E76" t="s">
        <v>420</v>
      </c>
      <c r="F76">
        <v>468</v>
      </c>
      <c r="G76">
        <v>227</v>
      </c>
      <c r="H76">
        <v>241</v>
      </c>
      <c r="I76">
        <v>0.48504273504273498</v>
      </c>
      <c r="J76">
        <v>0.51495726495726502</v>
      </c>
    </row>
    <row r="77" spans="1:10">
      <c r="A77" t="s">
        <v>452</v>
      </c>
      <c r="B77">
        <v>2</v>
      </c>
      <c r="C77">
        <v>6</v>
      </c>
      <c r="D77">
        <v>12</v>
      </c>
      <c r="E77" t="s">
        <v>420</v>
      </c>
      <c r="F77">
        <v>3</v>
      </c>
      <c r="G77">
        <v>0</v>
      </c>
      <c r="H77">
        <v>3</v>
      </c>
      <c r="I77" t="s">
        <v>38</v>
      </c>
      <c r="J77" t="s">
        <v>38</v>
      </c>
    </row>
    <row r="78" spans="1:10">
      <c r="A78" t="s">
        <v>452</v>
      </c>
      <c r="B78">
        <v>2</v>
      </c>
      <c r="C78">
        <v>7</v>
      </c>
      <c r="D78">
        <v>12</v>
      </c>
      <c r="E78" t="s">
        <v>420</v>
      </c>
      <c r="F78">
        <v>60</v>
      </c>
      <c r="G78">
        <v>25</v>
      </c>
      <c r="H78">
        <v>35</v>
      </c>
      <c r="I78">
        <v>0.41666666666666702</v>
      </c>
      <c r="J78">
        <v>0.58333333333333304</v>
      </c>
    </row>
    <row r="79" spans="1:10">
      <c r="A79" t="s">
        <v>452</v>
      </c>
      <c r="B79">
        <v>2</v>
      </c>
      <c r="C79">
        <v>8</v>
      </c>
      <c r="D79">
        <v>12</v>
      </c>
      <c r="E79" t="s">
        <v>420</v>
      </c>
      <c r="F79">
        <v>3</v>
      </c>
      <c r="G79">
        <v>1</v>
      </c>
      <c r="H79">
        <v>2</v>
      </c>
      <c r="I79" t="s">
        <v>38</v>
      </c>
      <c r="J79" t="s">
        <v>38</v>
      </c>
    </row>
    <row r="80" spans="1:10">
      <c r="A80" t="s">
        <v>452</v>
      </c>
      <c r="B80">
        <v>2</v>
      </c>
      <c r="C80">
        <v>9</v>
      </c>
      <c r="D80">
        <v>12</v>
      </c>
      <c r="E80" t="s">
        <v>420</v>
      </c>
      <c r="F80">
        <v>2</v>
      </c>
      <c r="G80">
        <v>1</v>
      </c>
      <c r="H80">
        <v>1</v>
      </c>
      <c r="I80" t="s">
        <v>38</v>
      </c>
      <c r="J80" t="s">
        <v>38</v>
      </c>
    </row>
    <row r="81" spans="1:10">
      <c r="A81" t="s">
        <v>452</v>
      </c>
      <c r="B81">
        <v>2</v>
      </c>
      <c r="C81">
        <v>11</v>
      </c>
      <c r="D81">
        <v>12</v>
      </c>
      <c r="E81" t="s">
        <v>420</v>
      </c>
      <c r="F81">
        <v>8</v>
      </c>
      <c r="G81">
        <v>5</v>
      </c>
      <c r="H81">
        <v>3</v>
      </c>
      <c r="I81">
        <v>0.625</v>
      </c>
      <c r="J81">
        <v>0.375</v>
      </c>
    </row>
    <row r="82" spans="1:10">
      <c r="A82" t="s">
        <v>452</v>
      </c>
      <c r="B82">
        <v>2</v>
      </c>
      <c r="C82">
        <v>12</v>
      </c>
      <c r="D82">
        <v>12</v>
      </c>
      <c r="E82" t="s">
        <v>420</v>
      </c>
      <c r="F82">
        <v>2</v>
      </c>
      <c r="G82">
        <v>2</v>
      </c>
      <c r="H82">
        <v>0</v>
      </c>
      <c r="I82" t="s">
        <v>38</v>
      </c>
      <c r="J82" t="s">
        <v>38</v>
      </c>
    </row>
    <row r="83" spans="1:10">
      <c r="A83" t="s">
        <v>452</v>
      </c>
      <c r="B83">
        <v>2</v>
      </c>
      <c r="C83">
        <v>13</v>
      </c>
      <c r="D83">
        <v>12</v>
      </c>
      <c r="E83" t="s">
        <v>420</v>
      </c>
      <c r="F83">
        <v>5</v>
      </c>
      <c r="G83">
        <v>5</v>
      </c>
      <c r="H83">
        <v>0</v>
      </c>
      <c r="I83" t="s">
        <v>39</v>
      </c>
      <c r="J83" t="s">
        <v>40</v>
      </c>
    </row>
    <row r="84" spans="1:10">
      <c r="A84" t="s">
        <v>452</v>
      </c>
      <c r="B84">
        <v>2</v>
      </c>
      <c r="C84">
        <v>14</v>
      </c>
      <c r="D84">
        <v>12</v>
      </c>
      <c r="E84" t="s">
        <v>420</v>
      </c>
      <c r="F84">
        <v>13</v>
      </c>
      <c r="G84">
        <v>6</v>
      </c>
      <c r="H84">
        <v>7</v>
      </c>
      <c r="I84">
        <v>0.46153846153846201</v>
      </c>
      <c r="J84">
        <v>0.53846153846153799</v>
      </c>
    </row>
    <row r="85" spans="1:10">
      <c r="A85" t="s">
        <v>452</v>
      </c>
      <c r="B85">
        <v>2</v>
      </c>
      <c r="C85">
        <v>15</v>
      </c>
      <c r="D85">
        <v>12</v>
      </c>
      <c r="E85" t="s">
        <v>420</v>
      </c>
      <c r="F85">
        <v>7</v>
      </c>
      <c r="G85">
        <v>3</v>
      </c>
      <c r="H85">
        <v>4</v>
      </c>
      <c r="I85">
        <v>0.42857142857142899</v>
      </c>
      <c r="J85">
        <v>0.57142857142857095</v>
      </c>
    </row>
    <row r="86" spans="1:10">
      <c r="A86" t="s">
        <v>452</v>
      </c>
      <c r="B86">
        <v>2</v>
      </c>
      <c r="C86">
        <v>16</v>
      </c>
      <c r="D86">
        <v>12</v>
      </c>
      <c r="E86" t="s">
        <v>420</v>
      </c>
      <c r="F86">
        <v>92</v>
      </c>
      <c r="G86">
        <v>58</v>
      </c>
      <c r="H86">
        <v>34</v>
      </c>
      <c r="I86">
        <v>0.63043478260869601</v>
      </c>
      <c r="J86">
        <v>0.36956521739130399</v>
      </c>
    </row>
    <row r="87" spans="1:10">
      <c r="A87" t="s">
        <v>452</v>
      </c>
      <c r="B87">
        <v>2</v>
      </c>
      <c r="C87">
        <v>17</v>
      </c>
      <c r="D87">
        <v>12</v>
      </c>
      <c r="E87" t="s">
        <v>420</v>
      </c>
      <c r="F87">
        <v>30</v>
      </c>
      <c r="G87">
        <v>12</v>
      </c>
      <c r="H87">
        <v>18</v>
      </c>
      <c r="I87">
        <v>0.4</v>
      </c>
      <c r="J87">
        <v>0.6</v>
      </c>
    </row>
    <row r="88" spans="1:10">
      <c r="A88" t="s">
        <v>452</v>
      </c>
      <c r="B88">
        <v>2</v>
      </c>
      <c r="C88">
        <v>18</v>
      </c>
      <c r="D88">
        <v>12</v>
      </c>
      <c r="E88" t="s">
        <v>420</v>
      </c>
      <c r="F88">
        <v>1</v>
      </c>
      <c r="G88">
        <v>1</v>
      </c>
      <c r="H88">
        <v>0</v>
      </c>
      <c r="I88" t="s">
        <v>38</v>
      </c>
      <c r="J88" t="s">
        <v>38</v>
      </c>
    </row>
    <row r="89" spans="1:10">
      <c r="A89" t="s">
        <v>452</v>
      </c>
      <c r="B89">
        <v>2</v>
      </c>
      <c r="C89">
        <v>19</v>
      </c>
      <c r="D89">
        <v>12</v>
      </c>
      <c r="E89" t="s">
        <v>420</v>
      </c>
      <c r="F89">
        <v>3</v>
      </c>
      <c r="G89">
        <v>3</v>
      </c>
      <c r="H89">
        <v>0</v>
      </c>
      <c r="I89" t="s">
        <v>38</v>
      </c>
      <c r="J89" t="s">
        <v>38</v>
      </c>
    </row>
    <row r="90" spans="1:10">
      <c r="A90" t="s">
        <v>452</v>
      </c>
      <c r="B90">
        <v>2</v>
      </c>
      <c r="C90">
        <v>21</v>
      </c>
      <c r="D90">
        <v>12</v>
      </c>
      <c r="E90" t="s">
        <v>420</v>
      </c>
      <c r="F90">
        <v>10</v>
      </c>
      <c r="G90">
        <v>5</v>
      </c>
      <c r="H90">
        <v>5</v>
      </c>
      <c r="I90">
        <v>0.5</v>
      </c>
      <c r="J90">
        <v>0.5</v>
      </c>
    </row>
    <row r="91" spans="1:10">
      <c r="A91" t="s">
        <v>452</v>
      </c>
      <c r="B91">
        <v>2</v>
      </c>
      <c r="C91">
        <v>22</v>
      </c>
      <c r="D91">
        <v>12</v>
      </c>
      <c r="E91" t="s">
        <v>420</v>
      </c>
      <c r="F91">
        <v>37</v>
      </c>
      <c r="G91">
        <v>26</v>
      </c>
      <c r="H91">
        <v>11</v>
      </c>
      <c r="I91">
        <v>0.70270270270270296</v>
      </c>
      <c r="J91">
        <v>0.29729729729729698</v>
      </c>
    </row>
    <row r="92" spans="1:10">
      <c r="A92" t="s">
        <v>452</v>
      </c>
      <c r="B92">
        <v>2</v>
      </c>
      <c r="C92">
        <v>23</v>
      </c>
      <c r="D92">
        <v>12</v>
      </c>
      <c r="E92" t="s">
        <v>420</v>
      </c>
      <c r="F92">
        <v>3</v>
      </c>
      <c r="G92">
        <v>2</v>
      </c>
      <c r="H92">
        <v>1</v>
      </c>
      <c r="I92" t="s">
        <v>38</v>
      </c>
      <c r="J92" t="s">
        <v>38</v>
      </c>
    </row>
    <row r="93" spans="1:10">
      <c r="A93" t="s">
        <v>452</v>
      </c>
      <c r="B93">
        <v>2</v>
      </c>
      <c r="C93">
        <v>24</v>
      </c>
      <c r="D93">
        <v>12</v>
      </c>
      <c r="E93" t="s">
        <v>420</v>
      </c>
      <c r="F93">
        <v>47</v>
      </c>
      <c r="G93">
        <v>33</v>
      </c>
      <c r="H93">
        <v>14</v>
      </c>
      <c r="I93">
        <v>0.70212765957446799</v>
      </c>
      <c r="J93">
        <v>0.29787234042553201</v>
      </c>
    </row>
    <row r="94" spans="1:10">
      <c r="A94" t="s">
        <v>452</v>
      </c>
      <c r="B94">
        <v>2</v>
      </c>
      <c r="C94">
        <v>25</v>
      </c>
      <c r="D94">
        <v>12</v>
      </c>
      <c r="E94" t="s">
        <v>420</v>
      </c>
      <c r="F94">
        <v>22</v>
      </c>
      <c r="G94">
        <v>10</v>
      </c>
      <c r="H94">
        <v>12</v>
      </c>
      <c r="I94">
        <v>0.45454545454545497</v>
      </c>
      <c r="J94">
        <v>0.54545454545454497</v>
      </c>
    </row>
    <row r="95" spans="1:10">
      <c r="A95" t="s">
        <v>452</v>
      </c>
      <c r="B95">
        <v>2</v>
      </c>
      <c r="C95">
        <v>27</v>
      </c>
      <c r="D95">
        <v>12</v>
      </c>
      <c r="E95" t="s">
        <v>420</v>
      </c>
      <c r="F95">
        <v>1</v>
      </c>
      <c r="G95">
        <v>1</v>
      </c>
      <c r="H95">
        <v>0</v>
      </c>
      <c r="I95" t="s">
        <v>38</v>
      </c>
      <c r="J95" t="s">
        <v>38</v>
      </c>
    </row>
    <row r="96" spans="1:10">
      <c r="A96" t="s">
        <v>452</v>
      </c>
      <c r="B96">
        <v>2</v>
      </c>
      <c r="C96">
        <v>28</v>
      </c>
      <c r="D96">
        <v>12</v>
      </c>
      <c r="E96" t="s">
        <v>420</v>
      </c>
      <c r="F96">
        <v>25</v>
      </c>
      <c r="G96">
        <v>9</v>
      </c>
      <c r="H96">
        <v>16</v>
      </c>
      <c r="I96">
        <v>0.36</v>
      </c>
      <c r="J96">
        <v>0.64</v>
      </c>
    </row>
    <row r="97" spans="1:10">
      <c r="A97" t="s">
        <v>452</v>
      </c>
      <c r="B97">
        <v>2</v>
      </c>
      <c r="C97">
        <v>29</v>
      </c>
      <c r="D97">
        <v>12</v>
      </c>
      <c r="E97" t="s">
        <v>420</v>
      </c>
      <c r="F97">
        <v>12</v>
      </c>
      <c r="G97">
        <v>4</v>
      </c>
      <c r="H97">
        <v>8</v>
      </c>
      <c r="I97">
        <v>0.33333333333333298</v>
      </c>
      <c r="J97">
        <v>0.66666666666666696</v>
      </c>
    </row>
    <row r="98" spans="1:10">
      <c r="A98" t="s">
        <v>452</v>
      </c>
      <c r="B98">
        <v>2</v>
      </c>
      <c r="C98">
        <v>30</v>
      </c>
      <c r="D98">
        <v>12</v>
      </c>
      <c r="E98" t="s">
        <v>420</v>
      </c>
      <c r="F98">
        <v>15</v>
      </c>
      <c r="G98">
        <v>8</v>
      </c>
      <c r="H98">
        <v>7</v>
      </c>
      <c r="I98">
        <v>0.53333333333333299</v>
      </c>
      <c r="J98">
        <v>0.46666666666666701</v>
      </c>
    </row>
    <row r="99" spans="1:10">
      <c r="A99" t="s">
        <v>452</v>
      </c>
      <c r="B99">
        <v>2</v>
      </c>
      <c r="C99">
        <v>31</v>
      </c>
      <c r="D99">
        <v>12</v>
      </c>
      <c r="E99" t="s">
        <v>420</v>
      </c>
      <c r="F99">
        <v>10</v>
      </c>
      <c r="G99">
        <v>4</v>
      </c>
      <c r="H99">
        <v>6</v>
      </c>
      <c r="I99">
        <v>0.4</v>
      </c>
      <c r="J99">
        <v>0.6</v>
      </c>
    </row>
    <row r="100" spans="1:10">
      <c r="A100" t="s">
        <v>452</v>
      </c>
      <c r="B100">
        <v>2</v>
      </c>
      <c r="C100">
        <v>32</v>
      </c>
      <c r="D100">
        <v>12</v>
      </c>
      <c r="E100" t="s">
        <v>420</v>
      </c>
      <c r="F100">
        <v>46</v>
      </c>
      <c r="G100">
        <v>12</v>
      </c>
      <c r="H100">
        <v>34</v>
      </c>
      <c r="I100">
        <v>0.26086956521739102</v>
      </c>
      <c r="J100">
        <v>0.73913043478260898</v>
      </c>
    </row>
    <row r="101" spans="1:10">
      <c r="A101" t="s">
        <v>452</v>
      </c>
      <c r="B101">
        <v>2</v>
      </c>
      <c r="C101">
        <v>33</v>
      </c>
      <c r="D101">
        <v>12</v>
      </c>
      <c r="E101" t="s">
        <v>420</v>
      </c>
      <c r="F101">
        <v>140</v>
      </c>
      <c r="G101">
        <v>77</v>
      </c>
      <c r="H101">
        <v>63</v>
      </c>
      <c r="I101">
        <v>0.55000000000000004</v>
      </c>
      <c r="J101">
        <v>0.45</v>
      </c>
    </row>
    <row r="102" spans="1:10">
      <c r="A102" t="s">
        <v>452</v>
      </c>
      <c r="B102">
        <v>2</v>
      </c>
      <c r="C102">
        <v>34</v>
      </c>
      <c r="D102">
        <v>12</v>
      </c>
      <c r="E102" t="s">
        <v>420</v>
      </c>
      <c r="F102">
        <v>9</v>
      </c>
      <c r="G102">
        <v>5</v>
      </c>
      <c r="H102">
        <v>4</v>
      </c>
      <c r="I102">
        <v>0.55555555555555602</v>
      </c>
      <c r="J102">
        <v>0.44444444444444398</v>
      </c>
    </row>
    <row r="103" spans="1:10">
      <c r="A103" t="s">
        <v>452</v>
      </c>
      <c r="B103">
        <v>2</v>
      </c>
      <c r="C103">
        <v>35</v>
      </c>
      <c r="D103">
        <v>12</v>
      </c>
      <c r="E103" t="s">
        <v>420</v>
      </c>
      <c r="F103">
        <v>2</v>
      </c>
      <c r="G103">
        <v>0</v>
      </c>
      <c r="H103">
        <v>2</v>
      </c>
      <c r="I103" t="s">
        <v>38</v>
      </c>
      <c r="J103" t="s">
        <v>38</v>
      </c>
    </row>
    <row r="104" spans="1:10">
      <c r="A104" t="s">
        <v>452</v>
      </c>
      <c r="B104">
        <v>2</v>
      </c>
      <c r="C104">
        <v>36</v>
      </c>
      <c r="D104">
        <v>12</v>
      </c>
      <c r="E104" t="s">
        <v>420</v>
      </c>
      <c r="F104">
        <v>20</v>
      </c>
      <c r="G104">
        <v>6</v>
      </c>
      <c r="H104">
        <v>14</v>
      </c>
      <c r="I104">
        <v>0.3</v>
      </c>
      <c r="J104">
        <v>0.7</v>
      </c>
    </row>
    <row r="105" spans="1:10">
      <c r="A105" t="s">
        <v>452</v>
      </c>
      <c r="B105">
        <v>2</v>
      </c>
      <c r="C105">
        <v>37</v>
      </c>
      <c r="D105">
        <v>12</v>
      </c>
      <c r="E105" t="s">
        <v>420</v>
      </c>
      <c r="F105">
        <v>22</v>
      </c>
      <c r="G105">
        <v>8</v>
      </c>
      <c r="H105">
        <v>14</v>
      </c>
      <c r="I105">
        <v>0.36363636363636398</v>
      </c>
      <c r="J105">
        <v>0.63636363636363602</v>
      </c>
    </row>
    <row r="106" spans="1:10">
      <c r="A106" t="s">
        <v>452</v>
      </c>
      <c r="B106">
        <v>2</v>
      </c>
      <c r="C106">
        <v>38</v>
      </c>
      <c r="D106">
        <v>12</v>
      </c>
      <c r="E106" t="s">
        <v>420</v>
      </c>
      <c r="F106">
        <v>1</v>
      </c>
      <c r="G106">
        <v>1</v>
      </c>
      <c r="H106">
        <v>0</v>
      </c>
      <c r="I106" t="s">
        <v>38</v>
      </c>
      <c r="J106" t="s">
        <v>38</v>
      </c>
    </row>
    <row r="107" spans="1:10">
      <c r="A107" t="s">
        <v>452</v>
      </c>
      <c r="B107">
        <v>2</v>
      </c>
      <c r="C107">
        <v>39</v>
      </c>
      <c r="D107">
        <v>12</v>
      </c>
      <c r="E107" t="s">
        <v>420</v>
      </c>
      <c r="F107">
        <v>3</v>
      </c>
      <c r="G107">
        <v>2</v>
      </c>
      <c r="H107">
        <v>1</v>
      </c>
      <c r="I107" t="s">
        <v>38</v>
      </c>
      <c r="J107" t="s">
        <v>38</v>
      </c>
    </row>
    <row r="108" spans="1:10">
      <c r="A108" t="s">
        <v>452</v>
      </c>
      <c r="B108">
        <v>2</v>
      </c>
      <c r="C108">
        <v>40</v>
      </c>
      <c r="D108">
        <v>12</v>
      </c>
      <c r="E108" t="s">
        <v>420</v>
      </c>
      <c r="F108">
        <v>1</v>
      </c>
      <c r="G108">
        <v>1</v>
      </c>
      <c r="H108">
        <v>0</v>
      </c>
      <c r="I108" t="s">
        <v>38</v>
      </c>
      <c r="J108" t="s">
        <v>38</v>
      </c>
    </row>
    <row r="109" spans="1:10">
      <c r="A109" t="s">
        <v>452</v>
      </c>
      <c r="B109">
        <v>2</v>
      </c>
      <c r="C109">
        <v>42</v>
      </c>
      <c r="D109">
        <v>12</v>
      </c>
      <c r="E109" t="s">
        <v>420</v>
      </c>
      <c r="F109">
        <v>14</v>
      </c>
      <c r="G109">
        <v>8</v>
      </c>
      <c r="H109">
        <v>6</v>
      </c>
      <c r="I109">
        <v>0.57142857142857095</v>
      </c>
      <c r="J109">
        <v>0.42857142857142899</v>
      </c>
    </row>
    <row r="110" spans="1:10">
      <c r="A110" t="s">
        <v>452</v>
      </c>
      <c r="B110">
        <v>2</v>
      </c>
      <c r="C110">
        <v>44</v>
      </c>
      <c r="D110">
        <v>12</v>
      </c>
      <c r="E110" t="s">
        <v>420</v>
      </c>
      <c r="F110">
        <v>3</v>
      </c>
      <c r="G110">
        <v>3</v>
      </c>
      <c r="H110">
        <v>0</v>
      </c>
      <c r="I110" t="s">
        <v>38</v>
      </c>
      <c r="J110" t="s">
        <v>38</v>
      </c>
    </row>
    <row r="111" spans="1:10">
      <c r="A111" t="s">
        <v>452</v>
      </c>
      <c r="B111">
        <v>2</v>
      </c>
      <c r="C111">
        <v>45</v>
      </c>
      <c r="D111">
        <v>12</v>
      </c>
      <c r="E111" t="s">
        <v>420</v>
      </c>
      <c r="F111">
        <v>13</v>
      </c>
      <c r="G111">
        <v>3</v>
      </c>
      <c r="H111">
        <v>10</v>
      </c>
      <c r="I111">
        <v>0.230769230769231</v>
      </c>
      <c r="J111">
        <v>0.76923076923076905</v>
      </c>
    </row>
    <row r="112" spans="1:10">
      <c r="A112" t="s">
        <v>452</v>
      </c>
      <c r="B112">
        <v>2</v>
      </c>
      <c r="C112">
        <v>48</v>
      </c>
      <c r="D112">
        <v>12</v>
      </c>
      <c r="E112" t="s">
        <v>420</v>
      </c>
      <c r="F112">
        <v>3</v>
      </c>
      <c r="G112">
        <v>3</v>
      </c>
      <c r="H112">
        <v>0</v>
      </c>
      <c r="I112" t="s">
        <v>38</v>
      </c>
      <c r="J112" t="s">
        <v>38</v>
      </c>
    </row>
    <row r="113" spans="1:10">
      <c r="A113" t="s">
        <v>452</v>
      </c>
      <c r="B113">
        <v>2</v>
      </c>
      <c r="C113">
        <v>49</v>
      </c>
      <c r="D113">
        <v>12</v>
      </c>
      <c r="E113" t="s">
        <v>420</v>
      </c>
      <c r="F113">
        <v>2</v>
      </c>
      <c r="G113">
        <v>1</v>
      </c>
      <c r="H113">
        <v>1</v>
      </c>
      <c r="I113" t="s">
        <v>38</v>
      </c>
      <c r="J113" t="s">
        <v>38</v>
      </c>
    </row>
    <row r="114" spans="1:10">
      <c r="A114" t="s">
        <v>452</v>
      </c>
      <c r="B114">
        <v>2</v>
      </c>
      <c r="C114">
        <v>50</v>
      </c>
      <c r="D114">
        <v>12</v>
      </c>
      <c r="E114" t="s">
        <v>420</v>
      </c>
      <c r="F114">
        <v>1</v>
      </c>
      <c r="G114">
        <v>1</v>
      </c>
      <c r="H114">
        <v>0</v>
      </c>
      <c r="I114" t="s">
        <v>38</v>
      </c>
      <c r="J114" t="s">
        <v>38</v>
      </c>
    </row>
    <row r="115" spans="1:10">
      <c r="A115" t="s">
        <v>452</v>
      </c>
      <c r="B115">
        <v>2</v>
      </c>
      <c r="C115">
        <v>51</v>
      </c>
      <c r="D115">
        <v>12</v>
      </c>
      <c r="E115" t="s">
        <v>420</v>
      </c>
      <c r="F115">
        <v>5</v>
      </c>
      <c r="G115">
        <v>1</v>
      </c>
      <c r="H115">
        <v>4</v>
      </c>
      <c r="I115" t="s">
        <v>40</v>
      </c>
      <c r="J115" t="s">
        <v>39</v>
      </c>
    </row>
    <row r="116" spans="1:10">
      <c r="A116" t="s">
        <v>452</v>
      </c>
      <c r="B116">
        <v>2</v>
      </c>
      <c r="C116">
        <v>52</v>
      </c>
      <c r="D116">
        <v>12</v>
      </c>
      <c r="E116" t="s">
        <v>420</v>
      </c>
      <c r="F116">
        <v>23</v>
      </c>
      <c r="G116">
        <v>11</v>
      </c>
      <c r="H116">
        <v>12</v>
      </c>
      <c r="I116">
        <v>0.47826086956521702</v>
      </c>
      <c r="J116">
        <v>0.52173913043478304</v>
      </c>
    </row>
    <row r="117" spans="1:10">
      <c r="A117" t="s">
        <v>452</v>
      </c>
      <c r="B117">
        <v>2</v>
      </c>
      <c r="C117">
        <v>53</v>
      </c>
      <c r="D117">
        <v>12</v>
      </c>
      <c r="E117" t="s">
        <v>420</v>
      </c>
      <c r="F117">
        <v>1</v>
      </c>
      <c r="G117">
        <v>1</v>
      </c>
      <c r="H117">
        <v>0</v>
      </c>
      <c r="I117" t="s">
        <v>38</v>
      </c>
      <c r="J117" t="s">
        <v>38</v>
      </c>
    </row>
    <row r="118" spans="1:10">
      <c r="A118" t="s">
        <v>452</v>
      </c>
      <c r="B118">
        <v>2</v>
      </c>
      <c r="C118">
        <v>54</v>
      </c>
      <c r="D118">
        <v>12</v>
      </c>
      <c r="E118" t="s">
        <v>420</v>
      </c>
      <c r="F118">
        <v>9</v>
      </c>
      <c r="G118">
        <v>3</v>
      </c>
      <c r="H118">
        <v>6</v>
      </c>
      <c r="I118">
        <v>0.33333333333333298</v>
      </c>
      <c r="J118">
        <v>0.66666666666666696</v>
      </c>
    </row>
    <row r="119" spans="1:10">
      <c r="A119" t="s">
        <v>452</v>
      </c>
      <c r="B119">
        <v>2</v>
      </c>
      <c r="C119">
        <v>55</v>
      </c>
      <c r="D119">
        <v>12</v>
      </c>
      <c r="E119" t="s">
        <v>420</v>
      </c>
      <c r="F119">
        <v>3</v>
      </c>
      <c r="G119">
        <v>0</v>
      </c>
      <c r="H119">
        <v>3</v>
      </c>
      <c r="I119" t="s">
        <v>38</v>
      </c>
      <c r="J119" t="s">
        <v>38</v>
      </c>
    </row>
    <row r="120" spans="1:10">
      <c r="A120" t="s">
        <v>452</v>
      </c>
      <c r="B120">
        <v>2</v>
      </c>
      <c r="C120">
        <v>56</v>
      </c>
      <c r="D120">
        <v>12</v>
      </c>
      <c r="E120" t="s">
        <v>420</v>
      </c>
      <c r="F120">
        <v>2</v>
      </c>
      <c r="G120">
        <v>2</v>
      </c>
      <c r="H120">
        <v>0</v>
      </c>
      <c r="I120" t="s">
        <v>38</v>
      </c>
      <c r="J120" t="s">
        <v>38</v>
      </c>
    </row>
    <row r="121" spans="1:10">
      <c r="A121" t="s">
        <v>452</v>
      </c>
      <c r="B121">
        <v>2</v>
      </c>
      <c r="C121">
        <v>98</v>
      </c>
      <c r="D121">
        <v>12</v>
      </c>
      <c r="E121" t="s">
        <v>420</v>
      </c>
      <c r="F121">
        <v>1</v>
      </c>
      <c r="G121">
        <v>1</v>
      </c>
      <c r="H121">
        <v>0</v>
      </c>
      <c r="I121" t="s">
        <v>38</v>
      </c>
      <c r="J121" t="s">
        <v>38</v>
      </c>
    </row>
    <row r="122" spans="1:10">
      <c r="A122" t="s">
        <v>452</v>
      </c>
      <c r="B122">
        <v>2</v>
      </c>
      <c r="C122">
        <v>14</v>
      </c>
      <c r="D122">
        <v>10</v>
      </c>
      <c r="E122" t="s">
        <v>421</v>
      </c>
      <c r="F122">
        <v>1</v>
      </c>
      <c r="G122">
        <v>1</v>
      </c>
      <c r="H122">
        <v>0</v>
      </c>
      <c r="I122" t="s">
        <v>38</v>
      </c>
      <c r="J122" t="s">
        <v>38</v>
      </c>
    </row>
    <row r="123" spans="1:10">
      <c r="A123" t="s">
        <v>452</v>
      </c>
      <c r="B123">
        <v>2</v>
      </c>
      <c r="C123">
        <v>15</v>
      </c>
      <c r="D123">
        <v>10</v>
      </c>
      <c r="E123" t="s">
        <v>421</v>
      </c>
      <c r="F123">
        <v>1</v>
      </c>
      <c r="G123">
        <v>0</v>
      </c>
      <c r="H123">
        <v>1</v>
      </c>
      <c r="I123" t="s">
        <v>38</v>
      </c>
      <c r="J123" t="s">
        <v>38</v>
      </c>
    </row>
    <row r="124" spans="1:10">
      <c r="A124" t="s">
        <v>452</v>
      </c>
      <c r="B124">
        <v>2</v>
      </c>
      <c r="C124">
        <v>16</v>
      </c>
      <c r="D124">
        <v>10</v>
      </c>
      <c r="E124" t="s">
        <v>421</v>
      </c>
      <c r="F124">
        <v>2</v>
      </c>
      <c r="G124">
        <v>0</v>
      </c>
      <c r="H124">
        <v>2</v>
      </c>
      <c r="I124" t="s">
        <v>38</v>
      </c>
      <c r="J124" t="s">
        <v>38</v>
      </c>
    </row>
    <row r="125" spans="1:10">
      <c r="A125" t="s">
        <v>452</v>
      </c>
      <c r="B125">
        <v>2</v>
      </c>
      <c r="C125">
        <v>20</v>
      </c>
      <c r="D125">
        <v>10</v>
      </c>
      <c r="E125" t="s">
        <v>421</v>
      </c>
      <c r="F125">
        <v>3</v>
      </c>
      <c r="G125">
        <v>3</v>
      </c>
      <c r="H125">
        <v>0</v>
      </c>
      <c r="I125" t="s">
        <v>38</v>
      </c>
      <c r="J125" t="s">
        <v>38</v>
      </c>
    </row>
    <row r="126" spans="1:10">
      <c r="A126" t="s">
        <v>452</v>
      </c>
      <c r="B126">
        <v>2</v>
      </c>
      <c r="C126">
        <v>22</v>
      </c>
      <c r="D126">
        <v>10</v>
      </c>
      <c r="E126" t="s">
        <v>421</v>
      </c>
      <c r="F126">
        <v>28</v>
      </c>
      <c r="G126">
        <v>21</v>
      </c>
      <c r="H126">
        <v>7</v>
      </c>
      <c r="I126">
        <v>0.75</v>
      </c>
      <c r="J126">
        <v>0.25</v>
      </c>
    </row>
    <row r="127" spans="1:10">
      <c r="A127" t="s">
        <v>452</v>
      </c>
      <c r="B127">
        <v>2</v>
      </c>
      <c r="C127">
        <v>24</v>
      </c>
      <c r="D127">
        <v>10</v>
      </c>
      <c r="E127" t="s">
        <v>421</v>
      </c>
      <c r="F127">
        <v>26</v>
      </c>
      <c r="G127">
        <v>17</v>
      </c>
      <c r="H127">
        <v>9</v>
      </c>
      <c r="I127">
        <v>0.65384615384615397</v>
      </c>
      <c r="J127">
        <v>0.34615384615384598</v>
      </c>
    </row>
    <row r="128" spans="1:10">
      <c r="A128" t="s">
        <v>452</v>
      </c>
      <c r="B128">
        <v>2</v>
      </c>
      <c r="C128">
        <v>25</v>
      </c>
      <c r="D128">
        <v>10</v>
      </c>
      <c r="E128" t="s">
        <v>421</v>
      </c>
      <c r="F128">
        <v>2</v>
      </c>
      <c r="G128">
        <v>2</v>
      </c>
      <c r="H128">
        <v>0</v>
      </c>
      <c r="I128" t="s">
        <v>38</v>
      </c>
      <c r="J128" t="s">
        <v>38</v>
      </c>
    </row>
    <row r="129" spans="1:10">
      <c r="A129" t="s">
        <v>452</v>
      </c>
      <c r="B129">
        <v>2</v>
      </c>
      <c r="C129">
        <v>31</v>
      </c>
      <c r="D129">
        <v>10</v>
      </c>
      <c r="E129" t="s">
        <v>421</v>
      </c>
      <c r="F129">
        <v>80</v>
      </c>
      <c r="G129">
        <v>51</v>
      </c>
      <c r="H129">
        <v>29</v>
      </c>
      <c r="I129">
        <v>0.63749999999999996</v>
      </c>
      <c r="J129">
        <v>0.36249999999999999</v>
      </c>
    </row>
    <row r="130" spans="1:10">
      <c r="A130" t="s">
        <v>452</v>
      </c>
      <c r="B130">
        <v>2</v>
      </c>
      <c r="C130">
        <v>33</v>
      </c>
      <c r="D130">
        <v>10</v>
      </c>
      <c r="E130" t="s">
        <v>421</v>
      </c>
      <c r="F130">
        <v>13</v>
      </c>
      <c r="G130">
        <v>11</v>
      </c>
      <c r="H130">
        <v>2</v>
      </c>
      <c r="I130" t="s">
        <v>46</v>
      </c>
      <c r="J130" t="s">
        <v>45</v>
      </c>
    </row>
    <row r="131" spans="1:10">
      <c r="A131" t="s">
        <v>452</v>
      </c>
      <c r="B131">
        <v>2</v>
      </c>
      <c r="C131">
        <v>34</v>
      </c>
      <c r="D131">
        <v>10</v>
      </c>
      <c r="E131" t="s">
        <v>421</v>
      </c>
      <c r="F131">
        <v>11</v>
      </c>
      <c r="G131">
        <v>11</v>
      </c>
      <c r="H131">
        <v>0</v>
      </c>
      <c r="I131" t="s">
        <v>46</v>
      </c>
      <c r="J131" t="s">
        <v>45</v>
      </c>
    </row>
    <row r="132" spans="1:10">
      <c r="A132" t="s">
        <v>452</v>
      </c>
      <c r="B132">
        <v>2</v>
      </c>
      <c r="C132">
        <v>35</v>
      </c>
      <c r="D132">
        <v>10</v>
      </c>
      <c r="E132" t="s">
        <v>421</v>
      </c>
      <c r="F132">
        <v>7</v>
      </c>
      <c r="G132">
        <v>6</v>
      </c>
      <c r="H132">
        <v>1</v>
      </c>
      <c r="I132" t="s">
        <v>39</v>
      </c>
      <c r="J132" t="s">
        <v>40</v>
      </c>
    </row>
    <row r="133" spans="1:10">
      <c r="A133" t="s">
        <v>452</v>
      </c>
      <c r="B133">
        <v>2</v>
      </c>
      <c r="C133">
        <v>36</v>
      </c>
      <c r="D133">
        <v>10</v>
      </c>
      <c r="E133" t="s">
        <v>421</v>
      </c>
      <c r="F133">
        <v>12</v>
      </c>
      <c r="G133">
        <v>7</v>
      </c>
      <c r="H133">
        <v>5</v>
      </c>
      <c r="I133">
        <v>0.58333333333333304</v>
      </c>
      <c r="J133">
        <v>0.41666666666666702</v>
      </c>
    </row>
    <row r="134" spans="1:10">
      <c r="A134" t="s">
        <v>452</v>
      </c>
      <c r="B134">
        <v>2</v>
      </c>
      <c r="C134">
        <v>37</v>
      </c>
      <c r="D134">
        <v>10</v>
      </c>
      <c r="E134" t="s">
        <v>421</v>
      </c>
      <c r="F134">
        <v>14</v>
      </c>
      <c r="G134">
        <v>9</v>
      </c>
      <c r="H134">
        <v>5</v>
      </c>
      <c r="I134">
        <v>0.64285714285714302</v>
      </c>
      <c r="J134">
        <v>0.35714285714285698</v>
      </c>
    </row>
    <row r="135" spans="1:10">
      <c r="A135" t="s">
        <v>452</v>
      </c>
      <c r="B135">
        <v>2</v>
      </c>
      <c r="C135">
        <v>42</v>
      </c>
      <c r="D135">
        <v>10</v>
      </c>
      <c r="E135" t="s">
        <v>421</v>
      </c>
      <c r="F135">
        <v>5</v>
      </c>
      <c r="G135">
        <v>3</v>
      </c>
      <c r="H135">
        <v>2</v>
      </c>
      <c r="I135" t="s">
        <v>39</v>
      </c>
      <c r="J135" t="s">
        <v>40</v>
      </c>
    </row>
    <row r="136" spans="1:10">
      <c r="A136" t="s">
        <v>452</v>
      </c>
      <c r="B136">
        <v>2</v>
      </c>
      <c r="C136">
        <v>44</v>
      </c>
      <c r="D136">
        <v>10</v>
      </c>
      <c r="E136" t="s">
        <v>421</v>
      </c>
      <c r="F136">
        <v>2</v>
      </c>
      <c r="G136">
        <v>0</v>
      </c>
      <c r="H136">
        <v>2</v>
      </c>
      <c r="I136" t="s">
        <v>38</v>
      </c>
      <c r="J136" t="s">
        <v>38</v>
      </c>
    </row>
    <row r="137" spans="1:10">
      <c r="A137" t="s">
        <v>452</v>
      </c>
      <c r="B137">
        <v>2</v>
      </c>
      <c r="C137">
        <v>46</v>
      </c>
      <c r="D137">
        <v>10</v>
      </c>
      <c r="E137" t="s">
        <v>421</v>
      </c>
      <c r="F137">
        <v>1</v>
      </c>
      <c r="G137">
        <v>1</v>
      </c>
      <c r="H137">
        <v>0</v>
      </c>
      <c r="I137" t="s">
        <v>38</v>
      </c>
      <c r="J137" t="s">
        <v>38</v>
      </c>
    </row>
    <row r="138" spans="1:10">
      <c r="A138" t="s">
        <v>452</v>
      </c>
      <c r="B138">
        <v>2</v>
      </c>
      <c r="C138">
        <v>47</v>
      </c>
      <c r="D138">
        <v>10</v>
      </c>
      <c r="E138" t="s">
        <v>421</v>
      </c>
      <c r="F138">
        <v>1</v>
      </c>
      <c r="G138">
        <v>0</v>
      </c>
      <c r="H138">
        <v>1</v>
      </c>
      <c r="I138" t="s">
        <v>38</v>
      </c>
      <c r="J138" t="s">
        <v>38</v>
      </c>
    </row>
    <row r="139" spans="1:10">
      <c r="A139" t="s">
        <v>452</v>
      </c>
      <c r="B139">
        <v>2</v>
      </c>
      <c r="C139">
        <v>52</v>
      </c>
      <c r="D139">
        <v>10</v>
      </c>
      <c r="E139" t="s">
        <v>421</v>
      </c>
      <c r="F139">
        <v>1</v>
      </c>
      <c r="G139">
        <v>0</v>
      </c>
      <c r="H139">
        <v>1</v>
      </c>
      <c r="I139" t="s">
        <v>38</v>
      </c>
      <c r="J139" t="s">
        <v>38</v>
      </c>
    </row>
    <row r="140" spans="1:10">
      <c r="A140" t="s">
        <v>452</v>
      </c>
      <c r="B140">
        <v>2</v>
      </c>
      <c r="C140">
        <v>54</v>
      </c>
      <c r="D140">
        <v>10</v>
      </c>
      <c r="E140" t="s">
        <v>421</v>
      </c>
      <c r="F140">
        <v>2</v>
      </c>
      <c r="G140">
        <v>2</v>
      </c>
      <c r="H140">
        <v>0</v>
      </c>
      <c r="I140" t="s">
        <v>38</v>
      </c>
      <c r="J140" t="s">
        <v>38</v>
      </c>
    </row>
    <row r="141" spans="1:10">
      <c r="A141" t="s">
        <v>452</v>
      </c>
      <c r="B141">
        <v>2</v>
      </c>
      <c r="C141">
        <v>2</v>
      </c>
      <c r="D141">
        <v>11</v>
      </c>
      <c r="E141" t="s">
        <v>421</v>
      </c>
      <c r="F141">
        <v>9</v>
      </c>
      <c r="G141">
        <v>9</v>
      </c>
      <c r="H141">
        <v>0</v>
      </c>
      <c r="I141" t="s">
        <v>51</v>
      </c>
      <c r="J141" t="s">
        <v>50</v>
      </c>
    </row>
    <row r="142" spans="1:10">
      <c r="A142" t="s">
        <v>452</v>
      </c>
      <c r="B142">
        <v>2</v>
      </c>
      <c r="C142">
        <v>3</v>
      </c>
      <c r="D142">
        <v>11</v>
      </c>
      <c r="E142" t="s">
        <v>421</v>
      </c>
      <c r="F142">
        <v>11</v>
      </c>
      <c r="G142">
        <v>9</v>
      </c>
      <c r="H142">
        <v>2</v>
      </c>
      <c r="I142" t="s">
        <v>46</v>
      </c>
      <c r="J142" t="s">
        <v>45</v>
      </c>
    </row>
    <row r="143" spans="1:10">
      <c r="A143" t="s">
        <v>452</v>
      </c>
      <c r="B143">
        <v>2</v>
      </c>
      <c r="C143">
        <v>4</v>
      </c>
      <c r="D143">
        <v>11</v>
      </c>
      <c r="E143" t="s">
        <v>421</v>
      </c>
      <c r="F143">
        <v>2</v>
      </c>
      <c r="G143">
        <v>1</v>
      </c>
      <c r="H143">
        <v>1</v>
      </c>
      <c r="I143" t="s">
        <v>38</v>
      </c>
      <c r="J143" t="s">
        <v>38</v>
      </c>
    </row>
    <row r="144" spans="1:10">
      <c r="A144" t="s">
        <v>452</v>
      </c>
      <c r="B144">
        <v>2</v>
      </c>
      <c r="C144">
        <v>5</v>
      </c>
      <c r="D144">
        <v>11</v>
      </c>
      <c r="E144" t="s">
        <v>421</v>
      </c>
      <c r="F144">
        <v>934</v>
      </c>
      <c r="G144">
        <v>680</v>
      </c>
      <c r="H144">
        <v>254</v>
      </c>
      <c r="I144">
        <v>0.72805139186295498</v>
      </c>
      <c r="J144">
        <v>0.27194860813704502</v>
      </c>
    </row>
    <row r="145" spans="1:10">
      <c r="A145" t="s">
        <v>452</v>
      </c>
      <c r="B145">
        <v>2</v>
      </c>
      <c r="C145">
        <v>6</v>
      </c>
      <c r="D145">
        <v>11</v>
      </c>
      <c r="E145" t="s">
        <v>421</v>
      </c>
      <c r="F145">
        <v>12</v>
      </c>
      <c r="G145">
        <v>12</v>
      </c>
      <c r="H145">
        <v>0</v>
      </c>
      <c r="I145" t="s">
        <v>46</v>
      </c>
      <c r="J145" t="s">
        <v>45</v>
      </c>
    </row>
    <row r="146" spans="1:10">
      <c r="A146" t="s">
        <v>452</v>
      </c>
      <c r="B146">
        <v>2</v>
      </c>
      <c r="C146">
        <v>7</v>
      </c>
      <c r="D146">
        <v>11</v>
      </c>
      <c r="E146" t="s">
        <v>421</v>
      </c>
      <c r="F146">
        <v>61</v>
      </c>
      <c r="G146">
        <v>40</v>
      </c>
      <c r="H146">
        <v>21</v>
      </c>
      <c r="I146">
        <v>0.65573770491803296</v>
      </c>
      <c r="J146">
        <v>0.34426229508196698</v>
      </c>
    </row>
    <row r="147" spans="1:10">
      <c r="A147" t="s">
        <v>452</v>
      </c>
      <c r="B147">
        <v>2</v>
      </c>
      <c r="C147">
        <v>8</v>
      </c>
      <c r="D147">
        <v>11</v>
      </c>
      <c r="E147" t="s">
        <v>421</v>
      </c>
      <c r="F147">
        <v>2</v>
      </c>
      <c r="G147">
        <v>2</v>
      </c>
      <c r="H147">
        <v>0</v>
      </c>
      <c r="I147" t="s">
        <v>38</v>
      </c>
      <c r="J147" t="s">
        <v>38</v>
      </c>
    </row>
    <row r="148" spans="1:10">
      <c r="A148" t="s">
        <v>452</v>
      </c>
      <c r="B148">
        <v>2</v>
      </c>
      <c r="C148">
        <v>9</v>
      </c>
      <c r="D148">
        <v>11</v>
      </c>
      <c r="E148" t="s">
        <v>421</v>
      </c>
      <c r="F148">
        <v>6</v>
      </c>
      <c r="G148">
        <v>3</v>
      </c>
      <c r="H148">
        <v>3</v>
      </c>
      <c r="I148">
        <v>0.5</v>
      </c>
      <c r="J148">
        <v>0.5</v>
      </c>
    </row>
    <row r="149" spans="1:10">
      <c r="A149" t="s">
        <v>452</v>
      </c>
      <c r="B149">
        <v>2</v>
      </c>
      <c r="C149">
        <v>11</v>
      </c>
      <c r="D149">
        <v>11</v>
      </c>
      <c r="E149" t="s">
        <v>421</v>
      </c>
      <c r="F149">
        <v>10</v>
      </c>
      <c r="G149">
        <v>9</v>
      </c>
      <c r="H149">
        <v>1</v>
      </c>
      <c r="I149" t="s">
        <v>46</v>
      </c>
      <c r="J149" t="s">
        <v>45</v>
      </c>
    </row>
    <row r="150" spans="1:10">
      <c r="A150" t="s">
        <v>452</v>
      </c>
      <c r="B150">
        <v>2</v>
      </c>
      <c r="C150">
        <v>12</v>
      </c>
      <c r="D150">
        <v>11</v>
      </c>
      <c r="E150" t="s">
        <v>421</v>
      </c>
      <c r="F150">
        <v>10</v>
      </c>
      <c r="G150">
        <v>4</v>
      </c>
      <c r="H150">
        <v>6</v>
      </c>
      <c r="I150">
        <v>0.4</v>
      </c>
      <c r="J150">
        <v>0.6</v>
      </c>
    </row>
    <row r="151" spans="1:10">
      <c r="A151" t="s">
        <v>452</v>
      </c>
      <c r="B151">
        <v>2</v>
      </c>
      <c r="C151">
        <v>13</v>
      </c>
      <c r="D151">
        <v>11</v>
      </c>
      <c r="E151" t="s">
        <v>421</v>
      </c>
      <c r="F151">
        <v>9</v>
      </c>
      <c r="G151">
        <v>8</v>
      </c>
      <c r="H151">
        <v>1</v>
      </c>
      <c r="I151" t="s">
        <v>51</v>
      </c>
      <c r="J151" t="s">
        <v>50</v>
      </c>
    </row>
    <row r="152" spans="1:10">
      <c r="A152" t="s">
        <v>452</v>
      </c>
      <c r="B152">
        <v>2</v>
      </c>
      <c r="C152">
        <v>14</v>
      </c>
      <c r="D152">
        <v>11</v>
      </c>
      <c r="E152" t="s">
        <v>421</v>
      </c>
      <c r="F152">
        <v>32</v>
      </c>
      <c r="G152">
        <v>26</v>
      </c>
      <c r="H152">
        <v>6</v>
      </c>
      <c r="I152">
        <v>0.8125</v>
      </c>
      <c r="J152">
        <v>0.1875</v>
      </c>
    </row>
    <row r="153" spans="1:10">
      <c r="A153" t="s">
        <v>452</v>
      </c>
      <c r="B153">
        <v>2</v>
      </c>
      <c r="C153">
        <v>15</v>
      </c>
      <c r="D153">
        <v>11</v>
      </c>
      <c r="E153" t="s">
        <v>421</v>
      </c>
      <c r="F153">
        <v>14</v>
      </c>
      <c r="G153">
        <v>10</v>
      </c>
      <c r="H153">
        <v>4</v>
      </c>
      <c r="I153">
        <v>0.71428571428571397</v>
      </c>
      <c r="J153">
        <v>0.28571428571428598</v>
      </c>
    </row>
    <row r="154" spans="1:10">
      <c r="A154" t="s">
        <v>452</v>
      </c>
      <c r="B154">
        <v>2</v>
      </c>
      <c r="C154">
        <v>16</v>
      </c>
      <c r="D154">
        <v>11</v>
      </c>
      <c r="E154" t="s">
        <v>421</v>
      </c>
      <c r="F154">
        <v>263</v>
      </c>
      <c r="G154">
        <v>219</v>
      </c>
      <c r="H154">
        <v>44</v>
      </c>
      <c r="I154">
        <v>0.83269961977186302</v>
      </c>
      <c r="J154">
        <v>0.16730038022813701</v>
      </c>
    </row>
    <row r="155" spans="1:10">
      <c r="A155" t="s">
        <v>452</v>
      </c>
      <c r="B155">
        <v>2</v>
      </c>
      <c r="C155">
        <v>17</v>
      </c>
      <c r="D155">
        <v>11</v>
      </c>
      <c r="E155" t="s">
        <v>421</v>
      </c>
      <c r="F155">
        <v>48</v>
      </c>
      <c r="G155">
        <v>38</v>
      </c>
      <c r="H155">
        <v>10</v>
      </c>
      <c r="I155">
        <v>0.79166666666666696</v>
      </c>
      <c r="J155">
        <v>0.20833333333333301</v>
      </c>
    </row>
    <row r="156" spans="1:10">
      <c r="A156" t="s">
        <v>452</v>
      </c>
      <c r="B156">
        <v>2</v>
      </c>
      <c r="C156">
        <v>18</v>
      </c>
      <c r="D156">
        <v>11</v>
      </c>
      <c r="E156" t="s">
        <v>421</v>
      </c>
      <c r="F156">
        <v>4</v>
      </c>
      <c r="G156">
        <v>4</v>
      </c>
      <c r="H156">
        <v>0</v>
      </c>
      <c r="I156" t="s">
        <v>38</v>
      </c>
      <c r="J156" t="s">
        <v>38</v>
      </c>
    </row>
    <row r="157" spans="1:10">
      <c r="A157" t="s">
        <v>452</v>
      </c>
      <c r="B157">
        <v>2</v>
      </c>
      <c r="C157">
        <v>19</v>
      </c>
      <c r="D157">
        <v>11</v>
      </c>
      <c r="E157" t="s">
        <v>421</v>
      </c>
      <c r="F157">
        <v>8</v>
      </c>
      <c r="G157">
        <v>6</v>
      </c>
      <c r="H157">
        <v>2</v>
      </c>
      <c r="I157" t="s">
        <v>51</v>
      </c>
      <c r="J157" t="s">
        <v>50</v>
      </c>
    </row>
    <row r="158" spans="1:10">
      <c r="A158" t="s">
        <v>452</v>
      </c>
      <c r="B158">
        <v>2</v>
      </c>
      <c r="C158">
        <v>20</v>
      </c>
      <c r="D158">
        <v>11</v>
      </c>
      <c r="E158" t="s">
        <v>421</v>
      </c>
      <c r="F158">
        <v>3</v>
      </c>
      <c r="G158">
        <v>3</v>
      </c>
      <c r="H158">
        <v>0</v>
      </c>
      <c r="I158" t="s">
        <v>38</v>
      </c>
      <c r="J158" t="s">
        <v>38</v>
      </c>
    </row>
    <row r="159" spans="1:10">
      <c r="A159" t="s">
        <v>452</v>
      </c>
      <c r="B159">
        <v>2</v>
      </c>
      <c r="C159">
        <v>21</v>
      </c>
      <c r="D159">
        <v>11</v>
      </c>
      <c r="E159" t="s">
        <v>421</v>
      </c>
      <c r="F159">
        <v>19</v>
      </c>
      <c r="G159">
        <v>14</v>
      </c>
      <c r="H159">
        <v>5</v>
      </c>
      <c r="I159">
        <v>0.73684210526315796</v>
      </c>
      <c r="J159">
        <v>0.26315789473684198</v>
      </c>
    </row>
    <row r="160" spans="1:10">
      <c r="A160" t="s">
        <v>452</v>
      </c>
      <c r="B160">
        <v>2</v>
      </c>
      <c r="C160">
        <v>22</v>
      </c>
      <c r="D160">
        <v>11</v>
      </c>
      <c r="E160" t="s">
        <v>421</v>
      </c>
      <c r="F160">
        <v>113</v>
      </c>
      <c r="G160">
        <v>87</v>
      </c>
      <c r="H160">
        <v>26</v>
      </c>
      <c r="I160">
        <v>0.76991150442477896</v>
      </c>
      <c r="J160">
        <v>0.23008849557522101</v>
      </c>
    </row>
    <row r="161" spans="1:10">
      <c r="A161" t="s">
        <v>452</v>
      </c>
      <c r="B161">
        <v>2</v>
      </c>
      <c r="C161">
        <v>23</v>
      </c>
      <c r="D161">
        <v>11</v>
      </c>
      <c r="E161" t="s">
        <v>421</v>
      </c>
      <c r="F161">
        <v>5</v>
      </c>
      <c r="G161">
        <v>3</v>
      </c>
      <c r="H161">
        <v>2</v>
      </c>
      <c r="I161" t="s">
        <v>39</v>
      </c>
      <c r="J161" t="s">
        <v>40</v>
      </c>
    </row>
    <row r="162" spans="1:10">
      <c r="A162" t="s">
        <v>452</v>
      </c>
      <c r="B162">
        <v>2</v>
      </c>
      <c r="C162">
        <v>24</v>
      </c>
      <c r="D162">
        <v>11</v>
      </c>
      <c r="E162" t="s">
        <v>421</v>
      </c>
      <c r="F162">
        <v>127</v>
      </c>
      <c r="G162">
        <v>104</v>
      </c>
      <c r="H162">
        <v>23</v>
      </c>
      <c r="I162">
        <v>0.81889763779527602</v>
      </c>
      <c r="J162">
        <v>0.181102362204724</v>
      </c>
    </row>
    <row r="163" spans="1:10">
      <c r="A163" t="s">
        <v>452</v>
      </c>
      <c r="B163">
        <v>2</v>
      </c>
      <c r="C163">
        <v>25</v>
      </c>
      <c r="D163">
        <v>11</v>
      </c>
      <c r="E163" t="s">
        <v>421</v>
      </c>
      <c r="F163">
        <v>42</v>
      </c>
      <c r="G163">
        <v>32</v>
      </c>
      <c r="H163">
        <v>10</v>
      </c>
      <c r="I163">
        <v>0.76190476190476197</v>
      </c>
      <c r="J163">
        <v>0.238095238095238</v>
      </c>
    </row>
    <row r="164" spans="1:10">
      <c r="A164" t="s">
        <v>452</v>
      </c>
      <c r="B164">
        <v>2</v>
      </c>
      <c r="C164">
        <v>27</v>
      </c>
      <c r="D164">
        <v>11</v>
      </c>
      <c r="E164" t="s">
        <v>421</v>
      </c>
      <c r="F164">
        <v>3</v>
      </c>
      <c r="G164">
        <v>3</v>
      </c>
      <c r="H164">
        <v>0</v>
      </c>
      <c r="I164" t="s">
        <v>38</v>
      </c>
      <c r="J164" t="s">
        <v>38</v>
      </c>
    </row>
    <row r="165" spans="1:10">
      <c r="A165" t="s">
        <v>452</v>
      </c>
      <c r="B165">
        <v>2</v>
      </c>
      <c r="C165">
        <v>28</v>
      </c>
      <c r="D165">
        <v>11</v>
      </c>
      <c r="E165" t="s">
        <v>421</v>
      </c>
      <c r="F165">
        <v>65</v>
      </c>
      <c r="G165">
        <v>51</v>
      </c>
      <c r="H165">
        <v>14</v>
      </c>
      <c r="I165">
        <v>0.78461538461538505</v>
      </c>
      <c r="J165">
        <v>0.21538461538461501</v>
      </c>
    </row>
    <row r="166" spans="1:10">
      <c r="A166" t="s">
        <v>452</v>
      </c>
      <c r="B166">
        <v>2</v>
      </c>
      <c r="C166">
        <v>29</v>
      </c>
      <c r="D166">
        <v>11</v>
      </c>
      <c r="E166" t="s">
        <v>421</v>
      </c>
      <c r="F166">
        <v>24</v>
      </c>
      <c r="G166">
        <v>13</v>
      </c>
      <c r="H166">
        <v>11</v>
      </c>
      <c r="I166">
        <v>0.54166666666666696</v>
      </c>
      <c r="J166">
        <v>0.45833333333333298</v>
      </c>
    </row>
    <row r="167" spans="1:10">
      <c r="A167" t="s">
        <v>452</v>
      </c>
      <c r="B167">
        <v>2</v>
      </c>
      <c r="C167">
        <v>30</v>
      </c>
      <c r="D167">
        <v>11</v>
      </c>
      <c r="E167" t="s">
        <v>421</v>
      </c>
      <c r="F167">
        <v>15</v>
      </c>
      <c r="G167">
        <v>11</v>
      </c>
      <c r="H167">
        <v>4</v>
      </c>
      <c r="I167">
        <v>0.73333333333333295</v>
      </c>
      <c r="J167">
        <v>0.266666666666667</v>
      </c>
    </row>
    <row r="168" spans="1:10">
      <c r="A168" t="s">
        <v>452</v>
      </c>
      <c r="B168">
        <v>2</v>
      </c>
      <c r="C168">
        <v>31</v>
      </c>
      <c r="D168">
        <v>11</v>
      </c>
      <c r="E168" t="s">
        <v>421</v>
      </c>
      <c r="F168">
        <v>49</v>
      </c>
      <c r="G168">
        <v>30</v>
      </c>
      <c r="H168">
        <v>19</v>
      </c>
      <c r="I168">
        <v>0.61224489795918402</v>
      </c>
      <c r="J168">
        <v>0.38775510204081598</v>
      </c>
    </row>
    <row r="169" spans="1:10">
      <c r="A169" t="s">
        <v>452</v>
      </c>
      <c r="B169">
        <v>2</v>
      </c>
      <c r="C169">
        <v>32</v>
      </c>
      <c r="D169">
        <v>11</v>
      </c>
      <c r="E169" t="s">
        <v>421</v>
      </c>
      <c r="F169">
        <v>93</v>
      </c>
      <c r="G169">
        <v>47</v>
      </c>
      <c r="H169">
        <v>46</v>
      </c>
      <c r="I169">
        <v>0.50537634408602194</v>
      </c>
      <c r="J169">
        <v>0.494623655913979</v>
      </c>
    </row>
    <row r="170" spans="1:10">
      <c r="A170" t="s">
        <v>452</v>
      </c>
      <c r="B170">
        <v>2</v>
      </c>
      <c r="C170">
        <v>33</v>
      </c>
      <c r="D170">
        <v>11</v>
      </c>
      <c r="E170" t="s">
        <v>421</v>
      </c>
      <c r="F170">
        <v>267</v>
      </c>
      <c r="G170">
        <v>223</v>
      </c>
      <c r="H170">
        <v>44</v>
      </c>
      <c r="I170">
        <v>0.835205992509363</v>
      </c>
      <c r="J170">
        <v>0.164794007490637</v>
      </c>
    </row>
    <row r="171" spans="1:10">
      <c r="A171" t="s">
        <v>452</v>
      </c>
      <c r="B171">
        <v>2</v>
      </c>
      <c r="C171">
        <v>34</v>
      </c>
      <c r="D171">
        <v>11</v>
      </c>
      <c r="E171" t="s">
        <v>421</v>
      </c>
      <c r="F171">
        <v>16</v>
      </c>
      <c r="G171">
        <v>15</v>
      </c>
      <c r="H171">
        <v>1</v>
      </c>
      <c r="I171" t="s">
        <v>46</v>
      </c>
      <c r="J171" t="s">
        <v>45</v>
      </c>
    </row>
    <row r="172" spans="1:10">
      <c r="A172" t="s">
        <v>452</v>
      </c>
      <c r="B172">
        <v>2</v>
      </c>
      <c r="C172">
        <v>35</v>
      </c>
      <c r="D172">
        <v>11</v>
      </c>
      <c r="E172" t="s">
        <v>421</v>
      </c>
      <c r="F172">
        <v>19</v>
      </c>
      <c r="G172">
        <v>10</v>
      </c>
      <c r="H172">
        <v>9</v>
      </c>
      <c r="I172">
        <v>0.52631578947368396</v>
      </c>
      <c r="J172">
        <v>0.47368421052631599</v>
      </c>
    </row>
    <row r="173" spans="1:10">
      <c r="A173" t="s">
        <v>452</v>
      </c>
      <c r="B173">
        <v>2</v>
      </c>
      <c r="C173">
        <v>36</v>
      </c>
      <c r="D173">
        <v>11</v>
      </c>
      <c r="E173" t="s">
        <v>421</v>
      </c>
      <c r="F173">
        <v>68</v>
      </c>
      <c r="G173">
        <v>39</v>
      </c>
      <c r="H173">
        <v>29</v>
      </c>
      <c r="I173">
        <v>0.57352941176470595</v>
      </c>
      <c r="J173">
        <v>0.42647058823529399</v>
      </c>
    </row>
    <row r="174" spans="1:10">
      <c r="A174" t="s">
        <v>452</v>
      </c>
      <c r="B174">
        <v>2</v>
      </c>
      <c r="C174">
        <v>37</v>
      </c>
      <c r="D174">
        <v>11</v>
      </c>
      <c r="E174" t="s">
        <v>421</v>
      </c>
      <c r="F174">
        <v>51</v>
      </c>
      <c r="G174">
        <v>36</v>
      </c>
      <c r="H174">
        <v>15</v>
      </c>
      <c r="I174">
        <v>0.70588235294117696</v>
      </c>
      <c r="J174">
        <v>0.29411764705882398</v>
      </c>
    </row>
    <row r="175" spans="1:10">
      <c r="A175" t="s">
        <v>452</v>
      </c>
      <c r="B175">
        <v>2</v>
      </c>
      <c r="C175">
        <v>39</v>
      </c>
      <c r="D175">
        <v>11</v>
      </c>
      <c r="E175" t="s">
        <v>421</v>
      </c>
      <c r="F175">
        <v>4</v>
      </c>
      <c r="G175">
        <v>4</v>
      </c>
      <c r="H175">
        <v>0</v>
      </c>
      <c r="I175" t="s">
        <v>38</v>
      </c>
      <c r="J175" t="s">
        <v>38</v>
      </c>
    </row>
    <row r="176" spans="1:10">
      <c r="A176" t="s">
        <v>452</v>
      </c>
      <c r="B176">
        <v>2</v>
      </c>
      <c r="C176">
        <v>40</v>
      </c>
      <c r="D176">
        <v>11</v>
      </c>
      <c r="E176" t="s">
        <v>421</v>
      </c>
      <c r="F176">
        <v>3</v>
      </c>
      <c r="G176">
        <v>3</v>
      </c>
      <c r="H176">
        <v>0</v>
      </c>
      <c r="I176" t="s">
        <v>38</v>
      </c>
      <c r="J176" t="s">
        <v>38</v>
      </c>
    </row>
    <row r="177" spans="1:10">
      <c r="A177" t="s">
        <v>452</v>
      </c>
      <c r="B177">
        <v>2</v>
      </c>
      <c r="C177">
        <v>42</v>
      </c>
      <c r="D177">
        <v>11</v>
      </c>
      <c r="E177" t="s">
        <v>421</v>
      </c>
      <c r="F177">
        <v>28</v>
      </c>
      <c r="G177">
        <v>22</v>
      </c>
      <c r="H177">
        <v>6</v>
      </c>
      <c r="I177">
        <v>0.78571428571428603</v>
      </c>
      <c r="J177">
        <v>0.214285714285714</v>
      </c>
    </row>
    <row r="178" spans="1:10">
      <c r="A178" t="s">
        <v>452</v>
      </c>
      <c r="B178">
        <v>2</v>
      </c>
      <c r="C178">
        <v>43</v>
      </c>
      <c r="D178">
        <v>11</v>
      </c>
      <c r="E178" t="s">
        <v>421</v>
      </c>
      <c r="F178">
        <v>3</v>
      </c>
      <c r="G178">
        <v>3</v>
      </c>
      <c r="H178">
        <v>0</v>
      </c>
      <c r="I178" t="s">
        <v>38</v>
      </c>
      <c r="J178" t="s">
        <v>38</v>
      </c>
    </row>
    <row r="179" spans="1:10">
      <c r="A179" t="s">
        <v>452</v>
      </c>
      <c r="B179">
        <v>2</v>
      </c>
      <c r="C179">
        <v>44</v>
      </c>
      <c r="D179">
        <v>11</v>
      </c>
      <c r="E179" t="s">
        <v>421</v>
      </c>
      <c r="F179">
        <v>4</v>
      </c>
      <c r="G179">
        <v>4</v>
      </c>
      <c r="H179">
        <v>0</v>
      </c>
      <c r="I179" t="s">
        <v>38</v>
      </c>
      <c r="J179" t="s">
        <v>38</v>
      </c>
    </row>
    <row r="180" spans="1:10">
      <c r="A180" t="s">
        <v>452</v>
      </c>
      <c r="B180">
        <v>2</v>
      </c>
      <c r="C180">
        <v>45</v>
      </c>
      <c r="D180">
        <v>11</v>
      </c>
      <c r="E180" t="s">
        <v>421</v>
      </c>
      <c r="F180">
        <v>22</v>
      </c>
      <c r="G180">
        <v>13</v>
      </c>
      <c r="H180">
        <v>9</v>
      </c>
      <c r="I180">
        <v>0.59090909090909105</v>
      </c>
      <c r="J180">
        <v>0.40909090909090901</v>
      </c>
    </row>
    <row r="181" spans="1:10">
      <c r="A181" t="s">
        <v>452</v>
      </c>
      <c r="B181">
        <v>2</v>
      </c>
      <c r="C181">
        <v>46</v>
      </c>
      <c r="D181">
        <v>11</v>
      </c>
      <c r="E181" t="s">
        <v>421</v>
      </c>
      <c r="F181">
        <v>8</v>
      </c>
      <c r="G181">
        <v>7</v>
      </c>
      <c r="H181">
        <v>1</v>
      </c>
      <c r="I181" t="s">
        <v>51</v>
      </c>
      <c r="J181" t="s">
        <v>50</v>
      </c>
    </row>
    <row r="182" spans="1:10">
      <c r="A182" t="s">
        <v>452</v>
      </c>
      <c r="B182">
        <v>2</v>
      </c>
      <c r="C182">
        <v>47</v>
      </c>
      <c r="D182">
        <v>11</v>
      </c>
      <c r="E182" t="s">
        <v>421</v>
      </c>
      <c r="F182">
        <v>5</v>
      </c>
      <c r="G182">
        <v>4</v>
      </c>
      <c r="H182">
        <v>1</v>
      </c>
      <c r="I182" t="s">
        <v>39</v>
      </c>
      <c r="J182" t="s">
        <v>40</v>
      </c>
    </row>
    <row r="183" spans="1:10">
      <c r="A183" t="s">
        <v>452</v>
      </c>
      <c r="B183">
        <v>2</v>
      </c>
      <c r="C183">
        <v>48</v>
      </c>
      <c r="D183">
        <v>11</v>
      </c>
      <c r="E183" t="s">
        <v>421</v>
      </c>
      <c r="F183">
        <v>13</v>
      </c>
      <c r="G183">
        <v>10</v>
      </c>
      <c r="H183">
        <v>3</v>
      </c>
      <c r="I183">
        <v>0.76923076923076905</v>
      </c>
      <c r="J183">
        <v>0.230769230769231</v>
      </c>
    </row>
    <row r="184" spans="1:10">
      <c r="A184" t="s">
        <v>452</v>
      </c>
      <c r="B184">
        <v>2</v>
      </c>
      <c r="C184">
        <v>49</v>
      </c>
      <c r="D184">
        <v>11</v>
      </c>
      <c r="E184" t="s">
        <v>421</v>
      </c>
      <c r="F184">
        <v>4</v>
      </c>
      <c r="G184">
        <v>2</v>
      </c>
      <c r="H184">
        <v>2</v>
      </c>
      <c r="I184" t="s">
        <v>38</v>
      </c>
      <c r="J184" t="s">
        <v>38</v>
      </c>
    </row>
    <row r="185" spans="1:10">
      <c r="A185" t="s">
        <v>452</v>
      </c>
      <c r="B185">
        <v>2</v>
      </c>
      <c r="C185">
        <v>50</v>
      </c>
      <c r="D185">
        <v>11</v>
      </c>
      <c r="E185" t="s">
        <v>421</v>
      </c>
      <c r="F185">
        <v>1</v>
      </c>
      <c r="G185">
        <v>0</v>
      </c>
      <c r="H185">
        <v>1</v>
      </c>
      <c r="I185" t="s">
        <v>38</v>
      </c>
      <c r="J185" t="s">
        <v>38</v>
      </c>
    </row>
    <row r="186" spans="1:10">
      <c r="A186" t="s">
        <v>452</v>
      </c>
      <c r="B186">
        <v>2</v>
      </c>
      <c r="C186">
        <v>51</v>
      </c>
      <c r="D186">
        <v>11</v>
      </c>
      <c r="E186" t="s">
        <v>421</v>
      </c>
      <c r="F186">
        <v>9</v>
      </c>
      <c r="G186">
        <v>5</v>
      </c>
      <c r="H186">
        <v>4</v>
      </c>
      <c r="I186">
        <v>0.55555555555555602</v>
      </c>
      <c r="J186">
        <v>0.44444444444444398</v>
      </c>
    </row>
    <row r="187" spans="1:10">
      <c r="A187" t="s">
        <v>452</v>
      </c>
      <c r="B187">
        <v>2</v>
      </c>
      <c r="C187">
        <v>52</v>
      </c>
      <c r="D187">
        <v>11</v>
      </c>
      <c r="E187" t="s">
        <v>421</v>
      </c>
      <c r="F187">
        <v>16</v>
      </c>
      <c r="G187">
        <v>12</v>
      </c>
      <c r="H187">
        <v>4</v>
      </c>
      <c r="I187">
        <v>0.75</v>
      </c>
      <c r="J187">
        <v>0.25</v>
      </c>
    </row>
    <row r="188" spans="1:10">
      <c r="A188" t="s">
        <v>452</v>
      </c>
      <c r="B188">
        <v>2</v>
      </c>
      <c r="C188">
        <v>53</v>
      </c>
      <c r="D188">
        <v>11</v>
      </c>
      <c r="E188" t="s">
        <v>421</v>
      </c>
      <c r="F188">
        <v>4</v>
      </c>
      <c r="G188">
        <v>3</v>
      </c>
      <c r="H188">
        <v>1</v>
      </c>
      <c r="I188" t="s">
        <v>38</v>
      </c>
      <c r="J188" t="s">
        <v>38</v>
      </c>
    </row>
    <row r="189" spans="1:10">
      <c r="A189" t="s">
        <v>452</v>
      </c>
      <c r="B189">
        <v>2</v>
      </c>
      <c r="C189">
        <v>54</v>
      </c>
      <c r="D189">
        <v>11</v>
      </c>
      <c r="E189" t="s">
        <v>421</v>
      </c>
      <c r="F189">
        <v>20</v>
      </c>
      <c r="G189">
        <v>11</v>
      </c>
      <c r="H189">
        <v>9</v>
      </c>
      <c r="I189">
        <v>0.55000000000000004</v>
      </c>
      <c r="J189">
        <v>0.45</v>
      </c>
    </row>
    <row r="190" spans="1:10">
      <c r="A190" t="s">
        <v>452</v>
      </c>
      <c r="B190">
        <v>2</v>
      </c>
      <c r="C190">
        <v>55</v>
      </c>
      <c r="D190">
        <v>11</v>
      </c>
      <c r="E190" t="s">
        <v>421</v>
      </c>
      <c r="F190">
        <v>23</v>
      </c>
      <c r="G190">
        <v>11</v>
      </c>
      <c r="H190">
        <v>12</v>
      </c>
      <c r="I190">
        <v>0.47826086956521702</v>
      </c>
      <c r="J190">
        <v>0.52173913043478304</v>
      </c>
    </row>
    <row r="191" spans="1:10">
      <c r="A191" t="s">
        <v>452</v>
      </c>
      <c r="B191">
        <v>2</v>
      </c>
      <c r="C191">
        <v>56</v>
      </c>
      <c r="D191">
        <v>11</v>
      </c>
      <c r="E191" t="s">
        <v>421</v>
      </c>
      <c r="F191">
        <v>9</v>
      </c>
      <c r="G191">
        <v>7</v>
      </c>
      <c r="H191">
        <v>2</v>
      </c>
      <c r="I191" t="s">
        <v>51</v>
      </c>
      <c r="J191" t="s">
        <v>50</v>
      </c>
    </row>
    <row r="192" spans="1:10">
      <c r="A192" t="s">
        <v>452</v>
      </c>
      <c r="B192">
        <v>2</v>
      </c>
      <c r="C192">
        <v>98</v>
      </c>
      <c r="D192">
        <v>11</v>
      </c>
      <c r="E192" t="s">
        <v>421</v>
      </c>
      <c r="F192">
        <v>25</v>
      </c>
      <c r="G192">
        <v>22</v>
      </c>
      <c r="H192">
        <v>3</v>
      </c>
      <c r="I192">
        <v>0.88</v>
      </c>
      <c r="J192">
        <v>0.12</v>
      </c>
    </row>
    <row r="193" spans="1:10">
      <c r="A193" t="s">
        <v>452</v>
      </c>
      <c r="B193">
        <v>2</v>
      </c>
      <c r="C193">
        <v>2</v>
      </c>
      <c r="D193">
        <v>12</v>
      </c>
      <c r="E193" t="s">
        <v>421</v>
      </c>
      <c r="F193">
        <v>3</v>
      </c>
      <c r="G193">
        <v>2</v>
      </c>
      <c r="H193">
        <v>1</v>
      </c>
      <c r="I193" t="s">
        <v>38</v>
      </c>
      <c r="J193" t="s">
        <v>38</v>
      </c>
    </row>
    <row r="194" spans="1:10">
      <c r="A194" t="s">
        <v>452</v>
      </c>
      <c r="B194">
        <v>2</v>
      </c>
      <c r="C194">
        <v>3</v>
      </c>
      <c r="D194">
        <v>12</v>
      </c>
      <c r="E194" t="s">
        <v>421</v>
      </c>
      <c r="F194">
        <v>5</v>
      </c>
      <c r="G194">
        <v>2</v>
      </c>
      <c r="H194">
        <v>3</v>
      </c>
      <c r="I194" t="s">
        <v>40</v>
      </c>
      <c r="J194" t="s">
        <v>39</v>
      </c>
    </row>
    <row r="195" spans="1:10">
      <c r="A195" t="s">
        <v>452</v>
      </c>
      <c r="B195">
        <v>2</v>
      </c>
      <c r="C195">
        <v>5</v>
      </c>
      <c r="D195">
        <v>12</v>
      </c>
      <c r="E195" t="s">
        <v>421</v>
      </c>
      <c r="F195">
        <v>507</v>
      </c>
      <c r="G195">
        <v>372</v>
      </c>
      <c r="H195">
        <v>135</v>
      </c>
      <c r="I195">
        <v>0.73372781065088799</v>
      </c>
      <c r="J195">
        <v>0.26627218934911201</v>
      </c>
    </row>
    <row r="196" spans="1:10">
      <c r="A196" t="s">
        <v>452</v>
      </c>
      <c r="B196">
        <v>2</v>
      </c>
      <c r="C196">
        <v>6</v>
      </c>
      <c r="D196">
        <v>12</v>
      </c>
      <c r="E196" t="s">
        <v>421</v>
      </c>
      <c r="F196">
        <v>3</v>
      </c>
      <c r="G196">
        <v>3</v>
      </c>
      <c r="H196">
        <v>0</v>
      </c>
      <c r="I196" t="s">
        <v>38</v>
      </c>
      <c r="J196" t="s">
        <v>38</v>
      </c>
    </row>
    <row r="197" spans="1:10">
      <c r="A197" t="s">
        <v>452</v>
      </c>
      <c r="B197">
        <v>2</v>
      </c>
      <c r="C197">
        <v>7</v>
      </c>
      <c r="D197">
        <v>12</v>
      </c>
      <c r="E197" t="s">
        <v>421</v>
      </c>
      <c r="F197">
        <v>68</v>
      </c>
      <c r="G197">
        <v>45</v>
      </c>
      <c r="H197">
        <v>23</v>
      </c>
      <c r="I197">
        <v>0.66176470588235303</v>
      </c>
      <c r="J197">
        <v>0.33823529411764702</v>
      </c>
    </row>
    <row r="198" spans="1:10">
      <c r="A198" t="s">
        <v>452</v>
      </c>
      <c r="B198">
        <v>2</v>
      </c>
      <c r="C198">
        <v>8</v>
      </c>
      <c r="D198">
        <v>12</v>
      </c>
      <c r="E198" t="s">
        <v>421</v>
      </c>
      <c r="F198">
        <v>3</v>
      </c>
      <c r="G198">
        <v>3</v>
      </c>
      <c r="H198">
        <v>0</v>
      </c>
      <c r="I198" t="s">
        <v>38</v>
      </c>
      <c r="J198" t="s">
        <v>38</v>
      </c>
    </row>
    <row r="199" spans="1:10">
      <c r="A199" t="s">
        <v>452</v>
      </c>
      <c r="B199">
        <v>2</v>
      </c>
      <c r="C199">
        <v>9</v>
      </c>
      <c r="D199">
        <v>12</v>
      </c>
      <c r="E199" t="s">
        <v>421</v>
      </c>
      <c r="F199">
        <v>1</v>
      </c>
      <c r="G199">
        <v>1</v>
      </c>
      <c r="H199">
        <v>0</v>
      </c>
      <c r="I199" t="s">
        <v>38</v>
      </c>
      <c r="J199" t="s">
        <v>38</v>
      </c>
    </row>
    <row r="200" spans="1:10">
      <c r="A200" t="s">
        <v>452</v>
      </c>
      <c r="B200">
        <v>2</v>
      </c>
      <c r="C200">
        <v>10</v>
      </c>
      <c r="D200">
        <v>12</v>
      </c>
      <c r="E200" t="s">
        <v>421</v>
      </c>
      <c r="F200">
        <v>1</v>
      </c>
      <c r="G200">
        <v>1</v>
      </c>
      <c r="H200">
        <v>0</v>
      </c>
      <c r="I200" t="s">
        <v>38</v>
      </c>
      <c r="J200" t="s">
        <v>38</v>
      </c>
    </row>
    <row r="201" spans="1:10">
      <c r="A201" t="s">
        <v>452</v>
      </c>
      <c r="B201">
        <v>2</v>
      </c>
      <c r="C201">
        <v>11</v>
      </c>
      <c r="D201">
        <v>12</v>
      </c>
      <c r="E201" t="s">
        <v>421</v>
      </c>
      <c r="F201">
        <v>9</v>
      </c>
      <c r="G201">
        <v>8</v>
      </c>
      <c r="H201">
        <v>1</v>
      </c>
      <c r="I201" t="s">
        <v>51</v>
      </c>
      <c r="J201" t="s">
        <v>50</v>
      </c>
    </row>
    <row r="202" spans="1:10">
      <c r="A202" t="s">
        <v>452</v>
      </c>
      <c r="B202">
        <v>2</v>
      </c>
      <c r="C202">
        <v>12</v>
      </c>
      <c r="D202">
        <v>12</v>
      </c>
      <c r="E202" t="s">
        <v>421</v>
      </c>
      <c r="F202">
        <v>3</v>
      </c>
      <c r="G202">
        <v>3</v>
      </c>
      <c r="H202">
        <v>0</v>
      </c>
      <c r="I202" t="s">
        <v>38</v>
      </c>
      <c r="J202" t="s">
        <v>38</v>
      </c>
    </row>
    <row r="203" spans="1:10">
      <c r="A203" t="s">
        <v>452</v>
      </c>
      <c r="B203">
        <v>2</v>
      </c>
      <c r="C203">
        <v>13</v>
      </c>
      <c r="D203">
        <v>12</v>
      </c>
      <c r="E203" t="s">
        <v>421</v>
      </c>
      <c r="F203">
        <v>7</v>
      </c>
      <c r="G203">
        <v>7</v>
      </c>
      <c r="H203">
        <v>0</v>
      </c>
      <c r="I203" t="s">
        <v>39</v>
      </c>
      <c r="J203" t="s">
        <v>40</v>
      </c>
    </row>
    <row r="204" spans="1:10">
      <c r="A204" t="s">
        <v>452</v>
      </c>
      <c r="B204">
        <v>2</v>
      </c>
      <c r="C204">
        <v>14</v>
      </c>
      <c r="D204">
        <v>12</v>
      </c>
      <c r="E204" t="s">
        <v>421</v>
      </c>
      <c r="F204">
        <v>9</v>
      </c>
      <c r="G204">
        <v>8</v>
      </c>
      <c r="H204">
        <v>1</v>
      </c>
      <c r="I204" t="s">
        <v>51</v>
      </c>
      <c r="J204" t="s">
        <v>50</v>
      </c>
    </row>
    <row r="205" spans="1:10">
      <c r="A205" t="s">
        <v>452</v>
      </c>
      <c r="B205">
        <v>2</v>
      </c>
      <c r="C205">
        <v>15</v>
      </c>
      <c r="D205">
        <v>12</v>
      </c>
      <c r="E205" t="s">
        <v>421</v>
      </c>
      <c r="F205">
        <v>11</v>
      </c>
      <c r="G205">
        <v>9</v>
      </c>
      <c r="H205">
        <v>2</v>
      </c>
      <c r="I205" t="s">
        <v>46</v>
      </c>
      <c r="J205" t="s">
        <v>45</v>
      </c>
    </row>
    <row r="206" spans="1:10">
      <c r="A206" t="s">
        <v>452</v>
      </c>
      <c r="B206">
        <v>2</v>
      </c>
      <c r="C206">
        <v>16</v>
      </c>
      <c r="D206">
        <v>12</v>
      </c>
      <c r="E206" t="s">
        <v>421</v>
      </c>
      <c r="F206">
        <v>110</v>
      </c>
      <c r="G206">
        <v>97</v>
      </c>
      <c r="H206">
        <v>13</v>
      </c>
      <c r="I206">
        <v>0.88181818181818195</v>
      </c>
      <c r="J206">
        <v>0.118181818181818</v>
      </c>
    </row>
    <row r="207" spans="1:10">
      <c r="A207" t="s">
        <v>452</v>
      </c>
      <c r="B207">
        <v>2</v>
      </c>
      <c r="C207">
        <v>17</v>
      </c>
      <c r="D207">
        <v>12</v>
      </c>
      <c r="E207" t="s">
        <v>421</v>
      </c>
      <c r="F207">
        <v>29</v>
      </c>
      <c r="G207">
        <v>25</v>
      </c>
      <c r="H207">
        <v>4</v>
      </c>
      <c r="I207">
        <v>0.86206896551724099</v>
      </c>
      <c r="J207">
        <v>0.13793103448275901</v>
      </c>
    </row>
    <row r="208" spans="1:10">
      <c r="A208" t="s">
        <v>452</v>
      </c>
      <c r="B208">
        <v>2</v>
      </c>
      <c r="C208">
        <v>18</v>
      </c>
      <c r="D208">
        <v>12</v>
      </c>
      <c r="E208" t="s">
        <v>421</v>
      </c>
      <c r="F208">
        <v>1</v>
      </c>
      <c r="G208">
        <v>1</v>
      </c>
      <c r="H208">
        <v>0</v>
      </c>
      <c r="I208" t="s">
        <v>38</v>
      </c>
      <c r="J208" t="s">
        <v>38</v>
      </c>
    </row>
    <row r="209" spans="1:10">
      <c r="A209" t="s">
        <v>452</v>
      </c>
      <c r="B209">
        <v>2</v>
      </c>
      <c r="C209">
        <v>19</v>
      </c>
      <c r="D209">
        <v>12</v>
      </c>
      <c r="E209" t="s">
        <v>421</v>
      </c>
      <c r="F209">
        <v>3</v>
      </c>
      <c r="G209">
        <v>3</v>
      </c>
      <c r="H209">
        <v>0</v>
      </c>
      <c r="I209" t="s">
        <v>38</v>
      </c>
      <c r="J209" t="s">
        <v>38</v>
      </c>
    </row>
    <row r="210" spans="1:10">
      <c r="A210" t="s">
        <v>452</v>
      </c>
      <c r="B210">
        <v>2</v>
      </c>
      <c r="C210">
        <v>20</v>
      </c>
      <c r="D210">
        <v>12</v>
      </c>
      <c r="E210" t="s">
        <v>421</v>
      </c>
      <c r="F210">
        <v>1</v>
      </c>
      <c r="G210">
        <v>1</v>
      </c>
      <c r="H210">
        <v>0</v>
      </c>
      <c r="I210" t="s">
        <v>38</v>
      </c>
      <c r="J210" t="s">
        <v>38</v>
      </c>
    </row>
    <row r="211" spans="1:10">
      <c r="A211" t="s">
        <v>452</v>
      </c>
      <c r="B211">
        <v>2</v>
      </c>
      <c r="C211">
        <v>21</v>
      </c>
      <c r="D211">
        <v>12</v>
      </c>
      <c r="E211" t="s">
        <v>421</v>
      </c>
      <c r="F211">
        <v>10</v>
      </c>
      <c r="G211">
        <v>8</v>
      </c>
      <c r="H211">
        <v>2</v>
      </c>
      <c r="I211" t="s">
        <v>46</v>
      </c>
      <c r="J211" t="s">
        <v>45</v>
      </c>
    </row>
    <row r="212" spans="1:10">
      <c r="A212" t="s">
        <v>452</v>
      </c>
      <c r="B212">
        <v>2</v>
      </c>
      <c r="C212">
        <v>22</v>
      </c>
      <c r="D212">
        <v>12</v>
      </c>
      <c r="E212" t="s">
        <v>421</v>
      </c>
      <c r="F212">
        <v>38</v>
      </c>
      <c r="G212">
        <v>28</v>
      </c>
      <c r="H212">
        <v>10</v>
      </c>
      <c r="I212">
        <v>0.73684210526315796</v>
      </c>
      <c r="J212">
        <v>0.26315789473684198</v>
      </c>
    </row>
    <row r="213" spans="1:10">
      <c r="A213" t="s">
        <v>452</v>
      </c>
      <c r="B213">
        <v>2</v>
      </c>
      <c r="C213">
        <v>23</v>
      </c>
      <c r="D213">
        <v>12</v>
      </c>
      <c r="E213" t="s">
        <v>421</v>
      </c>
      <c r="F213">
        <v>3</v>
      </c>
      <c r="G213">
        <v>2</v>
      </c>
      <c r="H213">
        <v>1</v>
      </c>
      <c r="I213" t="s">
        <v>38</v>
      </c>
      <c r="J213" t="s">
        <v>38</v>
      </c>
    </row>
    <row r="214" spans="1:10">
      <c r="A214" t="s">
        <v>452</v>
      </c>
      <c r="B214">
        <v>2</v>
      </c>
      <c r="C214">
        <v>24</v>
      </c>
      <c r="D214">
        <v>12</v>
      </c>
      <c r="E214" t="s">
        <v>421</v>
      </c>
      <c r="F214">
        <v>49</v>
      </c>
      <c r="G214">
        <v>41</v>
      </c>
      <c r="H214">
        <v>8</v>
      </c>
      <c r="I214">
        <v>0.83673469387755095</v>
      </c>
      <c r="J214">
        <v>0.16326530612244899</v>
      </c>
    </row>
    <row r="215" spans="1:10">
      <c r="A215" t="s">
        <v>452</v>
      </c>
      <c r="B215">
        <v>2</v>
      </c>
      <c r="C215">
        <v>25</v>
      </c>
      <c r="D215">
        <v>12</v>
      </c>
      <c r="E215" t="s">
        <v>421</v>
      </c>
      <c r="F215">
        <v>25</v>
      </c>
      <c r="G215">
        <v>21</v>
      </c>
      <c r="H215">
        <v>4</v>
      </c>
      <c r="I215">
        <v>0.84</v>
      </c>
      <c r="J215">
        <v>0.16</v>
      </c>
    </row>
    <row r="216" spans="1:10">
      <c r="A216" t="s">
        <v>452</v>
      </c>
      <c r="B216">
        <v>2</v>
      </c>
      <c r="C216">
        <v>27</v>
      </c>
      <c r="D216">
        <v>12</v>
      </c>
      <c r="E216" t="s">
        <v>421</v>
      </c>
      <c r="F216">
        <v>1</v>
      </c>
      <c r="G216">
        <v>1</v>
      </c>
      <c r="H216">
        <v>0</v>
      </c>
      <c r="I216" t="s">
        <v>38</v>
      </c>
      <c r="J216" t="s">
        <v>38</v>
      </c>
    </row>
    <row r="217" spans="1:10">
      <c r="A217" t="s">
        <v>452</v>
      </c>
      <c r="B217">
        <v>2</v>
      </c>
      <c r="C217">
        <v>28</v>
      </c>
      <c r="D217">
        <v>12</v>
      </c>
      <c r="E217" t="s">
        <v>421</v>
      </c>
      <c r="F217">
        <v>29</v>
      </c>
      <c r="G217">
        <v>17</v>
      </c>
      <c r="H217">
        <v>12</v>
      </c>
      <c r="I217">
        <v>0.58620689655172398</v>
      </c>
      <c r="J217">
        <v>0.41379310344827602</v>
      </c>
    </row>
    <row r="218" spans="1:10">
      <c r="A218" t="s">
        <v>452</v>
      </c>
      <c r="B218">
        <v>2</v>
      </c>
      <c r="C218">
        <v>29</v>
      </c>
      <c r="D218">
        <v>12</v>
      </c>
      <c r="E218" t="s">
        <v>421</v>
      </c>
      <c r="F218">
        <v>18</v>
      </c>
      <c r="G218">
        <v>13</v>
      </c>
      <c r="H218">
        <v>5</v>
      </c>
      <c r="I218">
        <v>0.72222222222222199</v>
      </c>
      <c r="J218">
        <v>0.27777777777777801</v>
      </c>
    </row>
    <row r="219" spans="1:10">
      <c r="A219" t="s">
        <v>452</v>
      </c>
      <c r="B219">
        <v>2</v>
      </c>
      <c r="C219">
        <v>30</v>
      </c>
      <c r="D219">
        <v>12</v>
      </c>
      <c r="E219" t="s">
        <v>421</v>
      </c>
      <c r="F219">
        <v>13</v>
      </c>
      <c r="G219">
        <v>10</v>
      </c>
      <c r="H219">
        <v>3</v>
      </c>
      <c r="I219">
        <v>0.76923076923076905</v>
      </c>
      <c r="J219">
        <v>0.230769230769231</v>
      </c>
    </row>
    <row r="220" spans="1:10">
      <c r="A220" t="s">
        <v>452</v>
      </c>
      <c r="B220">
        <v>2</v>
      </c>
      <c r="C220">
        <v>31</v>
      </c>
      <c r="D220">
        <v>12</v>
      </c>
      <c r="E220" t="s">
        <v>421</v>
      </c>
      <c r="F220">
        <v>28</v>
      </c>
      <c r="G220">
        <v>24</v>
      </c>
      <c r="H220">
        <v>4</v>
      </c>
      <c r="I220">
        <v>0.85714285714285698</v>
      </c>
      <c r="J220">
        <v>0.14285714285714299</v>
      </c>
    </row>
    <row r="221" spans="1:10">
      <c r="A221" t="s">
        <v>452</v>
      </c>
      <c r="B221">
        <v>2</v>
      </c>
      <c r="C221">
        <v>32</v>
      </c>
      <c r="D221">
        <v>12</v>
      </c>
      <c r="E221" t="s">
        <v>421</v>
      </c>
      <c r="F221">
        <v>78</v>
      </c>
      <c r="G221">
        <v>42</v>
      </c>
      <c r="H221">
        <v>36</v>
      </c>
      <c r="I221">
        <v>0.53846153846153799</v>
      </c>
      <c r="J221">
        <v>0.46153846153846201</v>
      </c>
    </row>
    <row r="222" spans="1:10">
      <c r="A222" t="s">
        <v>452</v>
      </c>
      <c r="B222">
        <v>2</v>
      </c>
      <c r="C222">
        <v>33</v>
      </c>
      <c r="D222">
        <v>12</v>
      </c>
      <c r="E222" t="s">
        <v>421</v>
      </c>
      <c r="F222">
        <v>157</v>
      </c>
      <c r="G222">
        <v>136</v>
      </c>
      <c r="H222">
        <v>21</v>
      </c>
      <c r="I222">
        <v>0.86624203821656098</v>
      </c>
      <c r="J222">
        <v>0.13375796178343899</v>
      </c>
    </row>
    <row r="223" spans="1:10">
      <c r="A223" t="s">
        <v>452</v>
      </c>
      <c r="B223">
        <v>2</v>
      </c>
      <c r="C223">
        <v>34</v>
      </c>
      <c r="D223">
        <v>12</v>
      </c>
      <c r="E223" t="s">
        <v>421</v>
      </c>
      <c r="F223">
        <v>8</v>
      </c>
      <c r="G223">
        <v>8</v>
      </c>
      <c r="H223">
        <v>0</v>
      </c>
      <c r="I223" t="s">
        <v>51</v>
      </c>
      <c r="J223" t="s">
        <v>50</v>
      </c>
    </row>
    <row r="224" spans="1:10">
      <c r="A224" t="s">
        <v>452</v>
      </c>
      <c r="B224">
        <v>2</v>
      </c>
      <c r="C224">
        <v>35</v>
      </c>
      <c r="D224">
        <v>12</v>
      </c>
      <c r="E224" t="s">
        <v>421</v>
      </c>
      <c r="F224">
        <v>4</v>
      </c>
      <c r="G224">
        <v>1</v>
      </c>
      <c r="H224">
        <v>3</v>
      </c>
      <c r="I224" t="s">
        <v>38</v>
      </c>
      <c r="J224" t="s">
        <v>38</v>
      </c>
    </row>
    <row r="225" spans="1:10">
      <c r="A225" t="s">
        <v>452</v>
      </c>
      <c r="B225">
        <v>2</v>
      </c>
      <c r="C225">
        <v>36</v>
      </c>
      <c r="D225">
        <v>12</v>
      </c>
      <c r="E225" t="s">
        <v>421</v>
      </c>
      <c r="F225">
        <v>34</v>
      </c>
      <c r="G225">
        <v>22</v>
      </c>
      <c r="H225">
        <v>12</v>
      </c>
      <c r="I225">
        <v>0.64705882352941202</v>
      </c>
      <c r="J225">
        <v>0.35294117647058798</v>
      </c>
    </row>
    <row r="226" spans="1:10">
      <c r="A226" t="s">
        <v>452</v>
      </c>
      <c r="B226">
        <v>2</v>
      </c>
      <c r="C226">
        <v>37</v>
      </c>
      <c r="D226">
        <v>12</v>
      </c>
      <c r="E226" t="s">
        <v>421</v>
      </c>
      <c r="F226">
        <v>30</v>
      </c>
      <c r="G226">
        <v>20</v>
      </c>
      <c r="H226">
        <v>10</v>
      </c>
      <c r="I226">
        <v>0.66666666666666696</v>
      </c>
      <c r="J226">
        <v>0.33333333333333298</v>
      </c>
    </row>
    <row r="227" spans="1:10">
      <c r="A227" t="s">
        <v>452</v>
      </c>
      <c r="B227">
        <v>2</v>
      </c>
      <c r="C227">
        <v>39</v>
      </c>
      <c r="D227">
        <v>12</v>
      </c>
      <c r="E227" t="s">
        <v>421</v>
      </c>
      <c r="F227">
        <v>3</v>
      </c>
      <c r="G227">
        <v>2</v>
      </c>
      <c r="H227">
        <v>1</v>
      </c>
      <c r="I227" t="s">
        <v>38</v>
      </c>
      <c r="J227" t="s">
        <v>38</v>
      </c>
    </row>
    <row r="228" spans="1:10">
      <c r="A228" t="s">
        <v>452</v>
      </c>
      <c r="B228">
        <v>2</v>
      </c>
      <c r="C228">
        <v>42</v>
      </c>
      <c r="D228">
        <v>12</v>
      </c>
      <c r="E228" t="s">
        <v>421</v>
      </c>
      <c r="F228">
        <v>8</v>
      </c>
      <c r="G228">
        <v>6</v>
      </c>
      <c r="H228">
        <v>2</v>
      </c>
      <c r="I228" t="s">
        <v>51</v>
      </c>
      <c r="J228" t="s">
        <v>50</v>
      </c>
    </row>
    <row r="229" spans="1:10">
      <c r="A229" t="s">
        <v>452</v>
      </c>
      <c r="B229">
        <v>2</v>
      </c>
      <c r="C229">
        <v>44</v>
      </c>
      <c r="D229">
        <v>12</v>
      </c>
      <c r="E229" t="s">
        <v>421</v>
      </c>
      <c r="F229">
        <v>3</v>
      </c>
      <c r="G229">
        <v>3</v>
      </c>
      <c r="H229">
        <v>0</v>
      </c>
      <c r="I229" t="s">
        <v>38</v>
      </c>
      <c r="J229" t="s">
        <v>38</v>
      </c>
    </row>
    <row r="230" spans="1:10">
      <c r="A230" t="s">
        <v>452</v>
      </c>
      <c r="B230">
        <v>2</v>
      </c>
      <c r="C230">
        <v>45</v>
      </c>
      <c r="D230">
        <v>12</v>
      </c>
      <c r="E230" t="s">
        <v>421</v>
      </c>
      <c r="F230">
        <v>23</v>
      </c>
      <c r="G230">
        <v>15</v>
      </c>
      <c r="H230">
        <v>8</v>
      </c>
      <c r="I230">
        <v>0.65217391304347805</v>
      </c>
      <c r="J230">
        <v>0.34782608695652201</v>
      </c>
    </row>
    <row r="231" spans="1:10">
      <c r="A231" t="s">
        <v>452</v>
      </c>
      <c r="B231">
        <v>2</v>
      </c>
      <c r="C231">
        <v>46</v>
      </c>
      <c r="D231">
        <v>12</v>
      </c>
      <c r="E231" t="s">
        <v>421</v>
      </c>
      <c r="F231">
        <v>3</v>
      </c>
      <c r="G231">
        <v>3</v>
      </c>
      <c r="H231">
        <v>0</v>
      </c>
      <c r="I231" t="s">
        <v>38</v>
      </c>
      <c r="J231" t="s">
        <v>38</v>
      </c>
    </row>
    <row r="232" spans="1:10">
      <c r="A232" t="s">
        <v>452</v>
      </c>
      <c r="B232">
        <v>2</v>
      </c>
      <c r="C232">
        <v>47</v>
      </c>
      <c r="D232">
        <v>12</v>
      </c>
      <c r="E232" t="s">
        <v>421</v>
      </c>
      <c r="F232">
        <v>1</v>
      </c>
      <c r="G232">
        <v>1</v>
      </c>
      <c r="H232">
        <v>0</v>
      </c>
      <c r="I232" t="s">
        <v>38</v>
      </c>
      <c r="J232" t="s">
        <v>38</v>
      </c>
    </row>
    <row r="233" spans="1:10">
      <c r="A233" t="s">
        <v>452</v>
      </c>
      <c r="B233">
        <v>2</v>
      </c>
      <c r="C233">
        <v>48</v>
      </c>
      <c r="D233">
        <v>12</v>
      </c>
      <c r="E233" t="s">
        <v>421</v>
      </c>
      <c r="F233">
        <v>4</v>
      </c>
      <c r="G233">
        <v>4</v>
      </c>
      <c r="H233">
        <v>0</v>
      </c>
      <c r="I233" t="s">
        <v>38</v>
      </c>
      <c r="J233" t="s">
        <v>38</v>
      </c>
    </row>
    <row r="234" spans="1:10">
      <c r="A234" t="s">
        <v>452</v>
      </c>
      <c r="B234">
        <v>2</v>
      </c>
      <c r="C234">
        <v>50</v>
      </c>
      <c r="D234">
        <v>12</v>
      </c>
      <c r="E234" t="s">
        <v>421</v>
      </c>
      <c r="F234">
        <v>2</v>
      </c>
      <c r="G234">
        <v>2</v>
      </c>
      <c r="H234">
        <v>0</v>
      </c>
      <c r="I234" t="s">
        <v>38</v>
      </c>
      <c r="J234" t="s">
        <v>38</v>
      </c>
    </row>
    <row r="235" spans="1:10">
      <c r="A235" t="s">
        <v>452</v>
      </c>
      <c r="B235">
        <v>2</v>
      </c>
      <c r="C235">
        <v>51</v>
      </c>
      <c r="D235">
        <v>12</v>
      </c>
      <c r="E235" t="s">
        <v>421</v>
      </c>
      <c r="F235">
        <v>8</v>
      </c>
      <c r="G235">
        <v>5</v>
      </c>
      <c r="H235">
        <v>3</v>
      </c>
      <c r="I235">
        <v>0.625</v>
      </c>
      <c r="J235">
        <v>0.375</v>
      </c>
    </row>
    <row r="236" spans="1:10">
      <c r="A236" t="s">
        <v>452</v>
      </c>
      <c r="B236">
        <v>2</v>
      </c>
      <c r="C236">
        <v>52</v>
      </c>
      <c r="D236">
        <v>12</v>
      </c>
      <c r="E236" t="s">
        <v>421</v>
      </c>
      <c r="F236">
        <v>24</v>
      </c>
      <c r="G236">
        <v>17</v>
      </c>
      <c r="H236">
        <v>7</v>
      </c>
      <c r="I236">
        <v>0.70833333333333304</v>
      </c>
      <c r="J236">
        <v>0.29166666666666702</v>
      </c>
    </row>
    <row r="237" spans="1:10">
      <c r="A237" t="s">
        <v>452</v>
      </c>
      <c r="B237">
        <v>2</v>
      </c>
      <c r="C237">
        <v>53</v>
      </c>
      <c r="D237">
        <v>12</v>
      </c>
      <c r="E237" t="s">
        <v>421</v>
      </c>
      <c r="F237">
        <v>1</v>
      </c>
      <c r="G237">
        <v>1</v>
      </c>
      <c r="H237">
        <v>0</v>
      </c>
      <c r="I237" t="s">
        <v>38</v>
      </c>
      <c r="J237" t="s">
        <v>38</v>
      </c>
    </row>
    <row r="238" spans="1:10">
      <c r="A238" t="s">
        <v>452</v>
      </c>
      <c r="B238">
        <v>2</v>
      </c>
      <c r="C238">
        <v>54</v>
      </c>
      <c r="D238">
        <v>12</v>
      </c>
      <c r="E238" t="s">
        <v>421</v>
      </c>
      <c r="F238">
        <v>9</v>
      </c>
      <c r="G238">
        <v>6</v>
      </c>
      <c r="H238">
        <v>3</v>
      </c>
      <c r="I238">
        <v>0.66666666666666696</v>
      </c>
      <c r="J238">
        <v>0.33333333333333298</v>
      </c>
    </row>
    <row r="239" spans="1:10">
      <c r="A239" t="s">
        <v>452</v>
      </c>
      <c r="B239">
        <v>2</v>
      </c>
      <c r="C239">
        <v>55</v>
      </c>
      <c r="D239">
        <v>12</v>
      </c>
      <c r="E239" t="s">
        <v>421</v>
      </c>
      <c r="F239">
        <v>7</v>
      </c>
      <c r="G239">
        <v>6</v>
      </c>
      <c r="H239">
        <v>1</v>
      </c>
      <c r="I239" t="s">
        <v>39</v>
      </c>
      <c r="J239" t="s">
        <v>40</v>
      </c>
    </row>
    <row r="240" spans="1:10">
      <c r="A240" t="s">
        <v>452</v>
      </c>
      <c r="B240">
        <v>2</v>
      </c>
      <c r="C240">
        <v>56</v>
      </c>
      <c r="D240">
        <v>12</v>
      </c>
      <c r="E240" t="s">
        <v>421</v>
      </c>
      <c r="F240">
        <v>2</v>
      </c>
      <c r="G240">
        <v>1</v>
      </c>
      <c r="H240">
        <v>1</v>
      </c>
      <c r="I240" t="s">
        <v>38</v>
      </c>
      <c r="J240" t="s">
        <v>38</v>
      </c>
    </row>
    <row r="241" spans="1:10">
      <c r="A241" t="s">
        <v>452</v>
      </c>
      <c r="B241">
        <v>2</v>
      </c>
      <c r="C241">
        <v>98</v>
      </c>
      <c r="D241">
        <v>12</v>
      </c>
      <c r="E241" t="s">
        <v>421</v>
      </c>
      <c r="F241">
        <v>6</v>
      </c>
      <c r="G241">
        <v>5</v>
      </c>
      <c r="H241">
        <v>1</v>
      </c>
      <c r="I241" t="s">
        <v>39</v>
      </c>
      <c r="J241" t="s">
        <v>40</v>
      </c>
    </row>
    <row r="242" spans="1:10">
      <c r="A242" t="s">
        <v>452</v>
      </c>
      <c r="B242">
        <v>2</v>
      </c>
      <c r="C242">
        <v>3</v>
      </c>
      <c r="D242">
        <v>10</v>
      </c>
      <c r="E242" t="s">
        <v>422</v>
      </c>
      <c r="F242">
        <v>1</v>
      </c>
      <c r="G242">
        <v>0</v>
      </c>
      <c r="H242">
        <v>1</v>
      </c>
      <c r="I242" t="s">
        <v>38</v>
      </c>
      <c r="J242" t="s">
        <v>38</v>
      </c>
    </row>
    <row r="243" spans="1:10">
      <c r="A243" t="s">
        <v>452</v>
      </c>
      <c r="B243">
        <v>2</v>
      </c>
      <c r="C243">
        <v>14</v>
      </c>
      <c r="D243">
        <v>10</v>
      </c>
      <c r="E243" t="s">
        <v>422</v>
      </c>
      <c r="F243">
        <v>1</v>
      </c>
      <c r="G243">
        <v>1</v>
      </c>
      <c r="H243">
        <v>0</v>
      </c>
      <c r="I243" t="s">
        <v>38</v>
      </c>
      <c r="J243" t="s">
        <v>38</v>
      </c>
    </row>
    <row r="244" spans="1:10">
      <c r="A244" t="s">
        <v>452</v>
      </c>
      <c r="B244">
        <v>2</v>
      </c>
      <c r="C244">
        <v>15</v>
      </c>
      <c r="D244">
        <v>10</v>
      </c>
      <c r="E244" t="s">
        <v>422</v>
      </c>
      <c r="F244">
        <v>1</v>
      </c>
      <c r="G244">
        <v>0</v>
      </c>
      <c r="H244">
        <v>1</v>
      </c>
      <c r="I244" t="s">
        <v>38</v>
      </c>
      <c r="J244" t="s">
        <v>38</v>
      </c>
    </row>
    <row r="245" spans="1:10">
      <c r="A245" t="s">
        <v>452</v>
      </c>
      <c r="B245">
        <v>2</v>
      </c>
      <c r="C245">
        <v>16</v>
      </c>
      <c r="D245">
        <v>10</v>
      </c>
      <c r="E245" t="s">
        <v>422</v>
      </c>
      <c r="F245">
        <v>1</v>
      </c>
      <c r="G245">
        <v>0</v>
      </c>
      <c r="H245">
        <v>1</v>
      </c>
      <c r="I245" t="s">
        <v>38</v>
      </c>
      <c r="J245" t="s">
        <v>38</v>
      </c>
    </row>
    <row r="246" spans="1:10">
      <c r="A246" t="s">
        <v>452</v>
      </c>
      <c r="B246">
        <v>2</v>
      </c>
      <c r="C246">
        <v>20</v>
      </c>
      <c r="D246">
        <v>10</v>
      </c>
      <c r="E246" t="s">
        <v>422</v>
      </c>
      <c r="F246">
        <v>1</v>
      </c>
      <c r="G246">
        <v>1</v>
      </c>
      <c r="H246">
        <v>0</v>
      </c>
      <c r="I246" t="s">
        <v>38</v>
      </c>
      <c r="J246" t="s">
        <v>38</v>
      </c>
    </row>
    <row r="247" spans="1:10">
      <c r="A247" t="s">
        <v>452</v>
      </c>
      <c r="B247">
        <v>2</v>
      </c>
      <c r="C247">
        <v>22</v>
      </c>
      <c r="D247">
        <v>10</v>
      </c>
      <c r="E247" t="s">
        <v>422</v>
      </c>
      <c r="F247">
        <v>17</v>
      </c>
      <c r="G247">
        <v>7</v>
      </c>
      <c r="H247">
        <v>10</v>
      </c>
      <c r="I247">
        <v>0.41176470588235298</v>
      </c>
      <c r="J247">
        <v>0.58823529411764697</v>
      </c>
    </row>
    <row r="248" spans="1:10">
      <c r="A248" t="s">
        <v>452</v>
      </c>
      <c r="B248">
        <v>2</v>
      </c>
      <c r="C248">
        <v>24</v>
      </c>
      <c r="D248">
        <v>10</v>
      </c>
      <c r="E248" t="s">
        <v>422</v>
      </c>
      <c r="F248">
        <v>14</v>
      </c>
      <c r="G248">
        <v>2</v>
      </c>
      <c r="H248">
        <v>12</v>
      </c>
      <c r="I248" t="s">
        <v>45</v>
      </c>
      <c r="J248" t="s">
        <v>46</v>
      </c>
    </row>
    <row r="249" spans="1:10">
      <c r="A249" t="s">
        <v>452</v>
      </c>
      <c r="B249">
        <v>2</v>
      </c>
      <c r="C249">
        <v>25</v>
      </c>
      <c r="D249">
        <v>10</v>
      </c>
      <c r="E249" t="s">
        <v>422</v>
      </c>
      <c r="F249">
        <v>1</v>
      </c>
      <c r="G249">
        <v>0</v>
      </c>
      <c r="H249">
        <v>1</v>
      </c>
      <c r="I249" t="s">
        <v>38</v>
      </c>
      <c r="J249" t="s">
        <v>38</v>
      </c>
    </row>
    <row r="250" spans="1:10">
      <c r="A250" t="s">
        <v>452</v>
      </c>
      <c r="B250">
        <v>2</v>
      </c>
      <c r="C250">
        <v>31</v>
      </c>
      <c r="D250">
        <v>10</v>
      </c>
      <c r="E250" t="s">
        <v>422</v>
      </c>
      <c r="F250">
        <v>13</v>
      </c>
      <c r="G250">
        <v>3</v>
      </c>
      <c r="H250">
        <v>10</v>
      </c>
      <c r="I250">
        <v>0.230769230769231</v>
      </c>
      <c r="J250">
        <v>0.76923076923076905</v>
      </c>
    </row>
    <row r="251" spans="1:10">
      <c r="A251" t="s">
        <v>452</v>
      </c>
      <c r="B251">
        <v>2</v>
      </c>
      <c r="C251">
        <v>33</v>
      </c>
      <c r="D251">
        <v>10</v>
      </c>
      <c r="E251" t="s">
        <v>422</v>
      </c>
      <c r="F251">
        <v>11</v>
      </c>
      <c r="G251">
        <v>6</v>
      </c>
      <c r="H251">
        <v>5</v>
      </c>
      <c r="I251">
        <v>0.54545454545454497</v>
      </c>
      <c r="J251">
        <v>0.45454545454545497</v>
      </c>
    </row>
    <row r="252" spans="1:10">
      <c r="A252" t="s">
        <v>452</v>
      </c>
      <c r="B252">
        <v>2</v>
      </c>
      <c r="C252">
        <v>34</v>
      </c>
      <c r="D252">
        <v>10</v>
      </c>
      <c r="E252" t="s">
        <v>422</v>
      </c>
      <c r="F252">
        <v>3</v>
      </c>
      <c r="G252">
        <v>3</v>
      </c>
      <c r="H252">
        <v>0</v>
      </c>
      <c r="I252" t="s">
        <v>38</v>
      </c>
      <c r="J252" t="s">
        <v>38</v>
      </c>
    </row>
    <row r="253" spans="1:10">
      <c r="A253" t="s">
        <v>452</v>
      </c>
      <c r="B253">
        <v>2</v>
      </c>
      <c r="C253">
        <v>35</v>
      </c>
      <c r="D253">
        <v>10</v>
      </c>
      <c r="E253" t="s">
        <v>422</v>
      </c>
      <c r="F253">
        <v>1</v>
      </c>
      <c r="G253">
        <v>0</v>
      </c>
      <c r="H253">
        <v>1</v>
      </c>
      <c r="I253" t="s">
        <v>38</v>
      </c>
      <c r="J253" t="s">
        <v>38</v>
      </c>
    </row>
    <row r="254" spans="1:10">
      <c r="A254" t="s">
        <v>452</v>
      </c>
      <c r="B254">
        <v>2</v>
      </c>
      <c r="C254">
        <v>36</v>
      </c>
      <c r="D254">
        <v>10</v>
      </c>
      <c r="E254" t="s">
        <v>422</v>
      </c>
      <c r="F254">
        <v>7</v>
      </c>
      <c r="G254">
        <v>4</v>
      </c>
      <c r="H254">
        <v>3</v>
      </c>
      <c r="I254">
        <v>0.57142857142857095</v>
      </c>
      <c r="J254">
        <v>0.42857142857142899</v>
      </c>
    </row>
    <row r="255" spans="1:10">
      <c r="A255" t="s">
        <v>452</v>
      </c>
      <c r="B255">
        <v>2</v>
      </c>
      <c r="C255">
        <v>37</v>
      </c>
      <c r="D255">
        <v>10</v>
      </c>
      <c r="E255" t="s">
        <v>422</v>
      </c>
      <c r="F255">
        <v>7</v>
      </c>
      <c r="G255">
        <v>0</v>
      </c>
      <c r="H255">
        <v>7</v>
      </c>
      <c r="I255" t="s">
        <v>40</v>
      </c>
      <c r="J255" t="s">
        <v>39</v>
      </c>
    </row>
    <row r="256" spans="1:10">
      <c r="A256" t="s">
        <v>452</v>
      </c>
      <c r="B256">
        <v>2</v>
      </c>
      <c r="C256">
        <v>42</v>
      </c>
      <c r="D256">
        <v>10</v>
      </c>
      <c r="E256" t="s">
        <v>422</v>
      </c>
      <c r="F256">
        <v>2</v>
      </c>
      <c r="G256">
        <v>0</v>
      </c>
      <c r="H256">
        <v>2</v>
      </c>
      <c r="I256" t="s">
        <v>38</v>
      </c>
      <c r="J256" t="s">
        <v>38</v>
      </c>
    </row>
    <row r="257" spans="1:10">
      <c r="A257" t="s">
        <v>452</v>
      </c>
      <c r="B257">
        <v>2</v>
      </c>
      <c r="C257">
        <v>44</v>
      </c>
      <c r="D257">
        <v>10</v>
      </c>
      <c r="E257" t="s">
        <v>422</v>
      </c>
      <c r="F257">
        <v>1</v>
      </c>
      <c r="G257">
        <v>0</v>
      </c>
      <c r="H257">
        <v>1</v>
      </c>
      <c r="I257" t="s">
        <v>38</v>
      </c>
      <c r="J257" t="s">
        <v>38</v>
      </c>
    </row>
    <row r="258" spans="1:10">
      <c r="A258" t="s">
        <v>452</v>
      </c>
      <c r="B258">
        <v>2</v>
      </c>
      <c r="C258">
        <v>46</v>
      </c>
      <c r="D258">
        <v>10</v>
      </c>
      <c r="E258" t="s">
        <v>422</v>
      </c>
      <c r="F258">
        <v>1</v>
      </c>
      <c r="G258">
        <v>1</v>
      </c>
      <c r="H258">
        <v>0</v>
      </c>
      <c r="I258" t="s">
        <v>38</v>
      </c>
      <c r="J258" t="s">
        <v>38</v>
      </c>
    </row>
    <row r="259" spans="1:10">
      <c r="A259" t="s">
        <v>452</v>
      </c>
      <c r="B259">
        <v>2</v>
      </c>
      <c r="C259">
        <v>47</v>
      </c>
      <c r="D259">
        <v>10</v>
      </c>
      <c r="E259" t="s">
        <v>422</v>
      </c>
      <c r="F259">
        <v>1</v>
      </c>
      <c r="G259">
        <v>0</v>
      </c>
      <c r="H259">
        <v>1</v>
      </c>
      <c r="I259" t="s">
        <v>38</v>
      </c>
      <c r="J259" t="s">
        <v>38</v>
      </c>
    </row>
    <row r="260" spans="1:10">
      <c r="A260" t="s">
        <v>452</v>
      </c>
      <c r="B260">
        <v>2</v>
      </c>
      <c r="C260">
        <v>2</v>
      </c>
      <c r="D260">
        <v>11</v>
      </c>
      <c r="E260" t="s">
        <v>422</v>
      </c>
      <c r="F260">
        <v>7</v>
      </c>
      <c r="G260">
        <v>7</v>
      </c>
      <c r="H260">
        <v>0</v>
      </c>
      <c r="I260" t="s">
        <v>39</v>
      </c>
      <c r="J260" t="s">
        <v>40</v>
      </c>
    </row>
    <row r="261" spans="1:10">
      <c r="A261" t="s">
        <v>452</v>
      </c>
      <c r="B261">
        <v>2</v>
      </c>
      <c r="C261">
        <v>3</v>
      </c>
      <c r="D261">
        <v>11</v>
      </c>
      <c r="E261" t="s">
        <v>422</v>
      </c>
      <c r="F261">
        <v>4</v>
      </c>
      <c r="G261">
        <v>2</v>
      </c>
      <c r="H261">
        <v>2</v>
      </c>
      <c r="I261" t="s">
        <v>38</v>
      </c>
      <c r="J261" t="s">
        <v>38</v>
      </c>
    </row>
    <row r="262" spans="1:10">
      <c r="A262" t="s">
        <v>452</v>
      </c>
      <c r="B262">
        <v>2</v>
      </c>
      <c r="C262">
        <v>4</v>
      </c>
      <c r="D262">
        <v>11</v>
      </c>
      <c r="E262" t="s">
        <v>422</v>
      </c>
      <c r="F262">
        <v>2</v>
      </c>
      <c r="G262">
        <v>2</v>
      </c>
      <c r="H262">
        <v>0</v>
      </c>
      <c r="I262" t="s">
        <v>38</v>
      </c>
      <c r="J262" t="s">
        <v>38</v>
      </c>
    </row>
    <row r="263" spans="1:10">
      <c r="A263" t="s">
        <v>452</v>
      </c>
      <c r="B263">
        <v>2</v>
      </c>
      <c r="C263">
        <v>5</v>
      </c>
      <c r="D263">
        <v>11</v>
      </c>
      <c r="E263" t="s">
        <v>422</v>
      </c>
      <c r="F263">
        <v>517</v>
      </c>
      <c r="G263">
        <v>238</v>
      </c>
      <c r="H263">
        <v>279</v>
      </c>
      <c r="I263">
        <v>0.460348162475822</v>
      </c>
      <c r="J263">
        <v>0.539651837524178</v>
      </c>
    </row>
    <row r="264" spans="1:10">
      <c r="A264" t="s">
        <v>452</v>
      </c>
      <c r="B264">
        <v>2</v>
      </c>
      <c r="C264">
        <v>6</v>
      </c>
      <c r="D264">
        <v>11</v>
      </c>
      <c r="E264" t="s">
        <v>422</v>
      </c>
      <c r="F264">
        <v>7</v>
      </c>
      <c r="G264">
        <v>1</v>
      </c>
      <c r="H264">
        <v>6</v>
      </c>
      <c r="I264" t="s">
        <v>40</v>
      </c>
      <c r="J264" t="s">
        <v>39</v>
      </c>
    </row>
    <row r="265" spans="1:10">
      <c r="A265" t="s">
        <v>452</v>
      </c>
      <c r="B265">
        <v>2</v>
      </c>
      <c r="C265">
        <v>7</v>
      </c>
      <c r="D265">
        <v>11</v>
      </c>
      <c r="E265" t="s">
        <v>422</v>
      </c>
      <c r="F265">
        <v>32</v>
      </c>
      <c r="G265">
        <v>9</v>
      </c>
      <c r="H265">
        <v>23</v>
      </c>
      <c r="I265">
        <v>0.28125</v>
      </c>
      <c r="J265">
        <v>0.71875</v>
      </c>
    </row>
    <row r="266" spans="1:10">
      <c r="A266" t="s">
        <v>452</v>
      </c>
      <c r="B266">
        <v>2</v>
      </c>
      <c r="C266">
        <v>8</v>
      </c>
      <c r="D266">
        <v>11</v>
      </c>
      <c r="E266" t="s">
        <v>422</v>
      </c>
      <c r="F266">
        <v>2</v>
      </c>
      <c r="G266">
        <v>2</v>
      </c>
      <c r="H266">
        <v>0</v>
      </c>
      <c r="I266" t="s">
        <v>38</v>
      </c>
      <c r="J266" t="s">
        <v>38</v>
      </c>
    </row>
    <row r="267" spans="1:10">
      <c r="A267" t="s">
        <v>452</v>
      </c>
      <c r="B267">
        <v>2</v>
      </c>
      <c r="C267">
        <v>9</v>
      </c>
      <c r="D267">
        <v>11</v>
      </c>
      <c r="E267" t="s">
        <v>422</v>
      </c>
      <c r="F267">
        <v>3</v>
      </c>
      <c r="G267">
        <v>0</v>
      </c>
      <c r="H267">
        <v>3</v>
      </c>
      <c r="I267" t="s">
        <v>38</v>
      </c>
      <c r="J267" t="s">
        <v>38</v>
      </c>
    </row>
    <row r="268" spans="1:10">
      <c r="A268" t="s">
        <v>452</v>
      </c>
      <c r="B268">
        <v>2</v>
      </c>
      <c r="C268">
        <v>11</v>
      </c>
      <c r="D268">
        <v>11</v>
      </c>
      <c r="E268" t="s">
        <v>422</v>
      </c>
      <c r="F268">
        <v>3</v>
      </c>
      <c r="G268">
        <v>1</v>
      </c>
      <c r="H268">
        <v>2</v>
      </c>
      <c r="I268" t="s">
        <v>38</v>
      </c>
      <c r="J268" t="s">
        <v>38</v>
      </c>
    </row>
    <row r="269" spans="1:10">
      <c r="A269" t="s">
        <v>452</v>
      </c>
      <c r="B269">
        <v>2</v>
      </c>
      <c r="C269">
        <v>12</v>
      </c>
      <c r="D269">
        <v>11</v>
      </c>
      <c r="E269" t="s">
        <v>422</v>
      </c>
      <c r="F269">
        <v>4</v>
      </c>
      <c r="G269">
        <v>0</v>
      </c>
      <c r="H269">
        <v>4</v>
      </c>
      <c r="I269" t="s">
        <v>38</v>
      </c>
      <c r="J269" t="s">
        <v>38</v>
      </c>
    </row>
    <row r="270" spans="1:10">
      <c r="A270" t="s">
        <v>452</v>
      </c>
      <c r="B270">
        <v>2</v>
      </c>
      <c r="C270">
        <v>13</v>
      </c>
      <c r="D270">
        <v>11</v>
      </c>
      <c r="E270" t="s">
        <v>422</v>
      </c>
      <c r="F270">
        <v>3</v>
      </c>
      <c r="G270">
        <v>2</v>
      </c>
      <c r="H270">
        <v>1</v>
      </c>
      <c r="I270" t="s">
        <v>38</v>
      </c>
      <c r="J270" t="s">
        <v>38</v>
      </c>
    </row>
    <row r="271" spans="1:10">
      <c r="A271" t="s">
        <v>452</v>
      </c>
      <c r="B271">
        <v>2</v>
      </c>
      <c r="C271">
        <v>14</v>
      </c>
      <c r="D271">
        <v>11</v>
      </c>
      <c r="E271" t="s">
        <v>422</v>
      </c>
      <c r="F271">
        <v>18</v>
      </c>
      <c r="G271">
        <v>11</v>
      </c>
      <c r="H271">
        <v>7</v>
      </c>
      <c r="I271">
        <v>0.61111111111111105</v>
      </c>
      <c r="J271">
        <v>0.38888888888888901</v>
      </c>
    </row>
    <row r="272" spans="1:10">
      <c r="A272" t="s">
        <v>452</v>
      </c>
      <c r="B272">
        <v>2</v>
      </c>
      <c r="C272">
        <v>15</v>
      </c>
      <c r="D272">
        <v>11</v>
      </c>
      <c r="E272" t="s">
        <v>422</v>
      </c>
      <c r="F272">
        <v>8</v>
      </c>
      <c r="G272">
        <v>2</v>
      </c>
      <c r="H272">
        <v>6</v>
      </c>
      <c r="I272" t="s">
        <v>50</v>
      </c>
      <c r="J272" t="s">
        <v>51</v>
      </c>
    </row>
    <row r="273" spans="1:10">
      <c r="A273" t="s">
        <v>452</v>
      </c>
      <c r="B273">
        <v>2</v>
      </c>
      <c r="C273">
        <v>16</v>
      </c>
      <c r="D273">
        <v>11</v>
      </c>
      <c r="E273" t="s">
        <v>422</v>
      </c>
      <c r="F273">
        <v>147</v>
      </c>
      <c r="G273">
        <v>81</v>
      </c>
      <c r="H273">
        <v>66</v>
      </c>
      <c r="I273">
        <v>0.55102040816326503</v>
      </c>
      <c r="J273">
        <v>0.44897959183673503</v>
      </c>
    </row>
    <row r="274" spans="1:10">
      <c r="A274" t="s">
        <v>452</v>
      </c>
      <c r="B274">
        <v>2</v>
      </c>
      <c r="C274">
        <v>17</v>
      </c>
      <c r="D274">
        <v>11</v>
      </c>
      <c r="E274" t="s">
        <v>422</v>
      </c>
      <c r="F274">
        <v>30</v>
      </c>
      <c r="G274">
        <v>15</v>
      </c>
      <c r="H274">
        <v>15</v>
      </c>
      <c r="I274">
        <v>0.5</v>
      </c>
      <c r="J274">
        <v>0.5</v>
      </c>
    </row>
    <row r="275" spans="1:10">
      <c r="A275" t="s">
        <v>452</v>
      </c>
      <c r="B275">
        <v>2</v>
      </c>
      <c r="C275">
        <v>18</v>
      </c>
      <c r="D275">
        <v>11</v>
      </c>
      <c r="E275" t="s">
        <v>422</v>
      </c>
      <c r="F275">
        <v>4</v>
      </c>
      <c r="G275">
        <v>3</v>
      </c>
      <c r="H275">
        <v>1</v>
      </c>
      <c r="I275" t="s">
        <v>38</v>
      </c>
      <c r="J275" t="s">
        <v>38</v>
      </c>
    </row>
    <row r="276" spans="1:10">
      <c r="A276" t="s">
        <v>452</v>
      </c>
      <c r="B276">
        <v>2</v>
      </c>
      <c r="C276">
        <v>19</v>
      </c>
      <c r="D276">
        <v>11</v>
      </c>
      <c r="E276" t="s">
        <v>422</v>
      </c>
      <c r="F276">
        <v>6</v>
      </c>
      <c r="G276">
        <v>1</v>
      </c>
      <c r="H276">
        <v>5</v>
      </c>
      <c r="I276" t="s">
        <v>40</v>
      </c>
      <c r="J276" t="s">
        <v>39</v>
      </c>
    </row>
    <row r="277" spans="1:10">
      <c r="A277" t="s">
        <v>452</v>
      </c>
      <c r="B277">
        <v>2</v>
      </c>
      <c r="C277">
        <v>21</v>
      </c>
      <c r="D277">
        <v>11</v>
      </c>
      <c r="E277" t="s">
        <v>422</v>
      </c>
      <c r="F277">
        <v>9</v>
      </c>
      <c r="G277">
        <v>3</v>
      </c>
      <c r="H277">
        <v>6</v>
      </c>
      <c r="I277">
        <v>0.33333333333333298</v>
      </c>
      <c r="J277">
        <v>0.66666666666666696</v>
      </c>
    </row>
    <row r="278" spans="1:10">
      <c r="A278" t="s">
        <v>452</v>
      </c>
      <c r="B278">
        <v>2</v>
      </c>
      <c r="C278">
        <v>22</v>
      </c>
      <c r="D278">
        <v>11</v>
      </c>
      <c r="E278" t="s">
        <v>422</v>
      </c>
      <c r="F278">
        <v>54</v>
      </c>
      <c r="G278">
        <v>32</v>
      </c>
      <c r="H278">
        <v>22</v>
      </c>
      <c r="I278">
        <v>0.592592592592593</v>
      </c>
      <c r="J278">
        <v>0.407407407407407</v>
      </c>
    </row>
    <row r="279" spans="1:10">
      <c r="A279" t="s">
        <v>452</v>
      </c>
      <c r="B279">
        <v>2</v>
      </c>
      <c r="C279">
        <v>23</v>
      </c>
      <c r="D279">
        <v>11</v>
      </c>
      <c r="E279" t="s">
        <v>422</v>
      </c>
      <c r="F279">
        <v>3</v>
      </c>
      <c r="G279">
        <v>0</v>
      </c>
      <c r="H279">
        <v>3</v>
      </c>
      <c r="I279" t="s">
        <v>38</v>
      </c>
      <c r="J279" t="s">
        <v>38</v>
      </c>
    </row>
    <row r="280" spans="1:10">
      <c r="A280" t="s">
        <v>452</v>
      </c>
      <c r="B280">
        <v>2</v>
      </c>
      <c r="C280">
        <v>24</v>
      </c>
      <c r="D280">
        <v>11</v>
      </c>
      <c r="E280" t="s">
        <v>422</v>
      </c>
      <c r="F280">
        <v>67</v>
      </c>
      <c r="G280">
        <v>37</v>
      </c>
      <c r="H280">
        <v>30</v>
      </c>
      <c r="I280">
        <v>0.55223880597014896</v>
      </c>
      <c r="J280">
        <v>0.44776119402985098</v>
      </c>
    </row>
    <row r="281" spans="1:10">
      <c r="A281" t="s">
        <v>452</v>
      </c>
      <c r="B281">
        <v>2</v>
      </c>
      <c r="C281">
        <v>25</v>
      </c>
      <c r="D281">
        <v>11</v>
      </c>
      <c r="E281" t="s">
        <v>422</v>
      </c>
      <c r="F281">
        <v>37</v>
      </c>
      <c r="G281">
        <v>18</v>
      </c>
      <c r="H281">
        <v>19</v>
      </c>
      <c r="I281">
        <v>0.48648648648648701</v>
      </c>
      <c r="J281">
        <v>0.51351351351351304</v>
      </c>
    </row>
    <row r="282" spans="1:10">
      <c r="A282" t="s">
        <v>452</v>
      </c>
      <c r="B282">
        <v>2</v>
      </c>
      <c r="C282">
        <v>27</v>
      </c>
      <c r="D282">
        <v>11</v>
      </c>
      <c r="E282" t="s">
        <v>422</v>
      </c>
      <c r="F282">
        <v>2</v>
      </c>
      <c r="G282">
        <v>0</v>
      </c>
      <c r="H282">
        <v>2</v>
      </c>
      <c r="I282" t="s">
        <v>38</v>
      </c>
      <c r="J282" t="s">
        <v>38</v>
      </c>
    </row>
    <row r="283" spans="1:10">
      <c r="A283" t="s">
        <v>452</v>
      </c>
      <c r="B283">
        <v>2</v>
      </c>
      <c r="C283">
        <v>28</v>
      </c>
      <c r="D283">
        <v>11</v>
      </c>
      <c r="E283" t="s">
        <v>422</v>
      </c>
      <c r="F283">
        <v>37</v>
      </c>
      <c r="G283">
        <v>21</v>
      </c>
      <c r="H283">
        <v>16</v>
      </c>
      <c r="I283">
        <v>0.56756756756756799</v>
      </c>
      <c r="J283">
        <v>0.43243243243243201</v>
      </c>
    </row>
    <row r="284" spans="1:10">
      <c r="A284" t="s">
        <v>452</v>
      </c>
      <c r="B284">
        <v>2</v>
      </c>
      <c r="C284">
        <v>29</v>
      </c>
      <c r="D284">
        <v>11</v>
      </c>
      <c r="E284" t="s">
        <v>422</v>
      </c>
      <c r="F284">
        <v>9</v>
      </c>
      <c r="G284">
        <v>2</v>
      </c>
      <c r="H284">
        <v>7</v>
      </c>
      <c r="I284" t="s">
        <v>50</v>
      </c>
      <c r="J284" t="s">
        <v>51</v>
      </c>
    </row>
    <row r="285" spans="1:10">
      <c r="A285" t="s">
        <v>452</v>
      </c>
      <c r="B285">
        <v>2</v>
      </c>
      <c r="C285">
        <v>30</v>
      </c>
      <c r="D285">
        <v>11</v>
      </c>
      <c r="E285" t="s">
        <v>422</v>
      </c>
      <c r="F285">
        <v>8</v>
      </c>
      <c r="G285">
        <v>3</v>
      </c>
      <c r="H285">
        <v>5</v>
      </c>
      <c r="I285">
        <v>0.375</v>
      </c>
      <c r="J285">
        <v>0.625</v>
      </c>
    </row>
    <row r="286" spans="1:10">
      <c r="A286" t="s">
        <v>452</v>
      </c>
      <c r="B286">
        <v>2</v>
      </c>
      <c r="C286">
        <v>31</v>
      </c>
      <c r="D286">
        <v>11</v>
      </c>
      <c r="E286" t="s">
        <v>422</v>
      </c>
      <c r="F286">
        <v>5</v>
      </c>
      <c r="G286">
        <v>2</v>
      </c>
      <c r="H286">
        <v>3</v>
      </c>
      <c r="I286" t="s">
        <v>40</v>
      </c>
      <c r="J286" t="s">
        <v>39</v>
      </c>
    </row>
    <row r="287" spans="1:10">
      <c r="A287" t="s">
        <v>452</v>
      </c>
      <c r="B287">
        <v>2</v>
      </c>
      <c r="C287">
        <v>32</v>
      </c>
      <c r="D287">
        <v>11</v>
      </c>
      <c r="E287" t="s">
        <v>422</v>
      </c>
      <c r="F287">
        <v>38</v>
      </c>
      <c r="G287">
        <v>5</v>
      </c>
      <c r="H287">
        <v>33</v>
      </c>
      <c r="I287">
        <v>0.13157894736842099</v>
      </c>
      <c r="J287">
        <v>0.86842105263157898</v>
      </c>
    </row>
    <row r="288" spans="1:10">
      <c r="A288" t="s">
        <v>452</v>
      </c>
      <c r="B288">
        <v>2</v>
      </c>
      <c r="C288">
        <v>33</v>
      </c>
      <c r="D288">
        <v>11</v>
      </c>
      <c r="E288" t="s">
        <v>422</v>
      </c>
      <c r="F288">
        <v>127</v>
      </c>
      <c r="G288">
        <v>67</v>
      </c>
      <c r="H288">
        <v>60</v>
      </c>
      <c r="I288">
        <v>0.52755905511810997</v>
      </c>
      <c r="J288">
        <v>0.47244094488188998</v>
      </c>
    </row>
    <row r="289" spans="1:10">
      <c r="A289" t="s">
        <v>452</v>
      </c>
      <c r="B289">
        <v>2</v>
      </c>
      <c r="C289">
        <v>34</v>
      </c>
      <c r="D289">
        <v>11</v>
      </c>
      <c r="E289" t="s">
        <v>422</v>
      </c>
      <c r="F289">
        <v>3</v>
      </c>
      <c r="G289">
        <v>1</v>
      </c>
      <c r="H289">
        <v>2</v>
      </c>
      <c r="I289" t="s">
        <v>38</v>
      </c>
      <c r="J289" t="s">
        <v>38</v>
      </c>
    </row>
    <row r="290" spans="1:10">
      <c r="A290" t="s">
        <v>452</v>
      </c>
      <c r="B290">
        <v>2</v>
      </c>
      <c r="C290">
        <v>35</v>
      </c>
      <c r="D290">
        <v>11</v>
      </c>
      <c r="E290" t="s">
        <v>422</v>
      </c>
      <c r="F290">
        <v>9</v>
      </c>
      <c r="G290">
        <v>1</v>
      </c>
      <c r="H290">
        <v>8</v>
      </c>
      <c r="I290" t="s">
        <v>50</v>
      </c>
      <c r="J290" t="s">
        <v>51</v>
      </c>
    </row>
    <row r="291" spans="1:10">
      <c r="A291" t="s">
        <v>452</v>
      </c>
      <c r="B291">
        <v>2</v>
      </c>
      <c r="C291">
        <v>36</v>
      </c>
      <c r="D291">
        <v>11</v>
      </c>
      <c r="E291" t="s">
        <v>422</v>
      </c>
      <c r="F291">
        <v>33</v>
      </c>
      <c r="G291">
        <v>5</v>
      </c>
      <c r="H291">
        <v>28</v>
      </c>
      <c r="I291">
        <v>0.15151515151515199</v>
      </c>
      <c r="J291">
        <v>0.84848484848484895</v>
      </c>
    </row>
    <row r="292" spans="1:10">
      <c r="A292" t="s">
        <v>452</v>
      </c>
      <c r="B292">
        <v>2</v>
      </c>
      <c r="C292">
        <v>37</v>
      </c>
      <c r="D292">
        <v>11</v>
      </c>
      <c r="E292" t="s">
        <v>422</v>
      </c>
      <c r="F292">
        <v>17</v>
      </c>
      <c r="G292">
        <v>4</v>
      </c>
      <c r="H292">
        <v>13</v>
      </c>
      <c r="I292">
        <v>0.23529411764705899</v>
      </c>
      <c r="J292">
        <v>0.76470588235294101</v>
      </c>
    </row>
    <row r="293" spans="1:10">
      <c r="A293" t="s">
        <v>452</v>
      </c>
      <c r="B293">
        <v>2</v>
      </c>
      <c r="C293">
        <v>39</v>
      </c>
      <c r="D293">
        <v>11</v>
      </c>
      <c r="E293" t="s">
        <v>422</v>
      </c>
      <c r="F293">
        <v>1</v>
      </c>
      <c r="G293">
        <v>1</v>
      </c>
      <c r="H293">
        <v>0</v>
      </c>
      <c r="I293" t="s">
        <v>38</v>
      </c>
      <c r="J293" t="s">
        <v>38</v>
      </c>
    </row>
    <row r="294" spans="1:10">
      <c r="A294" t="s">
        <v>452</v>
      </c>
      <c r="B294">
        <v>2</v>
      </c>
      <c r="C294">
        <v>42</v>
      </c>
      <c r="D294">
        <v>11</v>
      </c>
      <c r="E294" t="s">
        <v>422</v>
      </c>
      <c r="F294">
        <v>15</v>
      </c>
      <c r="G294">
        <v>10</v>
      </c>
      <c r="H294">
        <v>5</v>
      </c>
      <c r="I294">
        <v>0.66666666666666696</v>
      </c>
      <c r="J294">
        <v>0.33333333333333298</v>
      </c>
    </row>
    <row r="295" spans="1:10">
      <c r="A295" t="s">
        <v>452</v>
      </c>
      <c r="B295">
        <v>2</v>
      </c>
      <c r="C295">
        <v>43</v>
      </c>
      <c r="D295">
        <v>11</v>
      </c>
      <c r="E295" t="s">
        <v>422</v>
      </c>
      <c r="F295">
        <v>2</v>
      </c>
      <c r="G295">
        <v>2</v>
      </c>
      <c r="H295">
        <v>0</v>
      </c>
      <c r="I295" t="s">
        <v>38</v>
      </c>
      <c r="J295" t="s">
        <v>38</v>
      </c>
    </row>
    <row r="296" spans="1:10">
      <c r="A296" t="s">
        <v>452</v>
      </c>
      <c r="B296">
        <v>2</v>
      </c>
      <c r="C296">
        <v>44</v>
      </c>
      <c r="D296">
        <v>11</v>
      </c>
      <c r="E296" t="s">
        <v>422</v>
      </c>
      <c r="F296">
        <v>3</v>
      </c>
      <c r="G296">
        <v>2</v>
      </c>
      <c r="H296">
        <v>1</v>
      </c>
      <c r="I296" t="s">
        <v>38</v>
      </c>
      <c r="J296" t="s">
        <v>38</v>
      </c>
    </row>
    <row r="297" spans="1:10">
      <c r="A297" t="s">
        <v>452</v>
      </c>
      <c r="B297">
        <v>2</v>
      </c>
      <c r="C297">
        <v>45</v>
      </c>
      <c r="D297">
        <v>11</v>
      </c>
      <c r="E297" t="s">
        <v>422</v>
      </c>
      <c r="F297">
        <v>7</v>
      </c>
      <c r="G297">
        <v>1</v>
      </c>
      <c r="H297">
        <v>6</v>
      </c>
      <c r="I297" t="s">
        <v>40</v>
      </c>
      <c r="J297" t="s">
        <v>39</v>
      </c>
    </row>
    <row r="298" spans="1:10">
      <c r="A298" t="s">
        <v>452</v>
      </c>
      <c r="B298">
        <v>2</v>
      </c>
      <c r="C298">
        <v>46</v>
      </c>
      <c r="D298">
        <v>11</v>
      </c>
      <c r="E298" t="s">
        <v>422</v>
      </c>
      <c r="F298">
        <v>1</v>
      </c>
      <c r="G298">
        <v>0</v>
      </c>
      <c r="H298">
        <v>1</v>
      </c>
      <c r="I298" t="s">
        <v>38</v>
      </c>
      <c r="J298" t="s">
        <v>38</v>
      </c>
    </row>
    <row r="299" spans="1:10">
      <c r="A299" t="s">
        <v>452</v>
      </c>
      <c r="B299">
        <v>2</v>
      </c>
      <c r="C299">
        <v>47</v>
      </c>
      <c r="D299">
        <v>11</v>
      </c>
      <c r="E299" t="s">
        <v>422</v>
      </c>
      <c r="F299">
        <v>4</v>
      </c>
      <c r="G299">
        <v>2</v>
      </c>
      <c r="H299">
        <v>2</v>
      </c>
      <c r="I299" t="s">
        <v>38</v>
      </c>
      <c r="J299" t="s">
        <v>38</v>
      </c>
    </row>
    <row r="300" spans="1:10">
      <c r="A300" t="s">
        <v>452</v>
      </c>
      <c r="B300">
        <v>2</v>
      </c>
      <c r="C300">
        <v>48</v>
      </c>
      <c r="D300">
        <v>11</v>
      </c>
      <c r="E300" t="s">
        <v>422</v>
      </c>
      <c r="F300">
        <v>10</v>
      </c>
      <c r="G300">
        <v>5</v>
      </c>
      <c r="H300">
        <v>5</v>
      </c>
      <c r="I300">
        <v>0.5</v>
      </c>
      <c r="J300">
        <v>0.5</v>
      </c>
    </row>
    <row r="301" spans="1:10">
      <c r="A301" t="s">
        <v>452</v>
      </c>
      <c r="B301">
        <v>2</v>
      </c>
      <c r="C301">
        <v>49</v>
      </c>
      <c r="D301">
        <v>11</v>
      </c>
      <c r="E301" t="s">
        <v>422</v>
      </c>
      <c r="F301">
        <v>1</v>
      </c>
      <c r="G301">
        <v>0</v>
      </c>
      <c r="H301">
        <v>1</v>
      </c>
      <c r="I301" t="s">
        <v>38</v>
      </c>
      <c r="J301" t="s">
        <v>38</v>
      </c>
    </row>
    <row r="302" spans="1:10">
      <c r="A302" t="s">
        <v>452</v>
      </c>
      <c r="B302">
        <v>2</v>
      </c>
      <c r="C302">
        <v>50</v>
      </c>
      <c r="D302">
        <v>11</v>
      </c>
      <c r="E302" t="s">
        <v>422</v>
      </c>
      <c r="F302">
        <v>1</v>
      </c>
      <c r="G302">
        <v>0</v>
      </c>
      <c r="H302">
        <v>1</v>
      </c>
      <c r="I302" t="s">
        <v>38</v>
      </c>
      <c r="J302" t="s">
        <v>38</v>
      </c>
    </row>
    <row r="303" spans="1:10">
      <c r="A303" t="s">
        <v>452</v>
      </c>
      <c r="B303">
        <v>2</v>
      </c>
      <c r="C303">
        <v>51</v>
      </c>
      <c r="D303">
        <v>11</v>
      </c>
      <c r="E303" t="s">
        <v>422</v>
      </c>
      <c r="F303">
        <v>5</v>
      </c>
      <c r="G303">
        <v>3</v>
      </c>
      <c r="H303">
        <v>2</v>
      </c>
      <c r="I303" t="s">
        <v>39</v>
      </c>
      <c r="J303" t="s">
        <v>40</v>
      </c>
    </row>
    <row r="304" spans="1:10">
      <c r="A304" t="s">
        <v>452</v>
      </c>
      <c r="B304">
        <v>2</v>
      </c>
      <c r="C304">
        <v>52</v>
      </c>
      <c r="D304">
        <v>11</v>
      </c>
      <c r="E304" t="s">
        <v>422</v>
      </c>
      <c r="F304">
        <v>10</v>
      </c>
      <c r="G304">
        <v>4</v>
      </c>
      <c r="H304">
        <v>6</v>
      </c>
      <c r="I304">
        <v>0.4</v>
      </c>
      <c r="J304">
        <v>0.6</v>
      </c>
    </row>
    <row r="305" spans="1:10">
      <c r="A305" t="s">
        <v>452</v>
      </c>
      <c r="B305">
        <v>2</v>
      </c>
      <c r="C305">
        <v>53</v>
      </c>
      <c r="D305">
        <v>11</v>
      </c>
      <c r="E305" t="s">
        <v>422</v>
      </c>
      <c r="F305">
        <v>2</v>
      </c>
      <c r="G305">
        <v>1</v>
      </c>
      <c r="H305">
        <v>1</v>
      </c>
      <c r="I305" t="s">
        <v>38</v>
      </c>
      <c r="J305" t="s">
        <v>38</v>
      </c>
    </row>
    <row r="306" spans="1:10">
      <c r="A306" t="s">
        <v>452</v>
      </c>
      <c r="B306">
        <v>2</v>
      </c>
      <c r="C306">
        <v>54</v>
      </c>
      <c r="D306">
        <v>11</v>
      </c>
      <c r="E306" t="s">
        <v>422</v>
      </c>
      <c r="F306">
        <v>10</v>
      </c>
      <c r="G306">
        <v>1</v>
      </c>
      <c r="H306">
        <v>9</v>
      </c>
      <c r="I306" t="s">
        <v>45</v>
      </c>
      <c r="J306" t="s">
        <v>46</v>
      </c>
    </row>
    <row r="307" spans="1:10">
      <c r="A307" t="s">
        <v>452</v>
      </c>
      <c r="B307">
        <v>2</v>
      </c>
      <c r="C307">
        <v>55</v>
      </c>
      <c r="D307">
        <v>11</v>
      </c>
      <c r="E307" t="s">
        <v>422</v>
      </c>
      <c r="F307">
        <v>7</v>
      </c>
      <c r="G307">
        <v>3</v>
      </c>
      <c r="H307">
        <v>4</v>
      </c>
      <c r="I307" t="s">
        <v>45</v>
      </c>
      <c r="J307">
        <v>0.57142857142857095</v>
      </c>
    </row>
    <row r="308" spans="1:10">
      <c r="A308" t="s">
        <v>452</v>
      </c>
      <c r="B308">
        <v>2</v>
      </c>
      <c r="C308">
        <v>56</v>
      </c>
      <c r="D308">
        <v>11</v>
      </c>
      <c r="E308" t="s">
        <v>422</v>
      </c>
      <c r="F308">
        <v>2</v>
      </c>
      <c r="G308">
        <v>2</v>
      </c>
      <c r="H308">
        <v>0</v>
      </c>
      <c r="I308" t="s">
        <v>38</v>
      </c>
      <c r="J308" t="s">
        <v>38</v>
      </c>
    </row>
    <row r="309" spans="1:10">
      <c r="A309" t="s">
        <v>452</v>
      </c>
      <c r="B309">
        <v>2</v>
      </c>
      <c r="C309">
        <v>98</v>
      </c>
      <c r="D309">
        <v>11</v>
      </c>
      <c r="E309" t="s">
        <v>422</v>
      </c>
      <c r="F309">
        <v>4</v>
      </c>
      <c r="G309">
        <v>3</v>
      </c>
      <c r="H309">
        <v>1</v>
      </c>
      <c r="I309" t="s">
        <v>38</v>
      </c>
      <c r="J309" t="s">
        <v>38</v>
      </c>
    </row>
    <row r="310" spans="1:10">
      <c r="A310" t="s">
        <v>452</v>
      </c>
      <c r="B310">
        <v>2</v>
      </c>
      <c r="C310">
        <v>2</v>
      </c>
      <c r="D310">
        <v>12</v>
      </c>
      <c r="E310" t="s">
        <v>422</v>
      </c>
      <c r="F310">
        <v>1</v>
      </c>
      <c r="G310">
        <v>1</v>
      </c>
      <c r="H310">
        <v>0</v>
      </c>
      <c r="I310" t="s">
        <v>38</v>
      </c>
      <c r="J310" t="s">
        <v>38</v>
      </c>
    </row>
    <row r="311" spans="1:10">
      <c r="A311" t="s">
        <v>452</v>
      </c>
      <c r="B311">
        <v>2</v>
      </c>
      <c r="C311">
        <v>5</v>
      </c>
      <c r="D311">
        <v>12</v>
      </c>
      <c r="E311" t="s">
        <v>422</v>
      </c>
      <c r="F311">
        <v>227</v>
      </c>
      <c r="G311">
        <v>111</v>
      </c>
      <c r="H311">
        <v>116</v>
      </c>
      <c r="I311">
        <v>0.48898678414096902</v>
      </c>
      <c r="J311">
        <v>0.51101321585903103</v>
      </c>
    </row>
    <row r="312" spans="1:10">
      <c r="A312" t="s">
        <v>452</v>
      </c>
      <c r="B312">
        <v>2</v>
      </c>
      <c r="C312">
        <v>7</v>
      </c>
      <c r="D312">
        <v>12</v>
      </c>
      <c r="E312" t="s">
        <v>422</v>
      </c>
      <c r="F312">
        <v>17</v>
      </c>
      <c r="G312">
        <v>1</v>
      </c>
      <c r="H312">
        <v>16</v>
      </c>
      <c r="I312" s="38" t="s">
        <v>45</v>
      </c>
      <c r="J312" t="s">
        <v>46</v>
      </c>
    </row>
    <row r="313" spans="1:10">
      <c r="A313" t="s">
        <v>452</v>
      </c>
      <c r="B313">
        <v>2</v>
      </c>
      <c r="C313">
        <v>8</v>
      </c>
      <c r="D313">
        <v>12</v>
      </c>
      <c r="E313" t="s">
        <v>422</v>
      </c>
      <c r="F313">
        <v>2</v>
      </c>
      <c r="G313">
        <v>1</v>
      </c>
      <c r="H313">
        <v>1</v>
      </c>
      <c r="I313" t="s">
        <v>38</v>
      </c>
      <c r="J313" t="s">
        <v>38</v>
      </c>
    </row>
    <row r="314" spans="1:10">
      <c r="A314" t="s">
        <v>452</v>
      </c>
      <c r="B314">
        <v>2</v>
      </c>
      <c r="C314">
        <v>9</v>
      </c>
      <c r="D314">
        <v>12</v>
      </c>
      <c r="E314" t="s">
        <v>422</v>
      </c>
      <c r="F314">
        <v>1</v>
      </c>
      <c r="G314">
        <v>1</v>
      </c>
      <c r="H314">
        <v>0</v>
      </c>
      <c r="I314" t="s">
        <v>38</v>
      </c>
      <c r="J314" t="s">
        <v>38</v>
      </c>
    </row>
    <row r="315" spans="1:10">
      <c r="A315" t="s">
        <v>452</v>
      </c>
      <c r="B315">
        <v>2</v>
      </c>
      <c r="C315">
        <v>11</v>
      </c>
      <c r="D315">
        <v>12</v>
      </c>
      <c r="E315" t="s">
        <v>422</v>
      </c>
      <c r="F315">
        <v>5</v>
      </c>
      <c r="G315">
        <v>0</v>
      </c>
      <c r="H315">
        <v>5</v>
      </c>
      <c r="I315" t="s">
        <v>40</v>
      </c>
      <c r="J315" t="s">
        <v>39</v>
      </c>
    </row>
    <row r="316" spans="1:10">
      <c r="A316" t="s">
        <v>452</v>
      </c>
      <c r="B316">
        <v>2</v>
      </c>
      <c r="C316">
        <v>12</v>
      </c>
      <c r="D316">
        <v>12</v>
      </c>
      <c r="E316" t="s">
        <v>422</v>
      </c>
      <c r="F316">
        <v>1</v>
      </c>
      <c r="G316">
        <v>1</v>
      </c>
      <c r="H316">
        <v>0</v>
      </c>
      <c r="I316" t="s">
        <v>38</v>
      </c>
      <c r="J316" t="s">
        <v>38</v>
      </c>
    </row>
    <row r="317" spans="1:10">
      <c r="A317" t="s">
        <v>452</v>
      </c>
      <c r="B317">
        <v>2</v>
      </c>
      <c r="C317">
        <v>13</v>
      </c>
      <c r="D317">
        <v>12</v>
      </c>
      <c r="E317" t="s">
        <v>422</v>
      </c>
      <c r="F317">
        <v>4</v>
      </c>
      <c r="G317">
        <v>4</v>
      </c>
      <c r="H317">
        <v>0</v>
      </c>
      <c r="I317" t="s">
        <v>38</v>
      </c>
      <c r="J317" t="s">
        <v>38</v>
      </c>
    </row>
    <row r="318" spans="1:10">
      <c r="A318" t="s">
        <v>452</v>
      </c>
      <c r="B318">
        <v>2</v>
      </c>
      <c r="C318">
        <v>14</v>
      </c>
      <c r="D318">
        <v>12</v>
      </c>
      <c r="E318" t="s">
        <v>422</v>
      </c>
      <c r="F318">
        <v>5</v>
      </c>
      <c r="G318">
        <v>2</v>
      </c>
      <c r="H318">
        <v>3</v>
      </c>
      <c r="I318" t="s">
        <v>40</v>
      </c>
      <c r="J318" t="s">
        <v>39</v>
      </c>
    </row>
    <row r="319" spans="1:10">
      <c r="A319" t="s">
        <v>452</v>
      </c>
      <c r="B319">
        <v>2</v>
      </c>
      <c r="C319">
        <v>15</v>
      </c>
      <c r="D319">
        <v>12</v>
      </c>
      <c r="E319" t="s">
        <v>422</v>
      </c>
      <c r="F319">
        <v>4</v>
      </c>
      <c r="G319">
        <v>1</v>
      </c>
      <c r="H319">
        <v>3</v>
      </c>
      <c r="I319" t="s">
        <v>38</v>
      </c>
      <c r="J319" t="s">
        <v>38</v>
      </c>
    </row>
    <row r="320" spans="1:10">
      <c r="A320" t="s">
        <v>452</v>
      </c>
      <c r="B320">
        <v>2</v>
      </c>
      <c r="C320">
        <v>16</v>
      </c>
      <c r="D320">
        <v>12</v>
      </c>
      <c r="E320" t="s">
        <v>422</v>
      </c>
      <c r="F320">
        <v>35</v>
      </c>
      <c r="G320">
        <v>21</v>
      </c>
      <c r="H320">
        <v>14</v>
      </c>
      <c r="I320">
        <v>0.6</v>
      </c>
      <c r="J320">
        <v>0.4</v>
      </c>
    </row>
    <row r="321" spans="1:10">
      <c r="A321" t="s">
        <v>452</v>
      </c>
      <c r="B321">
        <v>2</v>
      </c>
      <c r="C321">
        <v>17</v>
      </c>
      <c r="D321">
        <v>12</v>
      </c>
      <c r="E321" t="s">
        <v>422</v>
      </c>
      <c r="F321">
        <v>15</v>
      </c>
      <c r="G321">
        <v>9</v>
      </c>
      <c r="H321">
        <v>6</v>
      </c>
      <c r="I321">
        <v>0.6</v>
      </c>
      <c r="J321">
        <v>0.4</v>
      </c>
    </row>
    <row r="322" spans="1:10">
      <c r="A322" t="s">
        <v>452</v>
      </c>
      <c r="B322">
        <v>2</v>
      </c>
      <c r="C322">
        <v>18</v>
      </c>
      <c r="D322">
        <v>12</v>
      </c>
      <c r="E322" t="s">
        <v>422</v>
      </c>
      <c r="F322">
        <v>1</v>
      </c>
      <c r="G322">
        <v>1</v>
      </c>
      <c r="H322">
        <v>0</v>
      </c>
      <c r="I322" t="s">
        <v>38</v>
      </c>
      <c r="J322" t="s">
        <v>38</v>
      </c>
    </row>
    <row r="323" spans="1:10">
      <c r="A323" t="s">
        <v>452</v>
      </c>
      <c r="B323">
        <v>2</v>
      </c>
      <c r="C323">
        <v>19</v>
      </c>
      <c r="D323">
        <v>12</v>
      </c>
      <c r="E323" t="s">
        <v>422</v>
      </c>
      <c r="F323">
        <v>1</v>
      </c>
      <c r="G323">
        <v>0</v>
      </c>
      <c r="H323">
        <v>1</v>
      </c>
      <c r="I323" t="s">
        <v>38</v>
      </c>
      <c r="J323" t="s">
        <v>38</v>
      </c>
    </row>
    <row r="324" spans="1:10">
      <c r="A324" t="s">
        <v>452</v>
      </c>
      <c r="B324">
        <v>2</v>
      </c>
      <c r="C324">
        <v>21</v>
      </c>
      <c r="D324">
        <v>12</v>
      </c>
      <c r="E324" t="s">
        <v>422</v>
      </c>
      <c r="F324">
        <v>2</v>
      </c>
      <c r="G324">
        <v>2</v>
      </c>
      <c r="H324">
        <v>0</v>
      </c>
      <c r="I324" t="s">
        <v>38</v>
      </c>
      <c r="J324" t="s">
        <v>38</v>
      </c>
    </row>
    <row r="325" spans="1:10">
      <c r="A325" t="s">
        <v>452</v>
      </c>
      <c r="B325">
        <v>2</v>
      </c>
      <c r="C325">
        <v>22</v>
      </c>
      <c r="D325">
        <v>12</v>
      </c>
      <c r="E325" t="s">
        <v>422</v>
      </c>
      <c r="F325">
        <v>20</v>
      </c>
      <c r="G325">
        <v>11</v>
      </c>
      <c r="H325">
        <v>9</v>
      </c>
      <c r="I325">
        <v>0.55000000000000004</v>
      </c>
      <c r="J325">
        <v>0.45</v>
      </c>
    </row>
    <row r="326" spans="1:10">
      <c r="A326" t="s">
        <v>452</v>
      </c>
      <c r="B326">
        <v>2</v>
      </c>
      <c r="C326">
        <v>23</v>
      </c>
      <c r="D326">
        <v>12</v>
      </c>
      <c r="E326" t="s">
        <v>422</v>
      </c>
      <c r="F326">
        <v>2</v>
      </c>
      <c r="G326">
        <v>1</v>
      </c>
      <c r="H326">
        <v>1</v>
      </c>
      <c r="I326" t="s">
        <v>38</v>
      </c>
      <c r="J326" t="s">
        <v>38</v>
      </c>
    </row>
    <row r="327" spans="1:10">
      <c r="A327" t="s">
        <v>452</v>
      </c>
      <c r="B327">
        <v>2</v>
      </c>
      <c r="C327">
        <v>24</v>
      </c>
      <c r="D327">
        <v>12</v>
      </c>
      <c r="E327" t="s">
        <v>422</v>
      </c>
      <c r="F327">
        <v>22</v>
      </c>
      <c r="G327">
        <v>17</v>
      </c>
      <c r="H327">
        <v>5</v>
      </c>
      <c r="I327">
        <v>0.77272727272727304</v>
      </c>
      <c r="J327">
        <v>0.22727272727272699</v>
      </c>
    </row>
    <row r="328" spans="1:10">
      <c r="A328" t="s">
        <v>452</v>
      </c>
      <c r="B328">
        <v>2</v>
      </c>
      <c r="C328">
        <v>25</v>
      </c>
      <c r="D328">
        <v>12</v>
      </c>
      <c r="E328" t="s">
        <v>422</v>
      </c>
      <c r="F328">
        <v>9</v>
      </c>
      <c r="G328">
        <v>1</v>
      </c>
      <c r="H328">
        <v>8</v>
      </c>
      <c r="I328" t="s">
        <v>50</v>
      </c>
      <c r="J328" t="s">
        <v>51</v>
      </c>
    </row>
    <row r="329" spans="1:10">
      <c r="A329" t="s">
        <v>452</v>
      </c>
      <c r="B329">
        <v>2</v>
      </c>
      <c r="C329">
        <v>28</v>
      </c>
      <c r="D329">
        <v>12</v>
      </c>
      <c r="E329" t="s">
        <v>422</v>
      </c>
      <c r="F329">
        <v>11</v>
      </c>
      <c r="G329">
        <v>2</v>
      </c>
      <c r="H329">
        <v>9</v>
      </c>
      <c r="I329" t="s">
        <v>45</v>
      </c>
      <c r="J329" t="s">
        <v>46</v>
      </c>
    </row>
    <row r="330" spans="1:10">
      <c r="A330" t="s">
        <v>452</v>
      </c>
      <c r="B330">
        <v>2</v>
      </c>
      <c r="C330">
        <v>29</v>
      </c>
      <c r="D330">
        <v>12</v>
      </c>
      <c r="E330" t="s">
        <v>422</v>
      </c>
      <c r="F330">
        <v>1</v>
      </c>
      <c r="G330">
        <v>0</v>
      </c>
      <c r="H330">
        <v>1</v>
      </c>
      <c r="I330" t="s">
        <v>38</v>
      </c>
      <c r="J330" t="s">
        <v>38</v>
      </c>
    </row>
    <row r="331" spans="1:10">
      <c r="A331" t="s">
        <v>452</v>
      </c>
      <c r="B331">
        <v>2</v>
      </c>
      <c r="C331">
        <v>30</v>
      </c>
      <c r="D331">
        <v>12</v>
      </c>
      <c r="E331" t="s">
        <v>422</v>
      </c>
      <c r="F331">
        <v>4</v>
      </c>
      <c r="G331">
        <v>3</v>
      </c>
      <c r="H331">
        <v>1</v>
      </c>
      <c r="I331" t="s">
        <v>38</v>
      </c>
      <c r="J331" t="s">
        <v>38</v>
      </c>
    </row>
    <row r="332" spans="1:10">
      <c r="A332" t="s">
        <v>452</v>
      </c>
      <c r="B332">
        <v>2</v>
      </c>
      <c r="C332">
        <v>31</v>
      </c>
      <c r="D332">
        <v>12</v>
      </c>
      <c r="E332" t="s">
        <v>422</v>
      </c>
      <c r="F332">
        <v>1</v>
      </c>
      <c r="G332">
        <v>0</v>
      </c>
      <c r="H332">
        <v>1</v>
      </c>
      <c r="I332" t="s">
        <v>38</v>
      </c>
      <c r="J332" t="s">
        <v>38</v>
      </c>
    </row>
    <row r="333" spans="1:10">
      <c r="A333" t="s">
        <v>452</v>
      </c>
      <c r="B333">
        <v>2</v>
      </c>
      <c r="C333">
        <v>32</v>
      </c>
      <c r="D333">
        <v>12</v>
      </c>
      <c r="E333" t="s">
        <v>422</v>
      </c>
      <c r="F333">
        <v>17</v>
      </c>
      <c r="G333">
        <v>1</v>
      </c>
      <c r="H333">
        <v>16</v>
      </c>
      <c r="I333" s="38" t="s">
        <v>45</v>
      </c>
      <c r="J333" t="s">
        <v>46</v>
      </c>
    </row>
    <row r="334" spans="1:10">
      <c r="A334" t="s">
        <v>452</v>
      </c>
      <c r="B334">
        <v>2</v>
      </c>
      <c r="C334">
        <v>33</v>
      </c>
      <c r="D334">
        <v>12</v>
      </c>
      <c r="E334" t="s">
        <v>422</v>
      </c>
      <c r="F334">
        <v>76</v>
      </c>
      <c r="G334">
        <v>46</v>
      </c>
      <c r="H334">
        <v>30</v>
      </c>
      <c r="I334">
        <v>0.60526315789473695</v>
      </c>
      <c r="J334">
        <v>0.394736842105263</v>
      </c>
    </row>
    <row r="335" spans="1:10">
      <c r="A335" t="s">
        <v>452</v>
      </c>
      <c r="B335">
        <v>2</v>
      </c>
      <c r="C335">
        <v>34</v>
      </c>
      <c r="D335">
        <v>12</v>
      </c>
      <c r="E335" t="s">
        <v>422</v>
      </c>
      <c r="F335">
        <v>5</v>
      </c>
      <c r="G335">
        <v>1</v>
      </c>
      <c r="H335">
        <v>4</v>
      </c>
      <c r="I335" t="s">
        <v>40</v>
      </c>
      <c r="J335" t="s">
        <v>39</v>
      </c>
    </row>
    <row r="336" spans="1:10">
      <c r="A336" t="s">
        <v>452</v>
      </c>
      <c r="B336">
        <v>2</v>
      </c>
      <c r="C336">
        <v>35</v>
      </c>
      <c r="D336">
        <v>12</v>
      </c>
      <c r="E336" t="s">
        <v>422</v>
      </c>
      <c r="F336">
        <v>2</v>
      </c>
      <c r="G336">
        <v>1</v>
      </c>
      <c r="H336">
        <v>1</v>
      </c>
      <c r="I336" t="s">
        <v>38</v>
      </c>
      <c r="J336" t="s">
        <v>38</v>
      </c>
    </row>
    <row r="337" spans="1:10">
      <c r="A337" t="s">
        <v>452</v>
      </c>
      <c r="B337">
        <v>2</v>
      </c>
      <c r="C337">
        <v>36</v>
      </c>
      <c r="D337">
        <v>12</v>
      </c>
      <c r="E337" t="s">
        <v>422</v>
      </c>
      <c r="F337">
        <v>8</v>
      </c>
      <c r="G337">
        <v>2</v>
      </c>
      <c r="H337">
        <v>6</v>
      </c>
      <c r="I337" t="s">
        <v>50</v>
      </c>
      <c r="J337" t="s">
        <v>51</v>
      </c>
    </row>
    <row r="338" spans="1:10">
      <c r="A338" t="s">
        <v>452</v>
      </c>
      <c r="B338">
        <v>2</v>
      </c>
      <c r="C338">
        <v>37</v>
      </c>
      <c r="D338">
        <v>12</v>
      </c>
      <c r="E338" t="s">
        <v>422</v>
      </c>
      <c r="F338">
        <v>6</v>
      </c>
      <c r="G338">
        <v>0</v>
      </c>
      <c r="H338">
        <v>6</v>
      </c>
      <c r="I338" t="s">
        <v>40</v>
      </c>
      <c r="J338" t="s">
        <v>39</v>
      </c>
    </row>
    <row r="339" spans="1:10">
      <c r="A339" t="s">
        <v>452</v>
      </c>
      <c r="B339">
        <v>2</v>
      </c>
      <c r="C339">
        <v>39</v>
      </c>
      <c r="D339">
        <v>12</v>
      </c>
      <c r="E339" t="s">
        <v>422</v>
      </c>
      <c r="F339">
        <v>2</v>
      </c>
      <c r="G339">
        <v>1</v>
      </c>
      <c r="H339">
        <v>1</v>
      </c>
      <c r="I339" t="s">
        <v>38</v>
      </c>
      <c r="J339" t="s">
        <v>38</v>
      </c>
    </row>
    <row r="340" spans="1:10">
      <c r="A340" t="s">
        <v>452</v>
      </c>
      <c r="B340">
        <v>2</v>
      </c>
      <c r="C340">
        <v>42</v>
      </c>
      <c r="D340">
        <v>12</v>
      </c>
      <c r="E340" t="s">
        <v>422</v>
      </c>
      <c r="F340">
        <v>4</v>
      </c>
      <c r="G340">
        <v>3</v>
      </c>
      <c r="H340">
        <v>1</v>
      </c>
      <c r="I340" t="s">
        <v>38</v>
      </c>
      <c r="J340" t="s">
        <v>38</v>
      </c>
    </row>
    <row r="341" spans="1:10">
      <c r="A341" t="s">
        <v>452</v>
      </c>
      <c r="B341">
        <v>2</v>
      </c>
      <c r="C341">
        <v>44</v>
      </c>
      <c r="D341">
        <v>12</v>
      </c>
      <c r="E341" t="s">
        <v>422</v>
      </c>
      <c r="F341">
        <v>3</v>
      </c>
      <c r="G341">
        <v>3</v>
      </c>
      <c r="H341">
        <v>0</v>
      </c>
      <c r="I341" t="s">
        <v>38</v>
      </c>
      <c r="J341" t="s">
        <v>38</v>
      </c>
    </row>
    <row r="342" spans="1:10">
      <c r="A342" t="s">
        <v>452</v>
      </c>
      <c r="B342">
        <v>2</v>
      </c>
      <c r="C342">
        <v>45</v>
      </c>
      <c r="D342">
        <v>12</v>
      </c>
      <c r="E342" t="s">
        <v>422</v>
      </c>
      <c r="F342">
        <v>4</v>
      </c>
      <c r="G342">
        <v>0</v>
      </c>
      <c r="H342">
        <v>4</v>
      </c>
      <c r="I342" t="s">
        <v>38</v>
      </c>
      <c r="J342" t="s">
        <v>38</v>
      </c>
    </row>
    <row r="343" spans="1:10">
      <c r="A343" t="s">
        <v>452</v>
      </c>
      <c r="B343">
        <v>2</v>
      </c>
      <c r="C343">
        <v>48</v>
      </c>
      <c r="D343">
        <v>12</v>
      </c>
      <c r="E343" t="s">
        <v>422</v>
      </c>
      <c r="F343">
        <v>1</v>
      </c>
      <c r="G343">
        <v>1</v>
      </c>
      <c r="H343">
        <v>0</v>
      </c>
      <c r="I343" t="s">
        <v>38</v>
      </c>
      <c r="J343" t="s">
        <v>38</v>
      </c>
    </row>
    <row r="344" spans="1:10">
      <c r="A344" t="s">
        <v>452</v>
      </c>
      <c r="B344">
        <v>2</v>
      </c>
      <c r="C344">
        <v>50</v>
      </c>
      <c r="D344">
        <v>12</v>
      </c>
      <c r="E344" t="s">
        <v>422</v>
      </c>
      <c r="F344">
        <v>1</v>
      </c>
      <c r="G344">
        <v>0</v>
      </c>
      <c r="H344">
        <v>1</v>
      </c>
      <c r="I344" t="s">
        <v>38</v>
      </c>
      <c r="J344" t="s">
        <v>38</v>
      </c>
    </row>
    <row r="345" spans="1:10">
      <c r="A345" t="s">
        <v>452</v>
      </c>
      <c r="B345">
        <v>2</v>
      </c>
      <c r="C345">
        <v>51</v>
      </c>
      <c r="D345">
        <v>12</v>
      </c>
      <c r="E345" t="s">
        <v>422</v>
      </c>
      <c r="F345">
        <v>1</v>
      </c>
      <c r="G345">
        <v>0</v>
      </c>
      <c r="H345">
        <v>1</v>
      </c>
      <c r="I345" t="s">
        <v>38</v>
      </c>
      <c r="J345" t="s">
        <v>38</v>
      </c>
    </row>
    <row r="346" spans="1:10">
      <c r="A346" t="s">
        <v>452</v>
      </c>
      <c r="B346">
        <v>2</v>
      </c>
      <c r="C346">
        <v>52</v>
      </c>
      <c r="D346">
        <v>12</v>
      </c>
      <c r="E346" t="s">
        <v>422</v>
      </c>
      <c r="F346">
        <v>12</v>
      </c>
      <c r="G346">
        <v>6</v>
      </c>
      <c r="H346">
        <v>6</v>
      </c>
      <c r="I346">
        <v>0.5</v>
      </c>
      <c r="J346">
        <v>0.5</v>
      </c>
    </row>
    <row r="347" spans="1:10">
      <c r="A347" t="s">
        <v>452</v>
      </c>
      <c r="B347">
        <v>2</v>
      </c>
      <c r="C347">
        <v>54</v>
      </c>
      <c r="D347">
        <v>12</v>
      </c>
      <c r="E347" t="s">
        <v>422</v>
      </c>
      <c r="F347">
        <v>4</v>
      </c>
      <c r="G347">
        <v>1</v>
      </c>
      <c r="H347">
        <v>3</v>
      </c>
      <c r="I347" t="s">
        <v>38</v>
      </c>
      <c r="J347" t="s">
        <v>38</v>
      </c>
    </row>
    <row r="348" spans="1:10">
      <c r="A348" t="s">
        <v>452</v>
      </c>
      <c r="B348">
        <v>2</v>
      </c>
      <c r="C348">
        <v>56</v>
      </c>
      <c r="D348">
        <v>12</v>
      </c>
      <c r="E348" t="s">
        <v>422</v>
      </c>
      <c r="F348">
        <v>1</v>
      </c>
      <c r="G348">
        <v>0</v>
      </c>
      <c r="H348">
        <v>1</v>
      </c>
      <c r="I348" t="s">
        <v>38</v>
      </c>
      <c r="J348" t="s">
        <v>38</v>
      </c>
    </row>
    <row r="349" spans="1:10">
      <c r="A349" t="s">
        <v>452</v>
      </c>
      <c r="B349">
        <v>2</v>
      </c>
      <c r="C349">
        <v>98</v>
      </c>
      <c r="D349">
        <v>12</v>
      </c>
      <c r="E349" t="s">
        <v>422</v>
      </c>
      <c r="F349">
        <v>1</v>
      </c>
      <c r="G349">
        <v>1</v>
      </c>
      <c r="H349">
        <v>0</v>
      </c>
      <c r="I349" t="s">
        <v>38</v>
      </c>
      <c r="J349" t="s">
        <v>38</v>
      </c>
    </row>
  </sheetData>
  <autoFilter ref="A1:J349"/>
  <phoneticPr fontId="1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="75" workbookViewId="0">
      <selection activeCell="B21" sqref="B21"/>
    </sheetView>
  </sheetViews>
  <sheetFormatPr defaultRowHeight="12.75"/>
  <sheetData>
    <row r="1" spans="1:17" ht="15" customHeight="1">
      <c r="A1" t="s">
        <v>449</v>
      </c>
      <c r="B1" t="s">
        <v>457</v>
      </c>
      <c r="C1" t="s">
        <v>423</v>
      </c>
      <c r="D1" t="s">
        <v>425</v>
      </c>
      <c r="E1" t="s">
        <v>427</v>
      </c>
      <c r="F1" t="s">
        <v>430</v>
      </c>
      <c r="G1" t="s">
        <v>432</v>
      </c>
      <c r="H1" t="s">
        <v>434</v>
      </c>
      <c r="I1" t="s">
        <v>438</v>
      </c>
      <c r="J1" t="s">
        <v>440</v>
      </c>
      <c r="K1" t="s">
        <v>442</v>
      </c>
      <c r="L1" t="s">
        <v>233</v>
      </c>
      <c r="M1" t="s">
        <v>235</v>
      </c>
      <c r="N1" t="s">
        <v>238</v>
      </c>
      <c r="O1" t="s">
        <v>437</v>
      </c>
      <c r="P1" t="s">
        <v>243</v>
      </c>
      <c r="Q1" t="s">
        <v>245</v>
      </c>
    </row>
    <row r="2" spans="1:17">
      <c r="A2">
        <v>10</v>
      </c>
      <c r="B2" t="s">
        <v>421</v>
      </c>
      <c r="C2">
        <v>9395</v>
      </c>
      <c r="D2">
        <v>8538</v>
      </c>
      <c r="E2">
        <v>857</v>
      </c>
      <c r="F2">
        <v>9390</v>
      </c>
      <c r="G2">
        <v>7622</v>
      </c>
      <c r="H2">
        <v>1768</v>
      </c>
      <c r="I2">
        <v>9383</v>
      </c>
      <c r="J2">
        <v>7564</v>
      </c>
      <c r="K2">
        <v>1819</v>
      </c>
      <c r="L2" s="65">
        <v>0.90900000000000003</v>
      </c>
      <c r="M2" s="65">
        <v>9.0999999999999998E-2</v>
      </c>
      <c r="N2" s="65">
        <v>0.81200000000000006</v>
      </c>
      <c r="O2" s="65">
        <v>0.188</v>
      </c>
      <c r="P2" s="65">
        <v>0.80600000000000005</v>
      </c>
      <c r="Q2" s="65">
        <v>0.19400000000000001</v>
      </c>
    </row>
    <row r="3" spans="1:17">
      <c r="A3">
        <v>11</v>
      </c>
      <c r="B3" t="s">
        <v>421</v>
      </c>
      <c r="C3">
        <v>1006</v>
      </c>
      <c r="D3">
        <v>590</v>
      </c>
      <c r="E3">
        <v>416</v>
      </c>
      <c r="F3">
        <v>906</v>
      </c>
      <c r="G3">
        <v>380</v>
      </c>
      <c r="H3">
        <v>526</v>
      </c>
      <c r="I3">
        <v>1332</v>
      </c>
      <c r="J3">
        <v>472</v>
      </c>
      <c r="K3">
        <v>860</v>
      </c>
      <c r="L3" s="65">
        <v>0.58599999999999997</v>
      </c>
      <c r="M3" s="65">
        <v>0.41399999999999998</v>
      </c>
      <c r="N3" s="65">
        <v>0.41899999999999998</v>
      </c>
      <c r="O3" s="65">
        <v>0.58099999999999996</v>
      </c>
      <c r="P3" s="65">
        <v>0.35399999999999998</v>
      </c>
      <c r="Q3" s="65">
        <v>0.64600000000000002</v>
      </c>
    </row>
    <row r="4" spans="1:17">
      <c r="A4">
        <v>12</v>
      </c>
      <c r="B4" t="s">
        <v>421</v>
      </c>
      <c r="C4">
        <v>413</v>
      </c>
      <c r="D4">
        <v>200</v>
      </c>
      <c r="E4">
        <v>213</v>
      </c>
      <c r="F4">
        <v>301</v>
      </c>
      <c r="G4">
        <v>105</v>
      </c>
      <c r="H4">
        <v>196</v>
      </c>
      <c r="I4">
        <v>609</v>
      </c>
      <c r="J4">
        <v>215</v>
      </c>
      <c r="K4">
        <v>394</v>
      </c>
      <c r="L4" s="65">
        <v>0.48399999999999999</v>
      </c>
      <c r="M4" s="65">
        <v>0.51600000000000001</v>
      </c>
      <c r="N4" s="65">
        <v>0.34899999999999998</v>
      </c>
      <c r="O4" s="65">
        <v>0.65100000000000002</v>
      </c>
      <c r="P4" s="65">
        <v>0.35299999999999998</v>
      </c>
      <c r="Q4" s="65">
        <v>0.64700000000000002</v>
      </c>
    </row>
    <row r="5" spans="1:17">
      <c r="A5" t="s">
        <v>458</v>
      </c>
      <c r="B5" t="s">
        <v>421</v>
      </c>
      <c r="C5">
        <v>84</v>
      </c>
      <c r="D5">
        <v>39</v>
      </c>
      <c r="E5">
        <v>45</v>
      </c>
      <c r="F5">
        <v>27</v>
      </c>
      <c r="G5">
        <v>6</v>
      </c>
      <c r="H5">
        <v>21</v>
      </c>
      <c r="I5">
        <v>83</v>
      </c>
      <c r="J5">
        <v>18</v>
      </c>
      <c r="K5">
        <v>65</v>
      </c>
      <c r="L5" s="65">
        <v>0.46400000000000002</v>
      </c>
      <c r="M5" s="65">
        <v>0.53600000000000003</v>
      </c>
      <c r="N5" s="65">
        <v>0.222</v>
      </c>
      <c r="O5" s="65">
        <v>0.77800000000000002</v>
      </c>
      <c r="P5" s="65">
        <v>0.217</v>
      </c>
      <c r="Q5" s="65">
        <v>0.78300000000000003</v>
      </c>
    </row>
    <row r="9" spans="1:17">
      <c r="A9" t="s">
        <v>465</v>
      </c>
    </row>
    <row r="10" spans="1:17">
      <c r="A10" t="s">
        <v>446</v>
      </c>
      <c r="B10" t="s">
        <v>447</v>
      </c>
      <c r="C10" t="s">
        <v>449</v>
      </c>
      <c r="D10" t="s">
        <v>450</v>
      </c>
      <c r="E10" t="s">
        <v>423</v>
      </c>
      <c r="F10" t="s">
        <v>430</v>
      </c>
      <c r="G10" t="s">
        <v>438</v>
      </c>
      <c r="H10" t="s">
        <v>459</v>
      </c>
      <c r="I10" t="s">
        <v>460</v>
      </c>
      <c r="J10" t="s">
        <v>461</v>
      </c>
      <c r="K10" t="s">
        <v>462</v>
      </c>
      <c r="L10" t="s">
        <v>463</v>
      </c>
      <c r="M10" t="s">
        <v>464</v>
      </c>
    </row>
    <row r="11" spans="1:17">
      <c r="A11" t="s">
        <v>452</v>
      </c>
      <c r="B11">
        <v>2</v>
      </c>
      <c r="C11">
        <v>10</v>
      </c>
      <c r="D11" t="s">
        <v>421</v>
      </c>
      <c r="E11">
        <v>212</v>
      </c>
      <c r="F11">
        <v>84</v>
      </c>
      <c r="G11">
        <v>165</v>
      </c>
      <c r="H11">
        <v>0.68396226415094297</v>
      </c>
      <c r="I11">
        <v>0.31603773584905698</v>
      </c>
      <c r="J11">
        <v>0.33333333333333298</v>
      </c>
      <c r="K11">
        <v>0.66666666666666696</v>
      </c>
      <c r="L11">
        <v>0.47878787878787898</v>
      </c>
      <c r="M11">
        <v>0.52121212121212102</v>
      </c>
    </row>
    <row r="12" spans="1:17">
      <c r="A12" t="s">
        <v>452</v>
      </c>
      <c r="B12">
        <v>2</v>
      </c>
      <c r="C12">
        <v>11</v>
      </c>
      <c r="D12" t="s">
        <v>421</v>
      </c>
      <c r="E12">
        <v>2615</v>
      </c>
      <c r="F12">
        <v>1340</v>
      </c>
      <c r="G12">
        <v>2339</v>
      </c>
      <c r="H12">
        <v>0.74340344168259997</v>
      </c>
      <c r="I12">
        <v>0.25659655831740003</v>
      </c>
      <c r="J12">
        <v>0.46119402985074598</v>
      </c>
      <c r="K12">
        <v>0.53880597014925402</v>
      </c>
      <c r="L12">
        <v>0.52287302265925595</v>
      </c>
      <c r="M12">
        <v>0.477126977340744</v>
      </c>
    </row>
    <row r="13" spans="1:17">
      <c r="A13" t="s">
        <v>452</v>
      </c>
      <c r="B13">
        <v>2</v>
      </c>
      <c r="C13">
        <v>12</v>
      </c>
      <c r="D13" t="s">
        <v>421</v>
      </c>
      <c r="E13">
        <v>1403</v>
      </c>
      <c r="F13">
        <v>539</v>
      </c>
      <c r="G13">
        <v>1215</v>
      </c>
      <c r="H13">
        <v>0.75694939415538098</v>
      </c>
      <c r="I13">
        <v>0.24305060584461899</v>
      </c>
      <c r="J13">
        <v>0.47866419294990697</v>
      </c>
      <c r="K13">
        <v>0.52133580705009297</v>
      </c>
      <c r="L13">
        <v>0.500411522633745</v>
      </c>
      <c r="M13">
        <v>0.499588477366255</v>
      </c>
    </row>
  </sheetData>
  <phoneticPr fontId="1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6"/>
  <sheetViews>
    <sheetView zoomScale="75" workbookViewId="0">
      <selection activeCell="I409" sqref="I409"/>
    </sheetView>
  </sheetViews>
  <sheetFormatPr defaultRowHeight="12.75"/>
  <cols>
    <col min="9" max="9" width="31.42578125" customWidth="1"/>
    <col min="10" max="10" width="17.28515625" customWidth="1"/>
  </cols>
  <sheetData>
    <row r="1" spans="1:12">
      <c r="A1" t="s">
        <v>446</v>
      </c>
      <c r="B1" t="s">
        <v>447</v>
      </c>
      <c r="C1" t="s">
        <v>448</v>
      </c>
      <c r="D1" t="s">
        <v>449</v>
      </c>
      <c r="E1" t="s">
        <v>457</v>
      </c>
      <c r="F1" t="s">
        <v>451</v>
      </c>
      <c r="G1" t="s">
        <v>413</v>
      </c>
      <c r="H1" t="s">
        <v>415</v>
      </c>
      <c r="I1" t="s">
        <v>417</v>
      </c>
      <c r="J1" t="s">
        <v>419</v>
      </c>
      <c r="K1" t="s">
        <v>417</v>
      </c>
      <c r="L1" t="s">
        <v>419</v>
      </c>
    </row>
    <row r="2" spans="1:12">
      <c r="A2" t="s">
        <v>452</v>
      </c>
      <c r="B2">
        <v>1</v>
      </c>
      <c r="C2">
        <v>2</v>
      </c>
      <c r="D2">
        <v>10</v>
      </c>
      <c r="E2" t="s">
        <v>420</v>
      </c>
      <c r="F2">
        <v>42</v>
      </c>
      <c r="G2">
        <v>36</v>
      </c>
      <c r="H2">
        <v>6</v>
      </c>
      <c r="I2">
        <v>0.85714285714285698</v>
      </c>
      <c r="J2">
        <v>0.14285714285714299</v>
      </c>
    </row>
    <row r="3" spans="1:12">
      <c r="A3" t="s">
        <v>452</v>
      </c>
      <c r="B3">
        <v>1</v>
      </c>
      <c r="C3">
        <v>3</v>
      </c>
      <c r="D3">
        <v>10</v>
      </c>
      <c r="E3" t="s">
        <v>420</v>
      </c>
      <c r="F3">
        <v>35</v>
      </c>
      <c r="G3">
        <v>25</v>
      </c>
      <c r="H3">
        <v>10</v>
      </c>
      <c r="I3">
        <v>0.71428571428571397</v>
      </c>
      <c r="J3">
        <v>0.28571428571428598</v>
      </c>
    </row>
    <row r="4" spans="1:12">
      <c r="A4" t="s">
        <v>452</v>
      </c>
      <c r="B4">
        <v>1</v>
      </c>
      <c r="C4">
        <v>4</v>
      </c>
      <c r="D4">
        <v>10</v>
      </c>
      <c r="E4" t="s">
        <v>420</v>
      </c>
      <c r="F4">
        <v>3</v>
      </c>
      <c r="G4">
        <v>0</v>
      </c>
      <c r="H4">
        <v>3</v>
      </c>
      <c r="I4" t="s">
        <v>38</v>
      </c>
      <c r="J4" t="s">
        <v>38</v>
      </c>
    </row>
    <row r="5" spans="1:12">
      <c r="A5" t="s">
        <v>452</v>
      </c>
      <c r="B5">
        <v>1</v>
      </c>
      <c r="C5">
        <v>5</v>
      </c>
      <c r="D5">
        <v>10</v>
      </c>
      <c r="E5" t="s">
        <v>420</v>
      </c>
      <c r="F5">
        <v>3455</v>
      </c>
      <c r="G5">
        <v>2844</v>
      </c>
      <c r="H5">
        <v>611</v>
      </c>
      <c r="I5">
        <v>0.82315484804631001</v>
      </c>
      <c r="J5">
        <v>0.17684515195368999</v>
      </c>
    </row>
    <row r="6" spans="1:12">
      <c r="A6" t="s">
        <v>452</v>
      </c>
      <c r="B6">
        <v>1</v>
      </c>
      <c r="C6">
        <v>6</v>
      </c>
      <c r="D6">
        <v>10</v>
      </c>
      <c r="E6" t="s">
        <v>420</v>
      </c>
      <c r="F6">
        <v>29</v>
      </c>
      <c r="G6">
        <v>22</v>
      </c>
      <c r="H6">
        <v>7</v>
      </c>
      <c r="I6">
        <v>0.75862068965517204</v>
      </c>
      <c r="J6">
        <v>0.24137931034482801</v>
      </c>
    </row>
    <row r="7" spans="1:12">
      <c r="A7" t="s">
        <v>452</v>
      </c>
      <c r="B7">
        <v>1</v>
      </c>
      <c r="C7">
        <v>7</v>
      </c>
      <c r="D7">
        <v>10</v>
      </c>
      <c r="E7" t="s">
        <v>420</v>
      </c>
      <c r="F7">
        <v>94</v>
      </c>
      <c r="G7">
        <v>60</v>
      </c>
      <c r="H7">
        <v>34</v>
      </c>
      <c r="I7">
        <v>0.63829787234042601</v>
      </c>
      <c r="J7">
        <v>0.36170212765957399</v>
      </c>
    </row>
    <row r="8" spans="1:12">
      <c r="A8" t="s">
        <v>452</v>
      </c>
      <c r="B8">
        <v>1</v>
      </c>
      <c r="C8">
        <v>8</v>
      </c>
      <c r="D8">
        <v>10</v>
      </c>
      <c r="E8" t="s">
        <v>420</v>
      </c>
      <c r="F8">
        <v>7</v>
      </c>
      <c r="G8">
        <v>7</v>
      </c>
      <c r="H8">
        <v>0</v>
      </c>
      <c r="I8" t="s">
        <v>39</v>
      </c>
      <c r="J8" t="s">
        <v>40</v>
      </c>
    </row>
    <row r="9" spans="1:12">
      <c r="A9" t="s">
        <v>452</v>
      </c>
      <c r="B9">
        <v>1</v>
      </c>
      <c r="C9">
        <v>9</v>
      </c>
      <c r="D9">
        <v>10</v>
      </c>
      <c r="E9" t="s">
        <v>420</v>
      </c>
      <c r="F9">
        <v>11</v>
      </c>
      <c r="G9">
        <v>6</v>
      </c>
      <c r="H9">
        <v>5</v>
      </c>
      <c r="I9" t="s">
        <v>39</v>
      </c>
      <c r="J9">
        <v>0.45454545454545497</v>
      </c>
    </row>
    <row r="10" spans="1:12">
      <c r="A10" t="s">
        <v>452</v>
      </c>
      <c r="B10">
        <v>1</v>
      </c>
      <c r="C10">
        <v>10</v>
      </c>
      <c r="D10">
        <v>10</v>
      </c>
      <c r="E10" t="s">
        <v>420</v>
      </c>
      <c r="F10">
        <v>14</v>
      </c>
      <c r="G10">
        <v>11</v>
      </c>
      <c r="H10">
        <v>3</v>
      </c>
      <c r="I10">
        <v>0.78571428571428603</v>
      </c>
      <c r="J10">
        <v>0.214285714285714</v>
      </c>
    </row>
    <row r="11" spans="1:12">
      <c r="A11" t="s">
        <v>452</v>
      </c>
      <c r="B11">
        <v>1</v>
      </c>
      <c r="C11">
        <v>11</v>
      </c>
      <c r="D11">
        <v>10</v>
      </c>
      <c r="E11" t="s">
        <v>420</v>
      </c>
      <c r="F11">
        <v>42</v>
      </c>
      <c r="G11">
        <v>35</v>
      </c>
      <c r="H11">
        <v>7</v>
      </c>
      <c r="I11">
        <v>0.83333333333333304</v>
      </c>
      <c r="J11">
        <v>0.16666666666666699</v>
      </c>
    </row>
    <row r="12" spans="1:12">
      <c r="A12" t="s">
        <v>452</v>
      </c>
      <c r="B12">
        <v>1</v>
      </c>
      <c r="C12">
        <v>12</v>
      </c>
      <c r="D12">
        <v>10</v>
      </c>
      <c r="E12" t="s">
        <v>420</v>
      </c>
      <c r="F12">
        <v>31</v>
      </c>
      <c r="G12">
        <v>28</v>
      </c>
      <c r="H12">
        <v>3</v>
      </c>
      <c r="I12">
        <v>0.90322580645161299</v>
      </c>
      <c r="J12" s="38">
        <v>9.6774193548387094E-2</v>
      </c>
    </row>
    <row r="13" spans="1:12">
      <c r="A13" t="s">
        <v>452</v>
      </c>
      <c r="B13">
        <v>1</v>
      </c>
      <c r="C13">
        <v>13</v>
      </c>
      <c r="D13">
        <v>10</v>
      </c>
      <c r="E13" t="s">
        <v>420</v>
      </c>
      <c r="F13">
        <v>38</v>
      </c>
      <c r="G13">
        <v>33</v>
      </c>
      <c r="H13">
        <v>5</v>
      </c>
      <c r="I13">
        <v>0.86842105263157898</v>
      </c>
      <c r="J13">
        <v>0.13157894736842099</v>
      </c>
    </row>
    <row r="14" spans="1:12">
      <c r="A14" t="s">
        <v>452</v>
      </c>
      <c r="B14">
        <v>1</v>
      </c>
      <c r="C14">
        <v>14</v>
      </c>
      <c r="D14">
        <v>10</v>
      </c>
      <c r="E14" t="s">
        <v>420</v>
      </c>
      <c r="F14">
        <v>81</v>
      </c>
      <c r="G14">
        <v>53</v>
      </c>
      <c r="H14">
        <v>28</v>
      </c>
      <c r="I14">
        <v>0.65432098765432101</v>
      </c>
      <c r="J14">
        <v>0.34567901234567899</v>
      </c>
    </row>
    <row r="15" spans="1:12">
      <c r="A15" t="s">
        <v>452</v>
      </c>
      <c r="B15">
        <v>1</v>
      </c>
      <c r="C15">
        <v>15</v>
      </c>
      <c r="D15">
        <v>10</v>
      </c>
      <c r="E15" t="s">
        <v>420</v>
      </c>
      <c r="F15">
        <v>40</v>
      </c>
      <c r="G15">
        <v>26</v>
      </c>
      <c r="H15">
        <v>14</v>
      </c>
      <c r="I15">
        <v>0.65</v>
      </c>
      <c r="J15">
        <v>0.35</v>
      </c>
    </row>
    <row r="16" spans="1:12">
      <c r="A16" t="s">
        <v>452</v>
      </c>
      <c r="B16">
        <v>1</v>
      </c>
      <c r="C16">
        <v>16</v>
      </c>
      <c r="D16">
        <v>10</v>
      </c>
      <c r="E16" t="s">
        <v>420</v>
      </c>
      <c r="F16">
        <v>1067</v>
      </c>
      <c r="G16">
        <v>905</v>
      </c>
      <c r="H16">
        <v>162</v>
      </c>
      <c r="I16">
        <v>0.84817244611058995</v>
      </c>
      <c r="J16">
        <v>0.15182755388940999</v>
      </c>
    </row>
    <row r="17" spans="1:10">
      <c r="A17" t="s">
        <v>452</v>
      </c>
      <c r="B17">
        <v>1</v>
      </c>
      <c r="C17">
        <v>17</v>
      </c>
      <c r="D17">
        <v>10</v>
      </c>
      <c r="E17" t="s">
        <v>420</v>
      </c>
      <c r="F17">
        <v>215</v>
      </c>
      <c r="G17">
        <v>181</v>
      </c>
      <c r="H17">
        <v>34</v>
      </c>
      <c r="I17">
        <v>0.84186046511627899</v>
      </c>
      <c r="J17">
        <v>0.15813953488372101</v>
      </c>
    </row>
    <row r="18" spans="1:10">
      <c r="A18" t="s">
        <v>452</v>
      </c>
      <c r="B18">
        <v>1</v>
      </c>
      <c r="C18">
        <v>18</v>
      </c>
      <c r="D18">
        <v>10</v>
      </c>
      <c r="E18" t="s">
        <v>420</v>
      </c>
      <c r="F18">
        <v>17</v>
      </c>
      <c r="G18">
        <v>17</v>
      </c>
      <c r="H18">
        <v>0</v>
      </c>
      <c r="I18" t="s">
        <v>46</v>
      </c>
      <c r="J18" t="s">
        <v>45</v>
      </c>
    </row>
    <row r="19" spans="1:10">
      <c r="A19" t="s">
        <v>452</v>
      </c>
      <c r="B19">
        <v>1</v>
      </c>
      <c r="C19">
        <v>19</v>
      </c>
      <c r="D19">
        <v>10</v>
      </c>
      <c r="E19" t="s">
        <v>420</v>
      </c>
      <c r="F19">
        <v>13</v>
      </c>
      <c r="G19">
        <v>10</v>
      </c>
      <c r="H19">
        <v>3</v>
      </c>
      <c r="I19">
        <v>0.76923076923076905</v>
      </c>
      <c r="J19">
        <v>0.230769230769231</v>
      </c>
    </row>
    <row r="20" spans="1:10">
      <c r="A20" t="s">
        <v>452</v>
      </c>
      <c r="B20">
        <v>1</v>
      </c>
      <c r="C20">
        <v>20</v>
      </c>
      <c r="D20">
        <v>10</v>
      </c>
      <c r="E20" t="s">
        <v>420</v>
      </c>
      <c r="F20">
        <v>4</v>
      </c>
      <c r="G20">
        <v>1</v>
      </c>
      <c r="H20">
        <v>3</v>
      </c>
      <c r="I20" t="s">
        <v>38</v>
      </c>
      <c r="J20" t="s">
        <v>38</v>
      </c>
    </row>
    <row r="21" spans="1:10">
      <c r="A21" t="s">
        <v>452</v>
      </c>
      <c r="B21">
        <v>1</v>
      </c>
      <c r="C21">
        <v>21</v>
      </c>
      <c r="D21">
        <v>10</v>
      </c>
      <c r="E21" t="s">
        <v>420</v>
      </c>
      <c r="F21">
        <v>23</v>
      </c>
      <c r="G21">
        <v>17</v>
      </c>
      <c r="H21">
        <v>6</v>
      </c>
      <c r="I21">
        <v>0.73913043478260898</v>
      </c>
      <c r="J21">
        <v>0.26086956521739102</v>
      </c>
    </row>
    <row r="22" spans="1:10">
      <c r="A22" t="s">
        <v>452</v>
      </c>
      <c r="B22">
        <v>1</v>
      </c>
      <c r="C22">
        <v>22</v>
      </c>
      <c r="D22">
        <v>10</v>
      </c>
      <c r="E22" t="s">
        <v>420</v>
      </c>
      <c r="F22">
        <v>401</v>
      </c>
      <c r="G22">
        <v>335</v>
      </c>
      <c r="H22">
        <v>66</v>
      </c>
      <c r="I22">
        <v>0.83541147132169602</v>
      </c>
      <c r="J22">
        <v>0.16458852867830401</v>
      </c>
    </row>
    <row r="23" spans="1:10">
      <c r="A23" t="s">
        <v>452</v>
      </c>
      <c r="B23">
        <v>1</v>
      </c>
      <c r="C23">
        <v>23</v>
      </c>
      <c r="D23">
        <v>10</v>
      </c>
      <c r="E23" t="s">
        <v>420</v>
      </c>
      <c r="F23">
        <v>8</v>
      </c>
      <c r="G23">
        <v>6</v>
      </c>
      <c r="H23">
        <v>2</v>
      </c>
      <c r="I23" t="s">
        <v>51</v>
      </c>
      <c r="J23" t="s">
        <v>50</v>
      </c>
    </row>
    <row r="24" spans="1:10">
      <c r="A24" t="s">
        <v>452</v>
      </c>
      <c r="B24">
        <v>1</v>
      </c>
      <c r="C24">
        <v>24</v>
      </c>
      <c r="D24">
        <v>10</v>
      </c>
      <c r="E24" t="s">
        <v>420</v>
      </c>
      <c r="F24">
        <v>754</v>
      </c>
      <c r="G24">
        <v>653</v>
      </c>
      <c r="H24">
        <v>101</v>
      </c>
      <c r="I24">
        <v>0.86604774535809004</v>
      </c>
      <c r="J24">
        <v>0.13395225464190999</v>
      </c>
    </row>
    <row r="25" spans="1:10">
      <c r="A25" t="s">
        <v>452</v>
      </c>
      <c r="B25">
        <v>1</v>
      </c>
      <c r="C25">
        <v>25</v>
      </c>
      <c r="D25">
        <v>10</v>
      </c>
      <c r="E25" t="s">
        <v>420</v>
      </c>
      <c r="F25">
        <v>172</v>
      </c>
      <c r="G25">
        <v>143</v>
      </c>
      <c r="H25">
        <v>29</v>
      </c>
      <c r="I25">
        <v>0.831395348837209</v>
      </c>
      <c r="J25">
        <v>0.168604651162791</v>
      </c>
    </row>
    <row r="26" spans="1:10">
      <c r="A26" t="s">
        <v>452</v>
      </c>
      <c r="B26">
        <v>1</v>
      </c>
      <c r="C26">
        <v>27</v>
      </c>
      <c r="D26">
        <v>10</v>
      </c>
      <c r="E26" t="s">
        <v>420</v>
      </c>
      <c r="F26">
        <v>13</v>
      </c>
      <c r="G26">
        <v>11</v>
      </c>
      <c r="H26">
        <v>2</v>
      </c>
      <c r="I26" t="s">
        <v>46</v>
      </c>
      <c r="J26" t="s">
        <v>45</v>
      </c>
    </row>
    <row r="27" spans="1:10">
      <c r="A27" t="s">
        <v>452</v>
      </c>
      <c r="B27">
        <v>1</v>
      </c>
      <c r="C27">
        <v>28</v>
      </c>
      <c r="D27">
        <v>10</v>
      </c>
      <c r="E27" t="s">
        <v>420</v>
      </c>
      <c r="F27">
        <v>210</v>
      </c>
      <c r="G27">
        <v>175</v>
      </c>
      <c r="H27">
        <v>35</v>
      </c>
      <c r="I27">
        <v>0.83333333333333304</v>
      </c>
      <c r="J27">
        <v>0.16666666666666699</v>
      </c>
    </row>
    <row r="28" spans="1:10">
      <c r="A28" t="s">
        <v>452</v>
      </c>
      <c r="B28">
        <v>1</v>
      </c>
      <c r="C28">
        <v>29</v>
      </c>
      <c r="D28">
        <v>10</v>
      </c>
      <c r="E28" t="s">
        <v>420</v>
      </c>
      <c r="F28">
        <v>25</v>
      </c>
      <c r="G28">
        <v>11</v>
      </c>
      <c r="H28">
        <v>14</v>
      </c>
      <c r="I28">
        <v>0.44</v>
      </c>
      <c r="J28">
        <v>0.56000000000000005</v>
      </c>
    </row>
    <row r="29" spans="1:10">
      <c r="A29" t="s">
        <v>452</v>
      </c>
      <c r="B29">
        <v>1</v>
      </c>
      <c r="C29">
        <v>30</v>
      </c>
      <c r="D29">
        <v>10</v>
      </c>
      <c r="E29" t="s">
        <v>420</v>
      </c>
      <c r="F29">
        <v>27</v>
      </c>
      <c r="G29">
        <v>15</v>
      </c>
      <c r="H29">
        <v>12</v>
      </c>
      <c r="I29">
        <v>0.55555555555555602</v>
      </c>
      <c r="J29">
        <v>0.44444444444444398</v>
      </c>
    </row>
    <row r="30" spans="1:10">
      <c r="A30" t="s">
        <v>452</v>
      </c>
      <c r="B30">
        <v>1</v>
      </c>
      <c r="C30">
        <v>31</v>
      </c>
      <c r="D30">
        <v>10</v>
      </c>
      <c r="E30" t="s">
        <v>420</v>
      </c>
      <c r="F30">
        <v>162</v>
      </c>
      <c r="G30">
        <v>116</v>
      </c>
      <c r="H30">
        <v>46</v>
      </c>
      <c r="I30">
        <v>0.71604938271604901</v>
      </c>
      <c r="J30">
        <v>0.28395061728395099</v>
      </c>
    </row>
    <row r="31" spans="1:10">
      <c r="A31" t="s">
        <v>452</v>
      </c>
      <c r="B31">
        <v>1</v>
      </c>
      <c r="C31">
        <v>32</v>
      </c>
      <c r="D31">
        <v>10</v>
      </c>
      <c r="E31" t="s">
        <v>420</v>
      </c>
      <c r="F31">
        <v>127</v>
      </c>
      <c r="G31">
        <v>48</v>
      </c>
      <c r="H31">
        <v>79</v>
      </c>
      <c r="I31">
        <v>0.37795275590551197</v>
      </c>
      <c r="J31">
        <v>0.62204724409448797</v>
      </c>
    </row>
    <row r="32" spans="1:10">
      <c r="A32" t="s">
        <v>452</v>
      </c>
      <c r="B32">
        <v>1</v>
      </c>
      <c r="C32">
        <v>33</v>
      </c>
      <c r="D32">
        <v>10</v>
      </c>
      <c r="E32" t="s">
        <v>420</v>
      </c>
      <c r="F32">
        <v>1185</v>
      </c>
      <c r="G32">
        <v>981</v>
      </c>
      <c r="H32">
        <v>204</v>
      </c>
      <c r="I32">
        <v>0.82784810126582298</v>
      </c>
      <c r="J32">
        <v>0.17215189873417699</v>
      </c>
    </row>
    <row r="33" spans="1:10">
      <c r="A33" t="s">
        <v>452</v>
      </c>
      <c r="B33">
        <v>1</v>
      </c>
      <c r="C33">
        <v>34</v>
      </c>
      <c r="D33">
        <v>10</v>
      </c>
      <c r="E33" t="s">
        <v>420</v>
      </c>
      <c r="F33">
        <v>51</v>
      </c>
      <c r="G33">
        <v>40</v>
      </c>
      <c r="H33">
        <v>11</v>
      </c>
      <c r="I33">
        <v>0.78431372549019596</v>
      </c>
      <c r="J33">
        <v>0.21568627450980399</v>
      </c>
    </row>
    <row r="34" spans="1:10">
      <c r="A34" t="s">
        <v>452</v>
      </c>
      <c r="B34">
        <v>1</v>
      </c>
      <c r="C34">
        <v>35</v>
      </c>
      <c r="D34">
        <v>10</v>
      </c>
      <c r="E34" t="s">
        <v>420</v>
      </c>
      <c r="F34">
        <v>58</v>
      </c>
      <c r="G34">
        <v>37</v>
      </c>
      <c r="H34">
        <v>21</v>
      </c>
      <c r="I34">
        <v>0.63793103448275901</v>
      </c>
      <c r="J34">
        <v>0.36206896551724099</v>
      </c>
    </row>
    <row r="35" spans="1:10">
      <c r="A35" t="s">
        <v>452</v>
      </c>
      <c r="B35">
        <v>1</v>
      </c>
      <c r="C35">
        <v>36</v>
      </c>
      <c r="D35">
        <v>10</v>
      </c>
      <c r="E35" t="s">
        <v>420</v>
      </c>
      <c r="F35">
        <v>137</v>
      </c>
      <c r="G35">
        <v>96</v>
      </c>
      <c r="H35">
        <v>41</v>
      </c>
      <c r="I35">
        <v>0.70072992700729897</v>
      </c>
      <c r="J35">
        <v>0.29927007299270098</v>
      </c>
    </row>
    <row r="36" spans="1:10">
      <c r="A36" t="s">
        <v>452</v>
      </c>
      <c r="B36">
        <v>1</v>
      </c>
      <c r="C36">
        <v>37</v>
      </c>
      <c r="D36">
        <v>10</v>
      </c>
      <c r="E36" t="s">
        <v>420</v>
      </c>
      <c r="F36">
        <v>138</v>
      </c>
      <c r="G36">
        <v>86</v>
      </c>
      <c r="H36">
        <v>52</v>
      </c>
      <c r="I36">
        <v>0.623188405797101</v>
      </c>
      <c r="J36">
        <v>0.376811594202899</v>
      </c>
    </row>
    <row r="37" spans="1:10">
      <c r="A37" t="s">
        <v>452</v>
      </c>
      <c r="B37">
        <v>1</v>
      </c>
      <c r="C37">
        <v>38</v>
      </c>
      <c r="D37">
        <v>10</v>
      </c>
      <c r="E37" t="s">
        <v>420</v>
      </c>
      <c r="F37">
        <v>1</v>
      </c>
      <c r="G37">
        <v>0</v>
      </c>
      <c r="H37">
        <v>1</v>
      </c>
      <c r="I37" t="s">
        <v>38</v>
      </c>
      <c r="J37" t="s">
        <v>38</v>
      </c>
    </row>
    <row r="38" spans="1:10">
      <c r="A38" t="s">
        <v>452</v>
      </c>
      <c r="B38">
        <v>1</v>
      </c>
      <c r="C38">
        <v>39</v>
      </c>
      <c r="D38">
        <v>10</v>
      </c>
      <c r="E38" t="s">
        <v>420</v>
      </c>
      <c r="F38">
        <v>53</v>
      </c>
      <c r="G38">
        <v>45</v>
      </c>
      <c r="H38">
        <v>8</v>
      </c>
      <c r="I38">
        <v>0.84905660377358505</v>
      </c>
      <c r="J38">
        <v>0.15094339622641501</v>
      </c>
    </row>
    <row r="39" spans="1:10">
      <c r="A39" t="s">
        <v>452</v>
      </c>
      <c r="B39">
        <v>1</v>
      </c>
      <c r="C39">
        <v>40</v>
      </c>
      <c r="D39">
        <v>10</v>
      </c>
      <c r="E39" t="s">
        <v>420</v>
      </c>
      <c r="F39">
        <v>10</v>
      </c>
      <c r="G39">
        <v>9</v>
      </c>
      <c r="H39">
        <v>1</v>
      </c>
      <c r="I39" t="s">
        <v>46</v>
      </c>
      <c r="J39" t="s">
        <v>45</v>
      </c>
    </row>
    <row r="40" spans="1:10">
      <c r="A40" t="s">
        <v>452</v>
      </c>
      <c r="B40">
        <v>1</v>
      </c>
      <c r="C40">
        <v>42</v>
      </c>
      <c r="D40">
        <v>10</v>
      </c>
      <c r="E40" t="s">
        <v>420</v>
      </c>
      <c r="F40">
        <v>103</v>
      </c>
      <c r="G40">
        <v>85</v>
      </c>
      <c r="H40">
        <v>18</v>
      </c>
      <c r="I40">
        <v>0.82524271844660202</v>
      </c>
      <c r="J40">
        <v>0.17475728155339801</v>
      </c>
    </row>
    <row r="41" spans="1:10">
      <c r="A41" t="s">
        <v>452</v>
      </c>
      <c r="B41">
        <v>1</v>
      </c>
      <c r="C41">
        <v>43</v>
      </c>
      <c r="D41">
        <v>10</v>
      </c>
      <c r="E41" t="s">
        <v>420</v>
      </c>
      <c r="F41">
        <v>6</v>
      </c>
      <c r="G41">
        <v>5</v>
      </c>
      <c r="H41">
        <v>1</v>
      </c>
      <c r="I41" t="s">
        <v>39</v>
      </c>
      <c r="J41" t="s">
        <v>40</v>
      </c>
    </row>
    <row r="42" spans="1:10">
      <c r="A42" t="s">
        <v>452</v>
      </c>
      <c r="B42">
        <v>1</v>
      </c>
      <c r="C42">
        <v>44</v>
      </c>
      <c r="D42">
        <v>10</v>
      </c>
      <c r="E42" t="s">
        <v>420</v>
      </c>
      <c r="F42">
        <v>17</v>
      </c>
      <c r="G42">
        <v>13</v>
      </c>
      <c r="H42">
        <v>4</v>
      </c>
      <c r="I42">
        <v>0.76470588235294101</v>
      </c>
      <c r="J42">
        <v>0.23529411764705899</v>
      </c>
    </row>
    <row r="43" spans="1:10">
      <c r="A43" t="s">
        <v>452</v>
      </c>
      <c r="B43">
        <v>1</v>
      </c>
      <c r="C43">
        <v>45</v>
      </c>
      <c r="D43">
        <v>10</v>
      </c>
      <c r="E43" t="s">
        <v>420</v>
      </c>
      <c r="F43">
        <v>37</v>
      </c>
      <c r="G43">
        <v>21</v>
      </c>
      <c r="H43">
        <v>16</v>
      </c>
      <c r="I43">
        <v>0.56756756756756799</v>
      </c>
      <c r="J43">
        <v>0.43243243243243201</v>
      </c>
    </row>
    <row r="44" spans="1:10">
      <c r="A44" t="s">
        <v>452</v>
      </c>
      <c r="B44">
        <v>1</v>
      </c>
      <c r="C44">
        <v>46</v>
      </c>
      <c r="D44">
        <v>10</v>
      </c>
      <c r="E44" t="s">
        <v>420</v>
      </c>
      <c r="F44">
        <v>17</v>
      </c>
      <c r="G44">
        <v>11</v>
      </c>
      <c r="H44">
        <v>6</v>
      </c>
      <c r="I44">
        <v>0.64705882352941202</v>
      </c>
      <c r="J44">
        <v>0.35294117647058798</v>
      </c>
    </row>
    <row r="45" spans="1:10">
      <c r="A45" t="s">
        <v>452</v>
      </c>
      <c r="B45">
        <v>1</v>
      </c>
      <c r="C45">
        <v>47</v>
      </c>
      <c r="D45">
        <v>10</v>
      </c>
      <c r="E45" t="s">
        <v>420</v>
      </c>
      <c r="F45">
        <v>14</v>
      </c>
      <c r="G45">
        <v>12</v>
      </c>
      <c r="H45">
        <v>2</v>
      </c>
      <c r="I45" t="s">
        <v>46</v>
      </c>
      <c r="J45" t="s">
        <v>45</v>
      </c>
    </row>
    <row r="46" spans="1:10">
      <c r="A46" t="s">
        <v>452</v>
      </c>
      <c r="B46">
        <v>1</v>
      </c>
      <c r="C46">
        <v>48</v>
      </c>
      <c r="D46">
        <v>10</v>
      </c>
      <c r="E46" t="s">
        <v>420</v>
      </c>
      <c r="F46">
        <v>55</v>
      </c>
      <c r="G46">
        <v>50</v>
      </c>
      <c r="H46">
        <v>5</v>
      </c>
      <c r="I46">
        <v>0.90909090909090895</v>
      </c>
      <c r="J46" s="38">
        <v>9.0909090909090898E-2</v>
      </c>
    </row>
    <row r="47" spans="1:10">
      <c r="A47" t="s">
        <v>452</v>
      </c>
      <c r="B47">
        <v>1</v>
      </c>
      <c r="C47">
        <v>49</v>
      </c>
      <c r="D47">
        <v>10</v>
      </c>
      <c r="E47" t="s">
        <v>420</v>
      </c>
      <c r="F47">
        <v>35</v>
      </c>
      <c r="G47">
        <v>33</v>
      </c>
      <c r="H47">
        <v>2</v>
      </c>
      <c r="I47" t="s">
        <v>42</v>
      </c>
      <c r="J47" s="38" t="s">
        <v>43</v>
      </c>
    </row>
    <row r="48" spans="1:10">
      <c r="A48" t="s">
        <v>452</v>
      </c>
      <c r="B48">
        <v>1</v>
      </c>
      <c r="C48">
        <v>50</v>
      </c>
      <c r="D48">
        <v>10</v>
      </c>
      <c r="E48" t="s">
        <v>420</v>
      </c>
      <c r="F48">
        <v>9</v>
      </c>
      <c r="G48">
        <v>8</v>
      </c>
      <c r="H48">
        <v>1</v>
      </c>
      <c r="I48" t="s">
        <v>51</v>
      </c>
      <c r="J48" t="s">
        <v>50</v>
      </c>
    </row>
    <row r="49" spans="1:10">
      <c r="A49" t="s">
        <v>452</v>
      </c>
      <c r="B49">
        <v>1</v>
      </c>
      <c r="C49">
        <v>51</v>
      </c>
      <c r="D49">
        <v>10</v>
      </c>
      <c r="E49" t="s">
        <v>420</v>
      </c>
      <c r="F49">
        <v>22</v>
      </c>
      <c r="G49">
        <v>10</v>
      </c>
      <c r="H49">
        <v>12</v>
      </c>
      <c r="I49">
        <v>0.45454545454545497</v>
      </c>
      <c r="J49">
        <v>0.54545454545454497</v>
      </c>
    </row>
    <row r="50" spans="1:10">
      <c r="A50" t="s">
        <v>452</v>
      </c>
      <c r="B50">
        <v>1</v>
      </c>
      <c r="C50">
        <v>52</v>
      </c>
      <c r="D50">
        <v>10</v>
      </c>
      <c r="E50" t="s">
        <v>420</v>
      </c>
      <c r="F50">
        <v>96</v>
      </c>
      <c r="G50">
        <v>62</v>
      </c>
      <c r="H50">
        <v>34</v>
      </c>
      <c r="I50">
        <v>0.64583333333333304</v>
      </c>
      <c r="J50">
        <v>0.35416666666666702</v>
      </c>
    </row>
    <row r="51" spans="1:10">
      <c r="A51" t="s">
        <v>452</v>
      </c>
      <c r="B51">
        <v>1</v>
      </c>
      <c r="C51">
        <v>53</v>
      </c>
      <c r="D51">
        <v>10</v>
      </c>
      <c r="E51" t="s">
        <v>420</v>
      </c>
      <c r="F51">
        <v>5</v>
      </c>
      <c r="G51">
        <v>4</v>
      </c>
      <c r="H51">
        <v>1</v>
      </c>
      <c r="I51" t="s">
        <v>39</v>
      </c>
      <c r="J51" t="s">
        <v>40</v>
      </c>
    </row>
    <row r="52" spans="1:10">
      <c r="A52" t="s">
        <v>452</v>
      </c>
      <c r="B52">
        <v>1</v>
      </c>
      <c r="C52">
        <v>54</v>
      </c>
      <c r="D52">
        <v>10</v>
      </c>
      <c r="E52" t="s">
        <v>420</v>
      </c>
      <c r="F52">
        <v>27</v>
      </c>
      <c r="G52">
        <v>9</v>
      </c>
      <c r="H52">
        <v>18</v>
      </c>
      <c r="I52">
        <v>0.33333333333333298</v>
      </c>
      <c r="J52">
        <v>0.66666666666666696</v>
      </c>
    </row>
    <row r="53" spans="1:10">
      <c r="A53" t="s">
        <v>452</v>
      </c>
      <c r="B53">
        <v>1</v>
      </c>
      <c r="C53">
        <v>55</v>
      </c>
      <c r="D53">
        <v>10</v>
      </c>
      <c r="E53" t="s">
        <v>420</v>
      </c>
      <c r="F53">
        <v>20</v>
      </c>
      <c r="G53">
        <v>8</v>
      </c>
      <c r="H53">
        <v>12</v>
      </c>
      <c r="I53">
        <v>0.4</v>
      </c>
      <c r="J53">
        <v>0.6</v>
      </c>
    </row>
    <row r="54" spans="1:10">
      <c r="A54" t="s">
        <v>452</v>
      </c>
      <c r="B54">
        <v>1</v>
      </c>
      <c r="C54">
        <v>56</v>
      </c>
      <c r="D54">
        <v>10</v>
      </c>
      <c r="E54" t="s">
        <v>420</v>
      </c>
      <c r="F54">
        <v>20</v>
      </c>
      <c r="G54">
        <v>16</v>
      </c>
      <c r="H54">
        <v>4</v>
      </c>
      <c r="I54">
        <v>0.8</v>
      </c>
      <c r="J54">
        <v>0.2</v>
      </c>
    </row>
    <row r="55" spans="1:10">
      <c r="A55" t="s">
        <v>452</v>
      </c>
      <c r="B55">
        <v>1</v>
      </c>
      <c r="C55">
        <v>98</v>
      </c>
      <c r="D55">
        <v>10</v>
      </c>
      <c r="E55" t="s">
        <v>420</v>
      </c>
      <c r="F55">
        <v>106</v>
      </c>
      <c r="G55">
        <v>93</v>
      </c>
      <c r="H55">
        <v>13</v>
      </c>
      <c r="I55">
        <v>0.87735849056603799</v>
      </c>
      <c r="J55">
        <v>0.122641509433962</v>
      </c>
    </row>
    <row r="56" spans="1:10">
      <c r="A56" t="s">
        <v>452</v>
      </c>
      <c r="B56">
        <v>1</v>
      </c>
      <c r="C56">
        <v>2</v>
      </c>
      <c r="D56">
        <v>11</v>
      </c>
      <c r="E56" t="s">
        <v>420</v>
      </c>
      <c r="F56">
        <v>2</v>
      </c>
      <c r="G56">
        <v>1</v>
      </c>
      <c r="H56">
        <v>1</v>
      </c>
      <c r="I56" t="s">
        <v>38</v>
      </c>
      <c r="J56" t="s">
        <v>38</v>
      </c>
    </row>
    <row r="57" spans="1:10">
      <c r="A57" t="s">
        <v>452</v>
      </c>
      <c r="B57">
        <v>1</v>
      </c>
      <c r="C57">
        <v>3</v>
      </c>
      <c r="D57">
        <v>11</v>
      </c>
      <c r="E57" t="s">
        <v>420</v>
      </c>
      <c r="F57">
        <v>3</v>
      </c>
      <c r="G57">
        <v>2</v>
      </c>
      <c r="H57">
        <v>1</v>
      </c>
      <c r="I57" t="s">
        <v>38</v>
      </c>
      <c r="J57" t="s">
        <v>38</v>
      </c>
    </row>
    <row r="58" spans="1:10">
      <c r="A58" t="s">
        <v>452</v>
      </c>
      <c r="B58">
        <v>1</v>
      </c>
      <c r="C58">
        <v>4</v>
      </c>
      <c r="D58">
        <v>11</v>
      </c>
      <c r="E58" t="s">
        <v>420</v>
      </c>
      <c r="F58">
        <v>1</v>
      </c>
      <c r="G58">
        <v>0</v>
      </c>
      <c r="H58">
        <v>1</v>
      </c>
      <c r="I58" t="s">
        <v>38</v>
      </c>
      <c r="J58" t="s">
        <v>38</v>
      </c>
    </row>
    <row r="59" spans="1:10">
      <c r="A59" t="s">
        <v>452</v>
      </c>
      <c r="B59">
        <v>1</v>
      </c>
      <c r="C59">
        <v>5</v>
      </c>
      <c r="D59">
        <v>11</v>
      </c>
      <c r="E59" t="s">
        <v>420</v>
      </c>
      <c r="F59">
        <v>450</v>
      </c>
      <c r="G59">
        <v>151</v>
      </c>
      <c r="H59">
        <v>299</v>
      </c>
      <c r="I59">
        <v>0.335555555555556</v>
      </c>
      <c r="J59">
        <v>0.66444444444444395</v>
      </c>
    </row>
    <row r="60" spans="1:10">
      <c r="A60" t="s">
        <v>452</v>
      </c>
      <c r="B60">
        <v>1</v>
      </c>
      <c r="C60">
        <v>6</v>
      </c>
      <c r="D60">
        <v>11</v>
      </c>
      <c r="E60" t="s">
        <v>420</v>
      </c>
      <c r="F60">
        <v>3</v>
      </c>
      <c r="G60">
        <v>3</v>
      </c>
      <c r="H60">
        <v>0</v>
      </c>
      <c r="I60" t="s">
        <v>38</v>
      </c>
      <c r="J60" t="s">
        <v>38</v>
      </c>
    </row>
    <row r="61" spans="1:10">
      <c r="A61" t="s">
        <v>452</v>
      </c>
      <c r="B61">
        <v>1</v>
      </c>
      <c r="C61">
        <v>7</v>
      </c>
      <c r="D61">
        <v>11</v>
      </c>
      <c r="E61" t="s">
        <v>420</v>
      </c>
      <c r="F61">
        <v>27</v>
      </c>
      <c r="G61">
        <v>5</v>
      </c>
      <c r="H61">
        <v>22</v>
      </c>
      <c r="I61">
        <v>0.18518518518518501</v>
      </c>
      <c r="J61">
        <v>0.81481481481481499</v>
      </c>
    </row>
    <row r="62" spans="1:10">
      <c r="A62" t="s">
        <v>452</v>
      </c>
      <c r="B62">
        <v>1</v>
      </c>
      <c r="C62">
        <v>8</v>
      </c>
      <c r="D62">
        <v>11</v>
      </c>
      <c r="E62" t="s">
        <v>420</v>
      </c>
      <c r="F62">
        <v>2</v>
      </c>
      <c r="G62">
        <v>0</v>
      </c>
      <c r="H62">
        <v>2</v>
      </c>
      <c r="I62" t="s">
        <v>38</v>
      </c>
      <c r="J62" t="s">
        <v>38</v>
      </c>
    </row>
    <row r="63" spans="1:10">
      <c r="A63" t="s">
        <v>452</v>
      </c>
      <c r="B63">
        <v>1</v>
      </c>
      <c r="C63">
        <v>9</v>
      </c>
      <c r="D63">
        <v>11</v>
      </c>
      <c r="E63" t="s">
        <v>420</v>
      </c>
      <c r="F63">
        <v>3</v>
      </c>
      <c r="G63">
        <v>1</v>
      </c>
      <c r="H63">
        <v>2</v>
      </c>
      <c r="I63" t="s">
        <v>38</v>
      </c>
      <c r="J63" t="s">
        <v>38</v>
      </c>
    </row>
    <row r="64" spans="1:10">
      <c r="A64" t="s">
        <v>452</v>
      </c>
      <c r="B64">
        <v>1</v>
      </c>
      <c r="C64">
        <v>11</v>
      </c>
      <c r="D64">
        <v>11</v>
      </c>
      <c r="E64" t="s">
        <v>420</v>
      </c>
      <c r="F64">
        <v>3</v>
      </c>
      <c r="G64">
        <v>1</v>
      </c>
      <c r="H64">
        <v>2</v>
      </c>
      <c r="I64" t="s">
        <v>38</v>
      </c>
      <c r="J64" t="s">
        <v>38</v>
      </c>
    </row>
    <row r="65" spans="1:10">
      <c r="A65" t="s">
        <v>452</v>
      </c>
      <c r="B65">
        <v>1</v>
      </c>
      <c r="C65">
        <v>12</v>
      </c>
      <c r="D65">
        <v>11</v>
      </c>
      <c r="E65" t="s">
        <v>420</v>
      </c>
      <c r="F65">
        <v>3</v>
      </c>
      <c r="G65">
        <v>3</v>
      </c>
      <c r="H65">
        <v>0</v>
      </c>
      <c r="I65" t="s">
        <v>38</v>
      </c>
      <c r="J65" t="s">
        <v>38</v>
      </c>
    </row>
    <row r="66" spans="1:10">
      <c r="A66" t="s">
        <v>452</v>
      </c>
      <c r="B66">
        <v>1</v>
      </c>
      <c r="C66">
        <v>13</v>
      </c>
      <c r="D66">
        <v>11</v>
      </c>
      <c r="E66" t="s">
        <v>420</v>
      </c>
      <c r="F66">
        <v>9</v>
      </c>
      <c r="G66">
        <v>1</v>
      </c>
      <c r="H66">
        <v>8</v>
      </c>
      <c r="I66" t="s">
        <v>50</v>
      </c>
      <c r="J66" t="s">
        <v>51</v>
      </c>
    </row>
    <row r="67" spans="1:10">
      <c r="A67" t="s">
        <v>452</v>
      </c>
      <c r="B67">
        <v>1</v>
      </c>
      <c r="C67">
        <v>14</v>
      </c>
      <c r="D67">
        <v>11</v>
      </c>
      <c r="E67" t="s">
        <v>420</v>
      </c>
      <c r="F67">
        <v>46</v>
      </c>
      <c r="G67">
        <v>19</v>
      </c>
      <c r="H67">
        <v>27</v>
      </c>
      <c r="I67">
        <v>0.41304347826087001</v>
      </c>
      <c r="J67" t="s">
        <v>51</v>
      </c>
    </row>
    <row r="68" spans="1:10">
      <c r="A68" t="s">
        <v>452</v>
      </c>
      <c r="B68">
        <v>1</v>
      </c>
      <c r="C68">
        <v>15</v>
      </c>
      <c r="D68">
        <v>11</v>
      </c>
      <c r="E68" t="s">
        <v>420</v>
      </c>
      <c r="F68">
        <v>10</v>
      </c>
      <c r="G68">
        <v>2</v>
      </c>
      <c r="H68">
        <v>8</v>
      </c>
      <c r="I68" t="s">
        <v>45</v>
      </c>
      <c r="J68" t="s">
        <v>46</v>
      </c>
    </row>
    <row r="69" spans="1:10">
      <c r="A69" t="s">
        <v>452</v>
      </c>
      <c r="B69">
        <v>1</v>
      </c>
      <c r="C69">
        <v>16</v>
      </c>
      <c r="D69">
        <v>11</v>
      </c>
      <c r="E69" t="s">
        <v>420</v>
      </c>
      <c r="F69">
        <v>106</v>
      </c>
      <c r="G69">
        <v>48</v>
      </c>
      <c r="H69">
        <v>58</v>
      </c>
      <c r="I69">
        <v>0.45283018867924502</v>
      </c>
      <c r="J69">
        <v>0.54716981132075504</v>
      </c>
    </row>
    <row r="70" spans="1:10">
      <c r="A70" t="s">
        <v>452</v>
      </c>
      <c r="B70">
        <v>1</v>
      </c>
      <c r="C70">
        <v>17</v>
      </c>
      <c r="D70">
        <v>11</v>
      </c>
      <c r="E70" t="s">
        <v>420</v>
      </c>
      <c r="F70">
        <v>43</v>
      </c>
      <c r="G70">
        <v>19</v>
      </c>
      <c r="H70">
        <v>24</v>
      </c>
      <c r="I70">
        <v>0.44186046511627902</v>
      </c>
      <c r="J70">
        <v>0.55813953488372103</v>
      </c>
    </row>
    <row r="71" spans="1:10">
      <c r="A71" t="s">
        <v>452</v>
      </c>
      <c r="B71">
        <v>1</v>
      </c>
      <c r="C71">
        <v>18</v>
      </c>
      <c r="D71">
        <v>11</v>
      </c>
      <c r="E71" t="s">
        <v>420</v>
      </c>
      <c r="F71">
        <v>4</v>
      </c>
      <c r="G71">
        <v>3</v>
      </c>
      <c r="H71">
        <v>1</v>
      </c>
      <c r="I71" t="s">
        <v>38</v>
      </c>
      <c r="J71" t="s">
        <v>38</v>
      </c>
    </row>
    <row r="72" spans="1:10">
      <c r="A72" t="s">
        <v>452</v>
      </c>
      <c r="B72">
        <v>1</v>
      </c>
      <c r="C72">
        <v>19</v>
      </c>
      <c r="D72">
        <v>11</v>
      </c>
      <c r="E72" t="s">
        <v>420</v>
      </c>
      <c r="F72">
        <v>6</v>
      </c>
      <c r="G72">
        <v>1</v>
      </c>
      <c r="H72">
        <v>5</v>
      </c>
      <c r="I72" t="s">
        <v>40</v>
      </c>
      <c r="J72" t="s">
        <v>39</v>
      </c>
    </row>
    <row r="73" spans="1:10">
      <c r="A73" t="s">
        <v>452</v>
      </c>
      <c r="B73">
        <v>1</v>
      </c>
      <c r="C73">
        <v>20</v>
      </c>
      <c r="D73">
        <v>11</v>
      </c>
      <c r="E73" t="s">
        <v>420</v>
      </c>
      <c r="F73">
        <v>2</v>
      </c>
      <c r="G73">
        <v>1</v>
      </c>
      <c r="H73">
        <v>1</v>
      </c>
      <c r="I73" t="s">
        <v>38</v>
      </c>
      <c r="J73" t="s">
        <v>38</v>
      </c>
    </row>
    <row r="74" spans="1:10">
      <c r="A74" t="s">
        <v>452</v>
      </c>
      <c r="B74">
        <v>1</v>
      </c>
      <c r="C74">
        <v>21</v>
      </c>
      <c r="D74">
        <v>11</v>
      </c>
      <c r="E74" t="s">
        <v>420</v>
      </c>
      <c r="F74">
        <v>8</v>
      </c>
      <c r="G74">
        <v>3</v>
      </c>
      <c r="H74">
        <v>5</v>
      </c>
      <c r="I74">
        <v>0.375</v>
      </c>
      <c r="J74">
        <v>0.625</v>
      </c>
    </row>
    <row r="75" spans="1:10">
      <c r="A75" t="s">
        <v>452</v>
      </c>
      <c r="B75">
        <v>1</v>
      </c>
      <c r="C75">
        <v>22</v>
      </c>
      <c r="D75">
        <v>11</v>
      </c>
      <c r="E75" t="s">
        <v>420</v>
      </c>
      <c r="F75">
        <v>33</v>
      </c>
      <c r="G75">
        <v>9</v>
      </c>
      <c r="H75">
        <v>24</v>
      </c>
      <c r="I75">
        <v>0.27272727272727298</v>
      </c>
      <c r="J75">
        <v>0.72727272727272696</v>
      </c>
    </row>
    <row r="76" spans="1:10">
      <c r="A76" t="s">
        <v>452</v>
      </c>
      <c r="B76">
        <v>1</v>
      </c>
      <c r="C76">
        <v>23</v>
      </c>
      <c r="D76">
        <v>11</v>
      </c>
      <c r="E76" t="s">
        <v>420</v>
      </c>
      <c r="F76">
        <v>3</v>
      </c>
      <c r="G76">
        <v>0</v>
      </c>
      <c r="H76">
        <v>3</v>
      </c>
      <c r="I76" t="s">
        <v>38</v>
      </c>
      <c r="J76" t="s">
        <v>38</v>
      </c>
    </row>
    <row r="77" spans="1:10">
      <c r="A77" t="s">
        <v>452</v>
      </c>
      <c r="B77">
        <v>1</v>
      </c>
      <c r="C77">
        <v>24</v>
      </c>
      <c r="D77">
        <v>11</v>
      </c>
      <c r="E77" t="s">
        <v>420</v>
      </c>
      <c r="F77">
        <v>64</v>
      </c>
      <c r="G77">
        <v>35</v>
      </c>
      <c r="H77">
        <v>29</v>
      </c>
      <c r="I77">
        <v>0.546875</v>
      </c>
      <c r="J77">
        <v>0.453125</v>
      </c>
    </row>
    <row r="78" spans="1:10">
      <c r="A78" t="s">
        <v>452</v>
      </c>
      <c r="B78">
        <v>1</v>
      </c>
      <c r="C78">
        <v>25</v>
      </c>
      <c r="D78">
        <v>11</v>
      </c>
      <c r="E78" t="s">
        <v>420</v>
      </c>
      <c r="F78">
        <v>21</v>
      </c>
      <c r="G78">
        <v>7</v>
      </c>
      <c r="H78">
        <v>14</v>
      </c>
      <c r="I78">
        <v>0.33333333333333298</v>
      </c>
      <c r="J78">
        <v>0.66666666666666696</v>
      </c>
    </row>
    <row r="79" spans="1:10">
      <c r="A79" t="s">
        <v>452</v>
      </c>
      <c r="B79">
        <v>1</v>
      </c>
      <c r="C79">
        <v>28</v>
      </c>
      <c r="D79">
        <v>11</v>
      </c>
      <c r="E79" t="s">
        <v>420</v>
      </c>
      <c r="F79">
        <v>29</v>
      </c>
      <c r="G79">
        <v>12</v>
      </c>
      <c r="H79">
        <v>17</v>
      </c>
      <c r="I79">
        <v>0.41379310344827602</v>
      </c>
      <c r="J79">
        <v>0.58620689655172398</v>
      </c>
    </row>
    <row r="80" spans="1:10">
      <c r="A80" t="s">
        <v>452</v>
      </c>
      <c r="B80">
        <v>1</v>
      </c>
      <c r="C80">
        <v>29</v>
      </c>
      <c r="D80">
        <v>11</v>
      </c>
      <c r="E80" t="s">
        <v>420</v>
      </c>
      <c r="F80">
        <v>12</v>
      </c>
      <c r="G80">
        <v>2</v>
      </c>
      <c r="H80">
        <v>10</v>
      </c>
      <c r="I80" t="s">
        <v>45</v>
      </c>
      <c r="J80" t="s">
        <v>46</v>
      </c>
    </row>
    <row r="81" spans="1:10">
      <c r="A81" t="s">
        <v>452</v>
      </c>
      <c r="B81">
        <v>1</v>
      </c>
      <c r="C81">
        <v>30</v>
      </c>
      <c r="D81">
        <v>11</v>
      </c>
      <c r="E81" t="s">
        <v>420</v>
      </c>
      <c r="F81">
        <v>10</v>
      </c>
      <c r="G81">
        <v>3</v>
      </c>
      <c r="H81">
        <v>7</v>
      </c>
      <c r="I81">
        <v>0.3</v>
      </c>
      <c r="J81">
        <v>0.7</v>
      </c>
    </row>
    <row r="82" spans="1:10">
      <c r="A82" t="s">
        <v>452</v>
      </c>
      <c r="B82">
        <v>1</v>
      </c>
      <c r="C82">
        <v>31</v>
      </c>
      <c r="D82">
        <v>11</v>
      </c>
      <c r="E82" t="s">
        <v>420</v>
      </c>
      <c r="F82">
        <v>36</v>
      </c>
      <c r="G82">
        <v>14</v>
      </c>
      <c r="H82">
        <v>22</v>
      </c>
      <c r="I82">
        <v>0.38888888888888901</v>
      </c>
      <c r="J82">
        <v>0.61111111111111105</v>
      </c>
    </row>
    <row r="83" spans="1:10">
      <c r="A83" t="s">
        <v>452</v>
      </c>
      <c r="B83">
        <v>1</v>
      </c>
      <c r="C83">
        <v>32</v>
      </c>
      <c r="D83">
        <v>11</v>
      </c>
      <c r="E83" t="s">
        <v>420</v>
      </c>
      <c r="F83">
        <v>50</v>
      </c>
      <c r="G83">
        <v>9</v>
      </c>
      <c r="H83">
        <v>41</v>
      </c>
      <c r="I83">
        <v>0.18</v>
      </c>
      <c r="J83">
        <v>0.82</v>
      </c>
    </row>
    <row r="84" spans="1:10">
      <c r="A84" t="s">
        <v>452</v>
      </c>
      <c r="B84">
        <v>1</v>
      </c>
      <c r="C84">
        <v>33</v>
      </c>
      <c r="D84">
        <v>11</v>
      </c>
      <c r="E84" t="s">
        <v>420</v>
      </c>
      <c r="F84">
        <v>164</v>
      </c>
      <c r="G84">
        <v>57</v>
      </c>
      <c r="H84">
        <v>107</v>
      </c>
      <c r="I84">
        <v>0.34756097560975602</v>
      </c>
      <c r="J84">
        <v>0.65243902439024404</v>
      </c>
    </row>
    <row r="85" spans="1:10">
      <c r="A85" t="s">
        <v>452</v>
      </c>
      <c r="B85">
        <v>1</v>
      </c>
      <c r="C85">
        <v>34</v>
      </c>
      <c r="D85">
        <v>11</v>
      </c>
      <c r="E85" t="s">
        <v>420</v>
      </c>
      <c r="F85">
        <v>18</v>
      </c>
      <c r="G85">
        <v>10</v>
      </c>
      <c r="H85">
        <v>8</v>
      </c>
      <c r="I85">
        <v>0.55555555555555602</v>
      </c>
      <c r="J85">
        <v>0.44444444444444398</v>
      </c>
    </row>
    <row r="86" spans="1:10">
      <c r="A86" t="s">
        <v>452</v>
      </c>
      <c r="B86">
        <v>1</v>
      </c>
      <c r="C86">
        <v>35</v>
      </c>
      <c r="D86">
        <v>11</v>
      </c>
      <c r="E86" t="s">
        <v>420</v>
      </c>
      <c r="F86">
        <v>5</v>
      </c>
      <c r="G86">
        <v>2</v>
      </c>
      <c r="H86">
        <v>3</v>
      </c>
      <c r="I86" t="s">
        <v>40</v>
      </c>
      <c r="J86" t="s">
        <v>39</v>
      </c>
    </row>
    <row r="87" spans="1:10">
      <c r="A87" t="s">
        <v>452</v>
      </c>
      <c r="B87">
        <v>1</v>
      </c>
      <c r="C87">
        <v>36</v>
      </c>
      <c r="D87">
        <v>11</v>
      </c>
      <c r="E87" t="s">
        <v>420</v>
      </c>
      <c r="F87">
        <v>30</v>
      </c>
      <c r="G87">
        <v>2</v>
      </c>
      <c r="H87">
        <v>28</v>
      </c>
      <c r="I87" s="38" t="s">
        <v>43</v>
      </c>
      <c r="J87" t="s">
        <v>42</v>
      </c>
    </row>
    <row r="88" spans="1:10">
      <c r="A88" t="s">
        <v>452</v>
      </c>
      <c r="B88">
        <v>1</v>
      </c>
      <c r="C88">
        <v>37</v>
      </c>
      <c r="D88">
        <v>11</v>
      </c>
      <c r="E88" t="s">
        <v>420</v>
      </c>
      <c r="F88">
        <v>34</v>
      </c>
      <c r="G88">
        <v>15</v>
      </c>
      <c r="H88">
        <v>19</v>
      </c>
      <c r="I88" t="s">
        <v>43</v>
      </c>
      <c r="J88">
        <v>0.55882352941176505</v>
      </c>
    </row>
    <row r="89" spans="1:10">
      <c r="A89" t="s">
        <v>452</v>
      </c>
      <c r="B89">
        <v>1</v>
      </c>
      <c r="C89">
        <v>39</v>
      </c>
      <c r="D89">
        <v>11</v>
      </c>
      <c r="E89" t="s">
        <v>420</v>
      </c>
      <c r="F89">
        <v>2</v>
      </c>
      <c r="G89">
        <v>2</v>
      </c>
      <c r="H89">
        <v>0</v>
      </c>
      <c r="I89" t="s">
        <v>38</v>
      </c>
      <c r="J89" t="s">
        <v>38</v>
      </c>
    </row>
    <row r="90" spans="1:10">
      <c r="A90" t="s">
        <v>452</v>
      </c>
      <c r="B90">
        <v>1</v>
      </c>
      <c r="C90">
        <v>42</v>
      </c>
      <c r="D90">
        <v>11</v>
      </c>
      <c r="E90" t="s">
        <v>420</v>
      </c>
      <c r="F90">
        <v>9</v>
      </c>
      <c r="G90">
        <v>5</v>
      </c>
      <c r="H90">
        <v>4</v>
      </c>
      <c r="I90">
        <v>0.55555555555555602</v>
      </c>
      <c r="J90">
        <v>0.44444444444444398</v>
      </c>
    </row>
    <row r="91" spans="1:10">
      <c r="A91" t="s">
        <v>452</v>
      </c>
      <c r="B91">
        <v>1</v>
      </c>
      <c r="C91">
        <v>43</v>
      </c>
      <c r="D91">
        <v>11</v>
      </c>
      <c r="E91" t="s">
        <v>420</v>
      </c>
      <c r="F91">
        <v>1</v>
      </c>
      <c r="G91">
        <v>1</v>
      </c>
      <c r="H91">
        <v>0</v>
      </c>
      <c r="I91" t="s">
        <v>38</v>
      </c>
      <c r="J91" t="s">
        <v>38</v>
      </c>
    </row>
    <row r="92" spans="1:10">
      <c r="A92" t="s">
        <v>452</v>
      </c>
      <c r="B92">
        <v>1</v>
      </c>
      <c r="C92">
        <v>44</v>
      </c>
      <c r="D92">
        <v>11</v>
      </c>
      <c r="E92" t="s">
        <v>420</v>
      </c>
      <c r="F92">
        <v>1</v>
      </c>
      <c r="G92">
        <v>1</v>
      </c>
      <c r="H92">
        <v>0</v>
      </c>
      <c r="I92" t="s">
        <v>38</v>
      </c>
      <c r="J92" t="s">
        <v>38</v>
      </c>
    </row>
    <row r="93" spans="1:10">
      <c r="A93" t="s">
        <v>452</v>
      </c>
      <c r="B93">
        <v>1</v>
      </c>
      <c r="C93">
        <v>45</v>
      </c>
      <c r="D93">
        <v>11</v>
      </c>
      <c r="E93" t="s">
        <v>420</v>
      </c>
      <c r="F93">
        <v>9</v>
      </c>
      <c r="G93">
        <v>2</v>
      </c>
      <c r="H93">
        <v>7</v>
      </c>
      <c r="I93" t="s">
        <v>50</v>
      </c>
      <c r="J93" t="s">
        <v>51</v>
      </c>
    </row>
    <row r="94" spans="1:10">
      <c r="A94" t="s">
        <v>452</v>
      </c>
      <c r="B94">
        <v>1</v>
      </c>
      <c r="C94">
        <v>46</v>
      </c>
      <c r="D94">
        <v>11</v>
      </c>
      <c r="E94" t="s">
        <v>420</v>
      </c>
      <c r="F94">
        <v>1</v>
      </c>
      <c r="G94">
        <v>0</v>
      </c>
      <c r="H94">
        <v>1</v>
      </c>
      <c r="I94" t="s">
        <v>38</v>
      </c>
      <c r="J94" t="s">
        <v>38</v>
      </c>
    </row>
    <row r="95" spans="1:10">
      <c r="A95" t="s">
        <v>452</v>
      </c>
      <c r="B95">
        <v>1</v>
      </c>
      <c r="C95">
        <v>47</v>
      </c>
      <c r="D95">
        <v>11</v>
      </c>
      <c r="E95" t="s">
        <v>420</v>
      </c>
      <c r="F95">
        <v>3</v>
      </c>
      <c r="G95">
        <v>0</v>
      </c>
      <c r="H95">
        <v>3</v>
      </c>
      <c r="I95" t="s">
        <v>38</v>
      </c>
      <c r="J95" t="s">
        <v>38</v>
      </c>
    </row>
    <row r="96" spans="1:10">
      <c r="A96" t="s">
        <v>452</v>
      </c>
      <c r="B96">
        <v>1</v>
      </c>
      <c r="C96">
        <v>48</v>
      </c>
      <c r="D96">
        <v>11</v>
      </c>
      <c r="E96" t="s">
        <v>420</v>
      </c>
      <c r="F96">
        <v>3</v>
      </c>
      <c r="G96">
        <v>0</v>
      </c>
      <c r="H96">
        <v>3</v>
      </c>
      <c r="I96" t="s">
        <v>38</v>
      </c>
      <c r="J96" t="s">
        <v>38</v>
      </c>
    </row>
    <row r="97" spans="1:10">
      <c r="A97" t="s">
        <v>452</v>
      </c>
      <c r="B97">
        <v>1</v>
      </c>
      <c r="C97">
        <v>49</v>
      </c>
      <c r="D97">
        <v>11</v>
      </c>
      <c r="E97" t="s">
        <v>420</v>
      </c>
      <c r="F97">
        <v>2</v>
      </c>
      <c r="G97">
        <v>1</v>
      </c>
      <c r="H97">
        <v>1</v>
      </c>
      <c r="I97" t="s">
        <v>38</v>
      </c>
      <c r="J97" t="s">
        <v>38</v>
      </c>
    </row>
    <row r="98" spans="1:10">
      <c r="A98" t="s">
        <v>452</v>
      </c>
      <c r="B98">
        <v>1</v>
      </c>
      <c r="C98">
        <v>50</v>
      </c>
      <c r="D98">
        <v>11</v>
      </c>
      <c r="E98" t="s">
        <v>420</v>
      </c>
      <c r="F98">
        <v>1</v>
      </c>
      <c r="G98">
        <v>1</v>
      </c>
      <c r="H98">
        <v>0</v>
      </c>
      <c r="I98" t="s">
        <v>38</v>
      </c>
      <c r="J98" t="s">
        <v>38</v>
      </c>
    </row>
    <row r="99" spans="1:10">
      <c r="A99" t="s">
        <v>452</v>
      </c>
      <c r="B99">
        <v>1</v>
      </c>
      <c r="C99">
        <v>51</v>
      </c>
      <c r="D99">
        <v>11</v>
      </c>
      <c r="E99" t="s">
        <v>420</v>
      </c>
      <c r="F99">
        <v>7</v>
      </c>
      <c r="G99">
        <v>1</v>
      </c>
      <c r="H99">
        <v>6</v>
      </c>
      <c r="I99" t="s">
        <v>40</v>
      </c>
      <c r="J99" t="s">
        <v>39</v>
      </c>
    </row>
    <row r="100" spans="1:10">
      <c r="A100" t="s">
        <v>452</v>
      </c>
      <c r="B100">
        <v>1</v>
      </c>
      <c r="C100">
        <v>52</v>
      </c>
      <c r="D100">
        <v>11</v>
      </c>
      <c r="E100" t="s">
        <v>420</v>
      </c>
      <c r="F100">
        <v>16</v>
      </c>
      <c r="G100">
        <v>7</v>
      </c>
      <c r="H100">
        <v>9</v>
      </c>
      <c r="I100">
        <v>0.4375</v>
      </c>
      <c r="J100">
        <v>0.5625</v>
      </c>
    </row>
    <row r="101" spans="1:10">
      <c r="A101" t="s">
        <v>452</v>
      </c>
      <c r="B101">
        <v>1</v>
      </c>
      <c r="C101">
        <v>54</v>
      </c>
      <c r="D101">
        <v>11</v>
      </c>
      <c r="E101" t="s">
        <v>420</v>
      </c>
      <c r="F101">
        <v>14</v>
      </c>
      <c r="G101">
        <v>3</v>
      </c>
      <c r="H101">
        <v>11</v>
      </c>
      <c r="I101">
        <v>0.214285714285714</v>
      </c>
      <c r="J101">
        <v>0.78571428571428603</v>
      </c>
    </row>
    <row r="102" spans="1:10">
      <c r="A102" t="s">
        <v>452</v>
      </c>
      <c r="B102">
        <v>1</v>
      </c>
      <c r="C102">
        <v>55</v>
      </c>
      <c r="D102">
        <v>11</v>
      </c>
      <c r="E102" t="s">
        <v>420</v>
      </c>
      <c r="F102">
        <v>15</v>
      </c>
      <c r="G102">
        <v>1</v>
      </c>
      <c r="H102">
        <v>14</v>
      </c>
      <c r="I102" s="38" t="s">
        <v>45</v>
      </c>
      <c r="J102" t="s">
        <v>46</v>
      </c>
    </row>
    <row r="103" spans="1:10">
      <c r="A103" t="s">
        <v>452</v>
      </c>
      <c r="B103">
        <v>1</v>
      </c>
      <c r="C103">
        <v>56</v>
      </c>
      <c r="D103">
        <v>11</v>
      </c>
      <c r="E103" t="s">
        <v>420</v>
      </c>
      <c r="F103">
        <v>1</v>
      </c>
      <c r="G103">
        <v>0</v>
      </c>
      <c r="H103">
        <v>1</v>
      </c>
      <c r="I103" t="s">
        <v>38</v>
      </c>
      <c r="J103" t="s">
        <v>38</v>
      </c>
    </row>
    <row r="104" spans="1:10">
      <c r="A104" t="s">
        <v>452</v>
      </c>
      <c r="B104">
        <v>1</v>
      </c>
      <c r="C104">
        <v>98</v>
      </c>
      <c r="D104">
        <v>11</v>
      </c>
      <c r="E104" t="s">
        <v>420</v>
      </c>
      <c r="F104">
        <v>9</v>
      </c>
      <c r="G104">
        <v>6</v>
      </c>
      <c r="H104">
        <v>3</v>
      </c>
      <c r="I104">
        <v>0.66666666666666696</v>
      </c>
      <c r="J104">
        <v>0.33333333333333298</v>
      </c>
    </row>
    <row r="105" spans="1:10">
      <c r="A105" t="s">
        <v>452</v>
      </c>
      <c r="B105">
        <v>1</v>
      </c>
      <c r="C105">
        <v>2</v>
      </c>
      <c r="D105">
        <v>12</v>
      </c>
      <c r="E105" t="s">
        <v>420</v>
      </c>
      <c r="F105">
        <v>2</v>
      </c>
      <c r="G105">
        <v>0</v>
      </c>
      <c r="H105">
        <v>2</v>
      </c>
      <c r="I105" t="s">
        <v>38</v>
      </c>
      <c r="J105" t="s">
        <v>38</v>
      </c>
    </row>
    <row r="106" spans="1:10">
      <c r="A106" t="s">
        <v>452</v>
      </c>
      <c r="B106">
        <v>1</v>
      </c>
      <c r="C106">
        <v>3</v>
      </c>
      <c r="D106">
        <v>12</v>
      </c>
      <c r="E106" t="s">
        <v>420</v>
      </c>
      <c r="F106">
        <v>1</v>
      </c>
      <c r="G106">
        <v>1</v>
      </c>
      <c r="H106">
        <v>0</v>
      </c>
      <c r="I106" t="s">
        <v>38</v>
      </c>
      <c r="J106" t="s">
        <v>38</v>
      </c>
    </row>
    <row r="107" spans="1:10">
      <c r="A107" t="s">
        <v>452</v>
      </c>
      <c r="B107">
        <v>1</v>
      </c>
      <c r="C107">
        <v>5</v>
      </c>
      <c r="D107">
        <v>12</v>
      </c>
      <c r="E107" t="s">
        <v>420</v>
      </c>
      <c r="F107">
        <v>219</v>
      </c>
      <c r="G107">
        <v>86</v>
      </c>
      <c r="H107">
        <v>133</v>
      </c>
      <c r="I107">
        <v>0.39269406392694101</v>
      </c>
      <c r="J107">
        <v>0.60730593607305905</v>
      </c>
    </row>
    <row r="108" spans="1:10">
      <c r="A108" t="s">
        <v>452</v>
      </c>
      <c r="B108">
        <v>1</v>
      </c>
      <c r="C108">
        <v>6</v>
      </c>
      <c r="D108">
        <v>12</v>
      </c>
      <c r="E108" t="s">
        <v>420</v>
      </c>
      <c r="F108">
        <v>1</v>
      </c>
      <c r="G108">
        <v>1</v>
      </c>
      <c r="H108">
        <v>0</v>
      </c>
      <c r="I108" t="s">
        <v>38</v>
      </c>
      <c r="J108" t="s">
        <v>38</v>
      </c>
    </row>
    <row r="109" spans="1:10">
      <c r="A109" t="s">
        <v>452</v>
      </c>
      <c r="B109">
        <v>1</v>
      </c>
      <c r="C109">
        <v>7</v>
      </c>
      <c r="D109">
        <v>12</v>
      </c>
      <c r="E109" t="s">
        <v>420</v>
      </c>
      <c r="F109">
        <v>28</v>
      </c>
      <c r="G109">
        <v>6</v>
      </c>
      <c r="H109">
        <v>22</v>
      </c>
      <c r="I109">
        <v>0.214285714285714</v>
      </c>
      <c r="J109">
        <v>0.78571428571428603</v>
      </c>
    </row>
    <row r="110" spans="1:10">
      <c r="A110" t="s">
        <v>452</v>
      </c>
      <c r="B110">
        <v>1</v>
      </c>
      <c r="C110">
        <v>8</v>
      </c>
      <c r="D110">
        <v>12</v>
      </c>
      <c r="E110" t="s">
        <v>420</v>
      </c>
      <c r="F110">
        <v>2</v>
      </c>
      <c r="G110">
        <v>0</v>
      </c>
      <c r="H110">
        <v>2</v>
      </c>
      <c r="I110" t="s">
        <v>38</v>
      </c>
      <c r="J110" t="s">
        <v>38</v>
      </c>
    </row>
    <row r="111" spans="1:10">
      <c r="A111" t="s">
        <v>452</v>
      </c>
      <c r="B111">
        <v>1</v>
      </c>
      <c r="C111">
        <v>10</v>
      </c>
      <c r="D111">
        <v>12</v>
      </c>
      <c r="E111" t="s">
        <v>420</v>
      </c>
      <c r="F111">
        <v>1</v>
      </c>
      <c r="G111">
        <v>1</v>
      </c>
      <c r="H111">
        <v>0</v>
      </c>
      <c r="I111" t="s">
        <v>38</v>
      </c>
      <c r="J111" t="s">
        <v>38</v>
      </c>
    </row>
    <row r="112" spans="1:10">
      <c r="A112" t="s">
        <v>452</v>
      </c>
      <c r="B112">
        <v>1</v>
      </c>
      <c r="C112">
        <v>11</v>
      </c>
      <c r="D112">
        <v>12</v>
      </c>
      <c r="E112" t="s">
        <v>420</v>
      </c>
      <c r="F112">
        <v>3</v>
      </c>
      <c r="G112">
        <v>0</v>
      </c>
      <c r="H112">
        <v>3</v>
      </c>
      <c r="I112" t="s">
        <v>38</v>
      </c>
      <c r="J112" t="s">
        <v>38</v>
      </c>
    </row>
    <row r="113" spans="1:10">
      <c r="A113" t="s">
        <v>452</v>
      </c>
      <c r="B113">
        <v>1</v>
      </c>
      <c r="C113">
        <v>13</v>
      </c>
      <c r="D113">
        <v>12</v>
      </c>
      <c r="E113" t="s">
        <v>420</v>
      </c>
      <c r="F113">
        <v>1</v>
      </c>
      <c r="G113">
        <v>1</v>
      </c>
      <c r="H113">
        <v>0</v>
      </c>
      <c r="I113" t="s">
        <v>38</v>
      </c>
      <c r="J113" t="s">
        <v>38</v>
      </c>
    </row>
    <row r="114" spans="1:10">
      <c r="A114" t="s">
        <v>452</v>
      </c>
      <c r="B114">
        <v>1</v>
      </c>
      <c r="C114">
        <v>14</v>
      </c>
      <c r="D114">
        <v>12</v>
      </c>
      <c r="E114" t="s">
        <v>420</v>
      </c>
      <c r="F114">
        <v>8</v>
      </c>
      <c r="G114">
        <v>2</v>
      </c>
      <c r="H114">
        <v>6</v>
      </c>
      <c r="I114" t="s">
        <v>50</v>
      </c>
      <c r="J114" t="s">
        <v>51</v>
      </c>
    </row>
    <row r="115" spans="1:10">
      <c r="A115" t="s">
        <v>452</v>
      </c>
      <c r="B115">
        <v>1</v>
      </c>
      <c r="C115">
        <v>15</v>
      </c>
      <c r="D115">
        <v>12</v>
      </c>
      <c r="E115" t="s">
        <v>420</v>
      </c>
      <c r="F115">
        <v>3</v>
      </c>
      <c r="G115">
        <v>1</v>
      </c>
      <c r="H115">
        <v>2</v>
      </c>
      <c r="I115" t="s">
        <v>38</v>
      </c>
      <c r="J115" t="s">
        <v>38</v>
      </c>
    </row>
    <row r="116" spans="1:10">
      <c r="A116" t="s">
        <v>452</v>
      </c>
      <c r="B116">
        <v>1</v>
      </c>
      <c r="C116">
        <v>16</v>
      </c>
      <c r="D116">
        <v>12</v>
      </c>
      <c r="E116" t="s">
        <v>420</v>
      </c>
      <c r="F116">
        <v>42</v>
      </c>
      <c r="G116">
        <v>24</v>
      </c>
      <c r="H116">
        <v>18</v>
      </c>
      <c r="I116">
        <v>0.57142857142857095</v>
      </c>
      <c r="J116">
        <v>0.42857142857142899</v>
      </c>
    </row>
    <row r="117" spans="1:10">
      <c r="A117" t="s">
        <v>452</v>
      </c>
      <c r="B117">
        <v>1</v>
      </c>
      <c r="C117">
        <v>17</v>
      </c>
      <c r="D117">
        <v>12</v>
      </c>
      <c r="E117" t="s">
        <v>420</v>
      </c>
      <c r="F117">
        <v>22</v>
      </c>
      <c r="G117">
        <v>4</v>
      </c>
      <c r="H117">
        <v>18</v>
      </c>
      <c r="I117">
        <v>0.18181818181818199</v>
      </c>
      <c r="J117">
        <v>0.81818181818181801</v>
      </c>
    </row>
    <row r="118" spans="1:10">
      <c r="A118" t="s">
        <v>452</v>
      </c>
      <c r="B118">
        <v>1</v>
      </c>
      <c r="C118">
        <v>19</v>
      </c>
      <c r="D118">
        <v>12</v>
      </c>
      <c r="E118" t="s">
        <v>420</v>
      </c>
      <c r="F118">
        <v>1</v>
      </c>
      <c r="G118">
        <v>1</v>
      </c>
      <c r="H118">
        <v>0</v>
      </c>
      <c r="I118" t="s">
        <v>38</v>
      </c>
      <c r="J118" t="s">
        <v>38</v>
      </c>
    </row>
    <row r="119" spans="1:10">
      <c r="A119" t="s">
        <v>452</v>
      </c>
      <c r="B119">
        <v>1</v>
      </c>
      <c r="C119">
        <v>21</v>
      </c>
      <c r="D119">
        <v>12</v>
      </c>
      <c r="E119" t="s">
        <v>420</v>
      </c>
      <c r="F119">
        <v>4</v>
      </c>
      <c r="G119">
        <v>1</v>
      </c>
      <c r="H119">
        <v>3</v>
      </c>
      <c r="I119" t="s">
        <v>38</v>
      </c>
      <c r="J119" t="s">
        <v>38</v>
      </c>
    </row>
    <row r="120" spans="1:10">
      <c r="A120" t="s">
        <v>452</v>
      </c>
      <c r="B120">
        <v>1</v>
      </c>
      <c r="C120">
        <v>22</v>
      </c>
      <c r="D120">
        <v>12</v>
      </c>
      <c r="E120" t="s">
        <v>420</v>
      </c>
      <c r="F120">
        <v>15</v>
      </c>
      <c r="G120">
        <v>3</v>
      </c>
      <c r="H120">
        <v>12</v>
      </c>
      <c r="I120">
        <v>0.2</v>
      </c>
      <c r="J120">
        <v>0.8</v>
      </c>
    </row>
    <row r="121" spans="1:10">
      <c r="A121" t="s">
        <v>452</v>
      </c>
      <c r="B121">
        <v>1</v>
      </c>
      <c r="C121">
        <v>23</v>
      </c>
      <c r="D121">
        <v>12</v>
      </c>
      <c r="E121" t="s">
        <v>420</v>
      </c>
      <c r="F121">
        <v>1</v>
      </c>
      <c r="G121">
        <v>0</v>
      </c>
      <c r="H121">
        <v>1</v>
      </c>
      <c r="I121" t="s">
        <v>38</v>
      </c>
      <c r="J121" t="s">
        <v>38</v>
      </c>
    </row>
    <row r="122" spans="1:10">
      <c r="A122" t="s">
        <v>452</v>
      </c>
      <c r="B122">
        <v>1</v>
      </c>
      <c r="C122">
        <v>24</v>
      </c>
      <c r="D122">
        <v>12</v>
      </c>
      <c r="E122" t="s">
        <v>420</v>
      </c>
      <c r="F122">
        <v>21</v>
      </c>
      <c r="G122">
        <v>12</v>
      </c>
      <c r="H122">
        <v>9</v>
      </c>
      <c r="I122">
        <v>0.57142857142857095</v>
      </c>
      <c r="J122">
        <v>0.42857142857142899</v>
      </c>
    </row>
    <row r="123" spans="1:10">
      <c r="A123" t="s">
        <v>452</v>
      </c>
      <c r="B123">
        <v>1</v>
      </c>
      <c r="C123">
        <v>25</v>
      </c>
      <c r="D123">
        <v>12</v>
      </c>
      <c r="E123" t="s">
        <v>420</v>
      </c>
      <c r="F123">
        <v>12</v>
      </c>
      <c r="G123">
        <v>3</v>
      </c>
      <c r="H123">
        <v>9</v>
      </c>
      <c r="I123">
        <v>0.25</v>
      </c>
      <c r="J123">
        <v>0.75</v>
      </c>
    </row>
    <row r="124" spans="1:10">
      <c r="A124" t="s">
        <v>452</v>
      </c>
      <c r="B124">
        <v>1</v>
      </c>
      <c r="C124">
        <v>28</v>
      </c>
      <c r="D124">
        <v>12</v>
      </c>
      <c r="E124" t="s">
        <v>420</v>
      </c>
      <c r="F124">
        <v>19</v>
      </c>
      <c r="G124">
        <v>8</v>
      </c>
      <c r="H124">
        <v>11</v>
      </c>
      <c r="I124">
        <v>0.42105263157894701</v>
      </c>
      <c r="J124">
        <v>0.57894736842105299</v>
      </c>
    </row>
    <row r="125" spans="1:10">
      <c r="A125" t="s">
        <v>452</v>
      </c>
      <c r="B125">
        <v>1</v>
      </c>
      <c r="C125">
        <v>29</v>
      </c>
      <c r="D125">
        <v>12</v>
      </c>
      <c r="E125" t="s">
        <v>420</v>
      </c>
      <c r="F125">
        <v>8</v>
      </c>
      <c r="G125">
        <v>3</v>
      </c>
      <c r="H125">
        <v>5</v>
      </c>
      <c r="I125">
        <v>0.375</v>
      </c>
      <c r="J125">
        <v>0.625</v>
      </c>
    </row>
    <row r="126" spans="1:10">
      <c r="A126" t="s">
        <v>452</v>
      </c>
      <c r="B126">
        <v>1</v>
      </c>
      <c r="C126">
        <v>30</v>
      </c>
      <c r="D126">
        <v>12</v>
      </c>
      <c r="E126" t="s">
        <v>420</v>
      </c>
      <c r="F126">
        <v>8</v>
      </c>
      <c r="G126">
        <v>0</v>
      </c>
      <c r="H126">
        <v>8</v>
      </c>
      <c r="I126" t="s">
        <v>50</v>
      </c>
      <c r="J126" t="s">
        <v>51</v>
      </c>
    </row>
    <row r="127" spans="1:10">
      <c r="A127" t="s">
        <v>452</v>
      </c>
      <c r="B127">
        <v>1</v>
      </c>
      <c r="C127">
        <v>31</v>
      </c>
      <c r="D127">
        <v>12</v>
      </c>
      <c r="E127" t="s">
        <v>420</v>
      </c>
      <c r="F127">
        <v>12</v>
      </c>
      <c r="G127">
        <v>1</v>
      </c>
      <c r="H127">
        <v>11</v>
      </c>
      <c r="I127" s="38" t="s">
        <v>45</v>
      </c>
      <c r="J127" t="s">
        <v>46</v>
      </c>
    </row>
    <row r="128" spans="1:10">
      <c r="A128" t="s">
        <v>452</v>
      </c>
      <c r="B128">
        <v>1</v>
      </c>
      <c r="C128">
        <v>32</v>
      </c>
      <c r="D128">
        <v>12</v>
      </c>
      <c r="E128" t="s">
        <v>420</v>
      </c>
      <c r="F128">
        <v>42</v>
      </c>
      <c r="G128">
        <v>9</v>
      </c>
      <c r="H128">
        <v>33</v>
      </c>
      <c r="I128">
        <v>0.214285714285714</v>
      </c>
      <c r="J128">
        <v>0.78571428571428603</v>
      </c>
    </row>
    <row r="129" spans="1:10">
      <c r="A129" t="s">
        <v>452</v>
      </c>
      <c r="B129">
        <v>1</v>
      </c>
      <c r="C129">
        <v>33</v>
      </c>
      <c r="D129">
        <v>12</v>
      </c>
      <c r="E129" t="s">
        <v>420</v>
      </c>
      <c r="F129">
        <v>51</v>
      </c>
      <c r="G129">
        <v>21</v>
      </c>
      <c r="H129">
        <v>30</v>
      </c>
      <c r="I129">
        <v>0.41176470588235298</v>
      </c>
      <c r="J129">
        <v>0.58823529411764697</v>
      </c>
    </row>
    <row r="130" spans="1:10">
      <c r="A130" t="s">
        <v>452</v>
      </c>
      <c r="B130">
        <v>1</v>
      </c>
      <c r="C130">
        <v>34</v>
      </c>
      <c r="D130">
        <v>12</v>
      </c>
      <c r="E130" t="s">
        <v>420</v>
      </c>
      <c r="F130">
        <v>6</v>
      </c>
      <c r="G130">
        <v>4</v>
      </c>
      <c r="H130">
        <v>2</v>
      </c>
      <c r="I130" t="s">
        <v>39</v>
      </c>
      <c r="J130" t="s">
        <v>40</v>
      </c>
    </row>
    <row r="131" spans="1:10">
      <c r="A131" t="s">
        <v>452</v>
      </c>
      <c r="B131">
        <v>1</v>
      </c>
      <c r="C131">
        <v>35</v>
      </c>
      <c r="D131">
        <v>12</v>
      </c>
      <c r="E131" t="s">
        <v>420</v>
      </c>
      <c r="F131">
        <v>2</v>
      </c>
      <c r="G131">
        <v>0</v>
      </c>
      <c r="H131">
        <v>2</v>
      </c>
      <c r="I131" t="s">
        <v>38</v>
      </c>
      <c r="J131" t="s">
        <v>38</v>
      </c>
    </row>
    <row r="132" spans="1:10">
      <c r="A132" t="s">
        <v>452</v>
      </c>
      <c r="B132">
        <v>1</v>
      </c>
      <c r="C132">
        <v>36</v>
      </c>
      <c r="D132">
        <v>12</v>
      </c>
      <c r="E132" t="s">
        <v>420</v>
      </c>
      <c r="F132">
        <v>13</v>
      </c>
      <c r="G132">
        <v>4</v>
      </c>
      <c r="H132">
        <v>9</v>
      </c>
      <c r="I132">
        <v>0.30769230769230799</v>
      </c>
      <c r="J132">
        <v>0.69230769230769196</v>
      </c>
    </row>
    <row r="133" spans="1:10">
      <c r="A133" t="s">
        <v>452</v>
      </c>
      <c r="B133">
        <v>1</v>
      </c>
      <c r="C133">
        <v>37</v>
      </c>
      <c r="D133">
        <v>12</v>
      </c>
      <c r="E133" t="s">
        <v>420</v>
      </c>
      <c r="F133">
        <v>14</v>
      </c>
      <c r="G133">
        <v>3</v>
      </c>
      <c r="H133">
        <v>11</v>
      </c>
      <c r="I133">
        <v>0.214285714285714</v>
      </c>
      <c r="J133">
        <v>0.78571428571428603</v>
      </c>
    </row>
    <row r="134" spans="1:10">
      <c r="A134" t="s">
        <v>452</v>
      </c>
      <c r="B134">
        <v>1</v>
      </c>
      <c r="C134">
        <v>42</v>
      </c>
      <c r="D134">
        <v>12</v>
      </c>
      <c r="E134" t="s">
        <v>420</v>
      </c>
      <c r="F134">
        <v>4</v>
      </c>
      <c r="G134">
        <v>3</v>
      </c>
      <c r="H134">
        <v>1</v>
      </c>
      <c r="I134" t="s">
        <v>38</v>
      </c>
      <c r="J134" t="s">
        <v>38</v>
      </c>
    </row>
    <row r="135" spans="1:10">
      <c r="A135" t="s">
        <v>452</v>
      </c>
      <c r="B135">
        <v>1</v>
      </c>
      <c r="C135">
        <v>45</v>
      </c>
      <c r="D135">
        <v>12</v>
      </c>
      <c r="E135" t="s">
        <v>420</v>
      </c>
      <c r="F135">
        <v>4</v>
      </c>
      <c r="G135">
        <v>1</v>
      </c>
      <c r="H135">
        <v>3</v>
      </c>
      <c r="I135" t="s">
        <v>38</v>
      </c>
      <c r="J135" t="s">
        <v>38</v>
      </c>
    </row>
    <row r="136" spans="1:10">
      <c r="A136" t="s">
        <v>452</v>
      </c>
      <c r="B136">
        <v>1</v>
      </c>
      <c r="C136">
        <v>49</v>
      </c>
      <c r="D136">
        <v>12</v>
      </c>
      <c r="E136" t="s">
        <v>420</v>
      </c>
      <c r="F136">
        <v>1</v>
      </c>
      <c r="G136">
        <v>1</v>
      </c>
      <c r="H136">
        <v>0</v>
      </c>
      <c r="I136" t="s">
        <v>38</v>
      </c>
      <c r="J136" t="s">
        <v>38</v>
      </c>
    </row>
    <row r="137" spans="1:10">
      <c r="A137" t="s">
        <v>452</v>
      </c>
      <c r="B137">
        <v>1</v>
      </c>
      <c r="C137">
        <v>51</v>
      </c>
      <c r="D137">
        <v>12</v>
      </c>
      <c r="E137" t="s">
        <v>420</v>
      </c>
      <c r="F137">
        <v>5</v>
      </c>
      <c r="G137">
        <v>1</v>
      </c>
      <c r="H137">
        <v>4</v>
      </c>
      <c r="I137" t="s">
        <v>40</v>
      </c>
      <c r="J137" t="s">
        <v>39</v>
      </c>
    </row>
    <row r="138" spans="1:10">
      <c r="A138" t="s">
        <v>452</v>
      </c>
      <c r="B138">
        <v>1</v>
      </c>
      <c r="C138">
        <v>52</v>
      </c>
      <c r="D138">
        <v>12</v>
      </c>
      <c r="E138" t="s">
        <v>420</v>
      </c>
      <c r="F138">
        <v>15</v>
      </c>
      <c r="G138">
        <v>5</v>
      </c>
      <c r="H138">
        <v>10</v>
      </c>
      <c r="I138">
        <v>0.33333333333333298</v>
      </c>
      <c r="J138">
        <v>0.66666666666666696</v>
      </c>
    </row>
    <row r="139" spans="1:10">
      <c r="A139" t="s">
        <v>452</v>
      </c>
      <c r="B139">
        <v>1</v>
      </c>
      <c r="C139">
        <v>54</v>
      </c>
      <c r="D139">
        <v>12</v>
      </c>
      <c r="E139" t="s">
        <v>420</v>
      </c>
      <c r="F139">
        <v>10</v>
      </c>
      <c r="G139">
        <v>4</v>
      </c>
      <c r="H139">
        <v>6</v>
      </c>
      <c r="I139">
        <v>0.4</v>
      </c>
      <c r="J139">
        <v>0.6</v>
      </c>
    </row>
    <row r="140" spans="1:10">
      <c r="A140" t="s">
        <v>452</v>
      </c>
      <c r="B140">
        <v>1</v>
      </c>
      <c r="C140">
        <v>55</v>
      </c>
      <c r="D140">
        <v>12</v>
      </c>
      <c r="E140" t="s">
        <v>420</v>
      </c>
      <c r="F140">
        <v>7</v>
      </c>
      <c r="G140">
        <v>0</v>
      </c>
      <c r="H140">
        <v>7</v>
      </c>
      <c r="I140" t="s">
        <v>40</v>
      </c>
      <c r="J140" t="s">
        <v>39</v>
      </c>
    </row>
    <row r="141" spans="1:10">
      <c r="A141" t="s">
        <v>452</v>
      </c>
      <c r="B141">
        <v>1</v>
      </c>
      <c r="C141">
        <v>2</v>
      </c>
      <c r="D141">
        <v>10</v>
      </c>
      <c r="E141" t="s">
        <v>421</v>
      </c>
      <c r="F141">
        <v>41</v>
      </c>
      <c r="G141">
        <v>40</v>
      </c>
      <c r="H141">
        <v>1</v>
      </c>
      <c r="I141" t="s">
        <v>102</v>
      </c>
      <c r="J141" t="s">
        <v>103</v>
      </c>
    </row>
    <row r="142" spans="1:10">
      <c r="A142" t="s">
        <v>452</v>
      </c>
      <c r="B142">
        <v>1</v>
      </c>
      <c r="C142">
        <v>3</v>
      </c>
      <c r="D142">
        <v>10</v>
      </c>
      <c r="E142" t="s">
        <v>421</v>
      </c>
      <c r="F142">
        <v>36</v>
      </c>
      <c r="G142">
        <v>29</v>
      </c>
      <c r="H142">
        <v>7</v>
      </c>
      <c r="I142">
        <v>0.80555555555555602</v>
      </c>
      <c r="J142">
        <v>0.194444444444444</v>
      </c>
    </row>
    <row r="143" spans="1:10">
      <c r="A143" t="s">
        <v>452</v>
      </c>
      <c r="B143">
        <v>1</v>
      </c>
      <c r="C143">
        <v>4</v>
      </c>
      <c r="D143">
        <v>10</v>
      </c>
      <c r="E143" t="s">
        <v>421</v>
      </c>
      <c r="F143">
        <v>3</v>
      </c>
      <c r="G143">
        <v>1</v>
      </c>
      <c r="H143">
        <v>2</v>
      </c>
      <c r="I143" t="s">
        <v>38</v>
      </c>
      <c r="J143" t="s">
        <v>38</v>
      </c>
    </row>
    <row r="144" spans="1:10">
      <c r="A144" t="s">
        <v>452</v>
      </c>
      <c r="B144">
        <v>1</v>
      </c>
      <c r="C144">
        <v>5</v>
      </c>
      <c r="D144">
        <v>10</v>
      </c>
      <c r="E144" t="s">
        <v>421</v>
      </c>
      <c r="F144">
        <v>3470</v>
      </c>
      <c r="G144">
        <v>3174</v>
      </c>
      <c r="H144">
        <v>296</v>
      </c>
      <c r="I144">
        <v>0.91469740634005803</v>
      </c>
      <c r="J144" s="38">
        <v>8.5302593659942402E-2</v>
      </c>
    </row>
    <row r="145" spans="1:10">
      <c r="A145" t="s">
        <v>452</v>
      </c>
      <c r="B145">
        <v>1</v>
      </c>
      <c r="C145">
        <v>6</v>
      </c>
      <c r="D145">
        <v>10</v>
      </c>
      <c r="E145" t="s">
        <v>421</v>
      </c>
      <c r="F145">
        <v>29</v>
      </c>
      <c r="G145">
        <v>27</v>
      </c>
      <c r="H145">
        <v>2</v>
      </c>
      <c r="I145" t="s">
        <v>42</v>
      </c>
      <c r="J145" s="38" t="s">
        <v>43</v>
      </c>
    </row>
    <row r="146" spans="1:10">
      <c r="A146" t="s">
        <v>452</v>
      </c>
      <c r="B146">
        <v>1</v>
      </c>
      <c r="C146">
        <v>7</v>
      </c>
      <c r="D146">
        <v>10</v>
      </c>
      <c r="E146" t="s">
        <v>421</v>
      </c>
      <c r="F146">
        <v>93</v>
      </c>
      <c r="G146">
        <v>76</v>
      </c>
      <c r="H146">
        <v>17</v>
      </c>
      <c r="I146">
        <v>0.81720430107526898</v>
      </c>
      <c r="J146">
        <v>0.18279569892473099</v>
      </c>
    </row>
    <row r="147" spans="1:10">
      <c r="A147" t="s">
        <v>452</v>
      </c>
      <c r="B147">
        <v>1</v>
      </c>
      <c r="C147">
        <v>8</v>
      </c>
      <c r="D147">
        <v>10</v>
      </c>
      <c r="E147" t="s">
        <v>421</v>
      </c>
      <c r="F147">
        <v>7</v>
      </c>
      <c r="G147">
        <v>7</v>
      </c>
      <c r="H147">
        <v>0</v>
      </c>
      <c r="I147" t="s">
        <v>39</v>
      </c>
      <c r="J147" t="s">
        <v>40</v>
      </c>
    </row>
    <row r="148" spans="1:10">
      <c r="A148" t="s">
        <v>452</v>
      </c>
      <c r="B148">
        <v>1</v>
      </c>
      <c r="C148">
        <v>9</v>
      </c>
      <c r="D148">
        <v>10</v>
      </c>
      <c r="E148" t="s">
        <v>421</v>
      </c>
      <c r="F148">
        <v>11</v>
      </c>
      <c r="G148">
        <v>8</v>
      </c>
      <c r="H148">
        <v>3</v>
      </c>
      <c r="I148">
        <v>0.72727272727272696</v>
      </c>
      <c r="J148">
        <v>0.27272727272727298</v>
      </c>
    </row>
    <row r="149" spans="1:10">
      <c r="A149" t="s">
        <v>452</v>
      </c>
      <c r="B149">
        <v>1</v>
      </c>
      <c r="C149">
        <v>10</v>
      </c>
      <c r="D149">
        <v>10</v>
      </c>
      <c r="E149" t="s">
        <v>421</v>
      </c>
      <c r="F149">
        <v>14</v>
      </c>
      <c r="G149">
        <v>14</v>
      </c>
      <c r="H149">
        <v>0</v>
      </c>
      <c r="I149" t="s">
        <v>46</v>
      </c>
      <c r="J149" t="s">
        <v>45</v>
      </c>
    </row>
    <row r="150" spans="1:10">
      <c r="A150" t="s">
        <v>452</v>
      </c>
      <c r="B150">
        <v>1</v>
      </c>
      <c r="C150">
        <v>11</v>
      </c>
      <c r="D150">
        <v>10</v>
      </c>
      <c r="E150" t="s">
        <v>421</v>
      </c>
      <c r="F150">
        <v>42</v>
      </c>
      <c r="G150">
        <v>40</v>
      </c>
      <c r="H150">
        <v>2</v>
      </c>
      <c r="I150" t="s">
        <v>102</v>
      </c>
      <c r="J150" s="38" t="s">
        <v>103</v>
      </c>
    </row>
    <row r="151" spans="1:10">
      <c r="A151" t="s">
        <v>452</v>
      </c>
      <c r="B151">
        <v>1</v>
      </c>
      <c r="C151">
        <v>12</v>
      </c>
      <c r="D151">
        <v>10</v>
      </c>
      <c r="E151" t="s">
        <v>421</v>
      </c>
      <c r="F151">
        <v>31</v>
      </c>
      <c r="G151">
        <v>30</v>
      </c>
      <c r="H151">
        <v>1</v>
      </c>
      <c r="I151" t="s">
        <v>42</v>
      </c>
      <c r="J151" t="s">
        <v>43</v>
      </c>
    </row>
    <row r="152" spans="1:10">
      <c r="A152" t="s">
        <v>452</v>
      </c>
      <c r="B152">
        <v>1</v>
      </c>
      <c r="C152">
        <v>13</v>
      </c>
      <c r="D152">
        <v>10</v>
      </c>
      <c r="E152" t="s">
        <v>421</v>
      </c>
      <c r="F152">
        <v>39</v>
      </c>
      <c r="G152">
        <v>37</v>
      </c>
      <c r="H152">
        <v>2</v>
      </c>
      <c r="I152" t="s">
        <v>42</v>
      </c>
      <c r="J152" s="38" t="s">
        <v>43</v>
      </c>
    </row>
    <row r="153" spans="1:10">
      <c r="A153" t="s">
        <v>452</v>
      </c>
      <c r="B153">
        <v>1</v>
      </c>
      <c r="C153">
        <v>14</v>
      </c>
      <c r="D153">
        <v>10</v>
      </c>
      <c r="E153" t="s">
        <v>421</v>
      </c>
      <c r="F153">
        <v>81</v>
      </c>
      <c r="G153">
        <v>70</v>
      </c>
      <c r="H153">
        <v>11</v>
      </c>
      <c r="I153">
        <v>0.86419753086419704</v>
      </c>
      <c r="J153">
        <v>0.13580246913580199</v>
      </c>
    </row>
    <row r="154" spans="1:10">
      <c r="A154" t="s">
        <v>452</v>
      </c>
      <c r="B154">
        <v>1</v>
      </c>
      <c r="C154">
        <v>15</v>
      </c>
      <c r="D154">
        <v>10</v>
      </c>
      <c r="E154" t="s">
        <v>421</v>
      </c>
      <c r="F154">
        <v>39</v>
      </c>
      <c r="G154">
        <v>29</v>
      </c>
      <c r="H154">
        <v>10</v>
      </c>
      <c r="I154">
        <v>0.74358974358974395</v>
      </c>
      <c r="J154">
        <v>0.256410256410256</v>
      </c>
    </row>
    <row r="155" spans="1:10">
      <c r="A155" t="s">
        <v>452</v>
      </c>
      <c r="B155">
        <v>1</v>
      </c>
      <c r="C155">
        <v>16</v>
      </c>
      <c r="D155">
        <v>10</v>
      </c>
      <c r="E155" t="s">
        <v>421</v>
      </c>
      <c r="F155">
        <v>1066</v>
      </c>
      <c r="G155">
        <v>1010</v>
      </c>
      <c r="H155">
        <v>56</v>
      </c>
      <c r="I155">
        <v>0.94746716697936195</v>
      </c>
      <c r="J155" s="38">
        <v>5.2532833020637902E-2</v>
      </c>
    </row>
    <row r="156" spans="1:10">
      <c r="A156" t="s">
        <v>452</v>
      </c>
      <c r="B156">
        <v>1</v>
      </c>
      <c r="C156">
        <v>17</v>
      </c>
      <c r="D156">
        <v>10</v>
      </c>
      <c r="E156" t="s">
        <v>421</v>
      </c>
      <c r="F156">
        <v>212</v>
      </c>
      <c r="G156">
        <v>199</v>
      </c>
      <c r="H156">
        <v>13</v>
      </c>
      <c r="I156">
        <v>0.93867924528301905</v>
      </c>
      <c r="J156" s="38">
        <v>6.1320754716981098E-2</v>
      </c>
    </row>
    <row r="157" spans="1:10">
      <c r="A157" t="s">
        <v>452</v>
      </c>
      <c r="B157">
        <v>1</v>
      </c>
      <c r="C157">
        <v>18</v>
      </c>
      <c r="D157">
        <v>10</v>
      </c>
      <c r="E157" t="s">
        <v>421</v>
      </c>
      <c r="F157">
        <v>17</v>
      </c>
      <c r="G157">
        <v>17</v>
      </c>
      <c r="H157">
        <v>0</v>
      </c>
      <c r="I157" t="s">
        <v>46</v>
      </c>
      <c r="J157" t="s">
        <v>45</v>
      </c>
    </row>
    <row r="158" spans="1:10">
      <c r="A158" t="s">
        <v>452</v>
      </c>
      <c r="B158">
        <v>1</v>
      </c>
      <c r="C158">
        <v>19</v>
      </c>
      <c r="D158">
        <v>10</v>
      </c>
      <c r="E158" t="s">
        <v>421</v>
      </c>
      <c r="F158">
        <v>12</v>
      </c>
      <c r="G158">
        <v>11</v>
      </c>
      <c r="H158">
        <v>1</v>
      </c>
      <c r="I158" t="s">
        <v>46</v>
      </c>
      <c r="J158" s="38" t="s">
        <v>45</v>
      </c>
    </row>
    <row r="159" spans="1:10">
      <c r="A159" t="s">
        <v>452</v>
      </c>
      <c r="B159">
        <v>1</v>
      </c>
      <c r="C159">
        <v>20</v>
      </c>
      <c r="D159">
        <v>10</v>
      </c>
      <c r="E159" t="s">
        <v>421</v>
      </c>
      <c r="F159">
        <v>4</v>
      </c>
      <c r="G159">
        <v>4</v>
      </c>
      <c r="H159">
        <v>0</v>
      </c>
      <c r="I159" t="s">
        <v>38</v>
      </c>
      <c r="J159" t="s">
        <v>38</v>
      </c>
    </row>
    <row r="160" spans="1:10">
      <c r="A160" t="s">
        <v>452</v>
      </c>
      <c r="B160">
        <v>1</v>
      </c>
      <c r="C160">
        <v>21</v>
      </c>
      <c r="D160">
        <v>10</v>
      </c>
      <c r="E160" t="s">
        <v>421</v>
      </c>
      <c r="F160">
        <v>22</v>
      </c>
      <c r="G160">
        <v>19</v>
      </c>
      <c r="H160">
        <v>3</v>
      </c>
      <c r="I160">
        <v>0.86363636363636398</v>
      </c>
      <c r="J160">
        <v>0.13636363636363599</v>
      </c>
    </row>
    <row r="161" spans="1:10">
      <c r="A161" t="s">
        <v>452</v>
      </c>
      <c r="B161">
        <v>1</v>
      </c>
      <c r="C161">
        <v>22</v>
      </c>
      <c r="D161">
        <v>10</v>
      </c>
      <c r="E161" t="s">
        <v>421</v>
      </c>
      <c r="F161">
        <v>397</v>
      </c>
      <c r="G161">
        <v>364</v>
      </c>
      <c r="H161">
        <v>33</v>
      </c>
      <c r="I161">
        <v>0.91687657430730496</v>
      </c>
      <c r="J161" s="38">
        <v>8.3123425692695194E-2</v>
      </c>
    </row>
    <row r="162" spans="1:10">
      <c r="A162" t="s">
        <v>452</v>
      </c>
      <c r="B162">
        <v>1</v>
      </c>
      <c r="C162">
        <v>23</v>
      </c>
      <c r="D162">
        <v>10</v>
      </c>
      <c r="E162" t="s">
        <v>421</v>
      </c>
      <c r="F162">
        <v>8</v>
      </c>
      <c r="G162">
        <v>6</v>
      </c>
      <c r="H162">
        <v>2</v>
      </c>
      <c r="I162" t="s">
        <v>51</v>
      </c>
      <c r="J162" t="s">
        <v>50</v>
      </c>
    </row>
    <row r="163" spans="1:10">
      <c r="A163" t="s">
        <v>452</v>
      </c>
      <c r="B163">
        <v>1</v>
      </c>
      <c r="C163">
        <v>24</v>
      </c>
      <c r="D163">
        <v>10</v>
      </c>
      <c r="E163" t="s">
        <v>421</v>
      </c>
      <c r="F163">
        <v>746</v>
      </c>
      <c r="G163">
        <v>706</v>
      </c>
      <c r="H163">
        <v>40</v>
      </c>
      <c r="I163">
        <v>0.94638069705093797</v>
      </c>
      <c r="J163" s="38">
        <v>5.3619302949061698E-2</v>
      </c>
    </row>
    <row r="164" spans="1:10">
      <c r="A164" t="s">
        <v>452</v>
      </c>
      <c r="B164">
        <v>1</v>
      </c>
      <c r="C164">
        <v>25</v>
      </c>
      <c r="D164">
        <v>10</v>
      </c>
      <c r="E164" t="s">
        <v>421</v>
      </c>
      <c r="F164">
        <v>169</v>
      </c>
      <c r="G164">
        <v>157</v>
      </c>
      <c r="H164">
        <v>12</v>
      </c>
      <c r="I164">
        <v>0.92899408284023699</v>
      </c>
      <c r="J164" s="38">
        <v>7.1005917159763302E-2</v>
      </c>
    </row>
    <row r="165" spans="1:10">
      <c r="A165" t="s">
        <v>452</v>
      </c>
      <c r="B165">
        <v>1</v>
      </c>
      <c r="C165">
        <v>27</v>
      </c>
      <c r="D165">
        <v>10</v>
      </c>
      <c r="E165" t="s">
        <v>421</v>
      </c>
      <c r="F165">
        <v>13</v>
      </c>
      <c r="G165">
        <v>10</v>
      </c>
      <c r="H165">
        <v>3</v>
      </c>
      <c r="I165">
        <v>0.76923076923076905</v>
      </c>
      <c r="J165">
        <v>0.230769230769231</v>
      </c>
    </row>
    <row r="166" spans="1:10">
      <c r="A166" t="s">
        <v>452</v>
      </c>
      <c r="B166">
        <v>1</v>
      </c>
      <c r="C166">
        <v>28</v>
      </c>
      <c r="D166">
        <v>10</v>
      </c>
      <c r="E166" t="s">
        <v>421</v>
      </c>
      <c r="F166">
        <v>213</v>
      </c>
      <c r="G166">
        <v>204</v>
      </c>
      <c r="H166">
        <v>9</v>
      </c>
      <c r="I166">
        <v>0.95774647887323905</v>
      </c>
      <c r="J166" s="38">
        <v>4.2253521126760597E-2</v>
      </c>
    </row>
    <row r="167" spans="1:10">
      <c r="A167" t="s">
        <v>452</v>
      </c>
      <c r="B167">
        <v>1</v>
      </c>
      <c r="C167">
        <v>29</v>
      </c>
      <c r="D167">
        <v>10</v>
      </c>
      <c r="E167" t="s">
        <v>421</v>
      </c>
      <c r="F167">
        <v>24</v>
      </c>
      <c r="G167">
        <v>13</v>
      </c>
      <c r="H167">
        <v>11</v>
      </c>
      <c r="I167">
        <v>0.54166666666666696</v>
      </c>
      <c r="J167">
        <v>0.45833333333333298</v>
      </c>
    </row>
    <row r="168" spans="1:10">
      <c r="A168" t="s">
        <v>452</v>
      </c>
      <c r="B168">
        <v>1</v>
      </c>
      <c r="C168">
        <v>30</v>
      </c>
      <c r="D168">
        <v>10</v>
      </c>
      <c r="E168" t="s">
        <v>421</v>
      </c>
      <c r="F168">
        <v>27</v>
      </c>
      <c r="G168">
        <v>22</v>
      </c>
      <c r="H168">
        <v>5</v>
      </c>
      <c r="I168">
        <v>0.81481481481481499</v>
      </c>
      <c r="J168">
        <v>0.18518518518518501</v>
      </c>
    </row>
    <row r="169" spans="1:10">
      <c r="A169" t="s">
        <v>452</v>
      </c>
      <c r="B169">
        <v>1</v>
      </c>
      <c r="C169">
        <v>31</v>
      </c>
      <c r="D169">
        <v>10</v>
      </c>
      <c r="E169" t="s">
        <v>421</v>
      </c>
      <c r="F169">
        <v>165</v>
      </c>
      <c r="G169">
        <v>134</v>
      </c>
      <c r="H169">
        <v>31</v>
      </c>
      <c r="I169">
        <v>0.81212121212121202</v>
      </c>
      <c r="J169">
        <v>0.18787878787878801</v>
      </c>
    </row>
    <row r="170" spans="1:10">
      <c r="A170" t="s">
        <v>452</v>
      </c>
      <c r="B170">
        <v>1</v>
      </c>
      <c r="C170">
        <v>32</v>
      </c>
      <c r="D170">
        <v>10</v>
      </c>
      <c r="E170" t="s">
        <v>421</v>
      </c>
      <c r="F170">
        <v>128</v>
      </c>
      <c r="G170">
        <v>78</v>
      </c>
      <c r="H170">
        <v>50</v>
      </c>
      <c r="I170">
        <v>0.609375</v>
      </c>
      <c r="J170">
        <v>0.390625</v>
      </c>
    </row>
    <row r="171" spans="1:10">
      <c r="A171" t="s">
        <v>452</v>
      </c>
      <c r="B171">
        <v>1</v>
      </c>
      <c r="C171">
        <v>33</v>
      </c>
      <c r="D171">
        <v>10</v>
      </c>
      <c r="E171" t="s">
        <v>421</v>
      </c>
      <c r="F171">
        <v>1192</v>
      </c>
      <c r="G171">
        <v>1117</v>
      </c>
      <c r="H171">
        <v>75</v>
      </c>
      <c r="I171">
        <v>0.93708053691275195</v>
      </c>
      <c r="J171" s="38">
        <v>6.2919463087248301E-2</v>
      </c>
    </row>
    <row r="172" spans="1:10">
      <c r="A172" t="s">
        <v>452</v>
      </c>
      <c r="B172">
        <v>1</v>
      </c>
      <c r="C172">
        <v>34</v>
      </c>
      <c r="D172">
        <v>10</v>
      </c>
      <c r="E172" t="s">
        <v>421</v>
      </c>
      <c r="F172">
        <v>53</v>
      </c>
      <c r="G172">
        <v>52</v>
      </c>
      <c r="H172">
        <v>1</v>
      </c>
      <c r="I172" t="s">
        <v>102</v>
      </c>
      <c r="J172" s="38" t="s">
        <v>103</v>
      </c>
    </row>
    <row r="173" spans="1:10">
      <c r="A173" t="s">
        <v>452</v>
      </c>
      <c r="B173">
        <v>1</v>
      </c>
      <c r="C173">
        <v>35</v>
      </c>
      <c r="D173">
        <v>10</v>
      </c>
      <c r="E173" t="s">
        <v>421</v>
      </c>
      <c r="F173">
        <v>61</v>
      </c>
      <c r="G173">
        <v>56</v>
      </c>
      <c r="H173">
        <v>5</v>
      </c>
      <c r="I173">
        <v>0.91803278688524603</v>
      </c>
      <c r="J173" s="38">
        <v>8.1967213114754106E-2</v>
      </c>
    </row>
    <row r="174" spans="1:10">
      <c r="A174" t="s">
        <v>452</v>
      </c>
      <c r="B174">
        <v>1</v>
      </c>
      <c r="C174">
        <v>36</v>
      </c>
      <c r="D174">
        <v>10</v>
      </c>
      <c r="E174" t="s">
        <v>421</v>
      </c>
      <c r="F174">
        <v>140</v>
      </c>
      <c r="G174">
        <v>107</v>
      </c>
      <c r="H174">
        <v>33</v>
      </c>
      <c r="I174">
        <v>0.76428571428571401</v>
      </c>
      <c r="J174">
        <v>0.23571428571428599</v>
      </c>
    </row>
    <row r="175" spans="1:10">
      <c r="A175" t="s">
        <v>452</v>
      </c>
      <c r="B175">
        <v>1</v>
      </c>
      <c r="C175">
        <v>37</v>
      </c>
      <c r="D175">
        <v>10</v>
      </c>
      <c r="E175" t="s">
        <v>421</v>
      </c>
      <c r="F175">
        <v>139</v>
      </c>
      <c r="G175">
        <v>99</v>
      </c>
      <c r="H175">
        <v>40</v>
      </c>
      <c r="I175">
        <v>0.71223021582733803</v>
      </c>
      <c r="J175">
        <v>0.28776978417266202</v>
      </c>
    </row>
    <row r="176" spans="1:10">
      <c r="A176" t="s">
        <v>452</v>
      </c>
      <c r="B176">
        <v>1</v>
      </c>
      <c r="C176">
        <v>38</v>
      </c>
      <c r="D176">
        <v>10</v>
      </c>
      <c r="E176" t="s">
        <v>421</v>
      </c>
      <c r="F176">
        <v>1</v>
      </c>
      <c r="G176">
        <v>0</v>
      </c>
      <c r="H176">
        <v>1</v>
      </c>
      <c r="I176" t="s">
        <v>38</v>
      </c>
      <c r="J176" t="s">
        <v>38</v>
      </c>
    </row>
    <row r="177" spans="1:10">
      <c r="A177" t="s">
        <v>452</v>
      </c>
      <c r="B177">
        <v>1</v>
      </c>
      <c r="C177">
        <v>39</v>
      </c>
      <c r="D177">
        <v>10</v>
      </c>
      <c r="E177" t="s">
        <v>421</v>
      </c>
      <c r="F177">
        <v>53</v>
      </c>
      <c r="G177">
        <v>51</v>
      </c>
      <c r="H177">
        <v>2</v>
      </c>
      <c r="I177" t="s">
        <v>102</v>
      </c>
      <c r="J177" s="38" t="s">
        <v>103</v>
      </c>
    </row>
    <row r="178" spans="1:10">
      <c r="A178" t="s">
        <v>452</v>
      </c>
      <c r="B178">
        <v>1</v>
      </c>
      <c r="C178">
        <v>40</v>
      </c>
      <c r="D178">
        <v>10</v>
      </c>
      <c r="E178" t="s">
        <v>421</v>
      </c>
      <c r="F178">
        <v>10</v>
      </c>
      <c r="G178">
        <v>10</v>
      </c>
      <c r="H178">
        <v>0</v>
      </c>
      <c r="I178" t="s">
        <v>46</v>
      </c>
      <c r="J178" t="s">
        <v>45</v>
      </c>
    </row>
    <row r="179" spans="1:10">
      <c r="A179" t="s">
        <v>452</v>
      </c>
      <c r="B179">
        <v>1</v>
      </c>
      <c r="C179">
        <v>42</v>
      </c>
      <c r="D179">
        <v>10</v>
      </c>
      <c r="E179" t="s">
        <v>421</v>
      </c>
      <c r="F179">
        <v>103</v>
      </c>
      <c r="G179">
        <v>94</v>
      </c>
      <c r="H179">
        <v>9</v>
      </c>
      <c r="I179">
        <v>0.91262135922330101</v>
      </c>
      <c r="J179">
        <v>8.7378640776699004E-2</v>
      </c>
    </row>
    <row r="180" spans="1:10">
      <c r="A180" t="s">
        <v>452</v>
      </c>
      <c r="B180">
        <v>1</v>
      </c>
      <c r="C180">
        <v>43</v>
      </c>
      <c r="D180">
        <v>10</v>
      </c>
      <c r="E180" t="s">
        <v>421</v>
      </c>
      <c r="F180">
        <v>6</v>
      </c>
      <c r="G180">
        <v>6</v>
      </c>
      <c r="H180">
        <v>0</v>
      </c>
      <c r="I180" t="s">
        <v>39</v>
      </c>
      <c r="J180" t="s">
        <v>40</v>
      </c>
    </row>
    <row r="181" spans="1:10">
      <c r="A181" t="s">
        <v>452</v>
      </c>
      <c r="B181">
        <v>1</v>
      </c>
      <c r="C181">
        <v>44</v>
      </c>
      <c r="D181">
        <v>10</v>
      </c>
      <c r="E181" t="s">
        <v>421</v>
      </c>
      <c r="F181">
        <v>18</v>
      </c>
      <c r="G181">
        <v>16</v>
      </c>
      <c r="H181">
        <v>2</v>
      </c>
      <c r="I181" t="s">
        <v>46</v>
      </c>
      <c r="J181" t="s">
        <v>45</v>
      </c>
    </row>
    <row r="182" spans="1:10">
      <c r="A182" t="s">
        <v>452</v>
      </c>
      <c r="B182">
        <v>1</v>
      </c>
      <c r="C182">
        <v>45</v>
      </c>
      <c r="D182">
        <v>10</v>
      </c>
      <c r="E182" t="s">
        <v>421</v>
      </c>
      <c r="F182">
        <v>38</v>
      </c>
      <c r="G182">
        <v>22</v>
      </c>
      <c r="H182">
        <v>16</v>
      </c>
      <c r="I182">
        <v>0.57894736842105299</v>
      </c>
      <c r="J182">
        <v>0.42105263157894701</v>
      </c>
    </row>
    <row r="183" spans="1:10">
      <c r="A183" t="s">
        <v>452</v>
      </c>
      <c r="B183">
        <v>1</v>
      </c>
      <c r="C183">
        <v>46</v>
      </c>
      <c r="D183">
        <v>10</v>
      </c>
      <c r="E183" t="s">
        <v>421</v>
      </c>
      <c r="F183">
        <v>17</v>
      </c>
      <c r="G183">
        <v>15</v>
      </c>
      <c r="H183">
        <v>2</v>
      </c>
      <c r="I183" t="s">
        <v>46</v>
      </c>
      <c r="J183" t="s">
        <v>45</v>
      </c>
    </row>
    <row r="184" spans="1:10">
      <c r="A184" t="s">
        <v>452</v>
      </c>
      <c r="B184">
        <v>1</v>
      </c>
      <c r="C184">
        <v>47</v>
      </c>
      <c r="D184">
        <v>10</v>
      </c>
      <c r="E184" t="s">
        <v>421</v>
      </c>
      <c r="F184">
        <v>15</v>
      </c>
      <c r="G184">
        <v>14</v>
      </c>
      <c r="H184">
        <v>1</v>
      </c>
      <c r="I184" t="s">
        <v>46</v>
      </c>
      <c r="J184" s="38" t="s">
        <v>45</v>
      </c>
    </row>
    <row r="185" spans="1:10">
      <c r="A185" t="s">
        <v>452</v>
      </c>
      <c r="B185">
        <v>1</v>
      </c>
      <c r="C185">
        <v>48</v>
      </c>
      <c r="D185">
        <v>10</v>
      </c>
      <c r="E185" t="s">
        <v>421</v>
      </c>
      <c r="F185">
        <v>55</v>
      </c>
      <c r="G185">
        <v>54</v>
      </c>
      <c r="H185">
        <v>1</v>
      </c>
      <c r="I185" t="s">
        <v>102</v>
      </c>
      <c r="J185" s="38" t="s">
        <v>103</v>
      </c>
    </row>
    <row r="186" spans="1:10">
      <c r="A186" t="s">
        <v>452</v>
      </c>
      <c r="B186">
        <v>1</v>
      </c>
      <c r="C186">
        <v>49</v>
      </c>
      <c r="D186">
        <v>10</v>
      </c>
      <c r="E186" t="s">
        <v>421</v>
      </c>
      <c r="F186">
        <v>34</v>
      </c>
      <c r="G186">
        <v>33</v>
      </c>
      <c r="H186">
        <v>1</v>
      </c>
      <c r="I186" t="s">
        <v>42</v>
      </c>
      <c r="J186" s="38" t="s">
        <v>43</v>
      </c>
    </row>
    <row r="187" spans="1:10">
      <c r="A187" t="s">
        <v>452</v>
      </c>
      <c r="B187">
        <v>1</v>
      </c>
      <c r="C187">
        <v>50</v>
      </c>
      <c r="D187">
        <v>10</v>
      </c>
      <c r="E187" t="s">
        <v>421</v>
      </c>
      <c r="F187">
        <v>9</v>
      </c>
      <c r="G187">
        <v>9</v>
      </c>
      <c r="H187">
        <v>0</v>
      </c>
      <c r="I187" t="s">
        <v>51</v>
      </c>
      <c r="J187" t="s">
        <v>50</v>
      </c>
    </row>
    <row r="188" spans="1:10">
      <c r="A188" t="s">
        <v>452</v>
      </c>
      <c r="B188">
        <v>1</v>
      </c>
      <c r="C188">
        <v>51</v>
      </c>
      <c r="D188">
        <v>10</v>
      </c>
      <c r="E188" t="s">
        <v>421</v>
      </c>
      <c r="F188">
        <v>21</v>
      </c>
      <c r="G188">
        <v>14</v>
      </c>
      <c r="H188">
        <v>7</v>
      </c>
      <c r="I188">
        <v>0.66666666666666696</v>
      </c>
      <c r="J188">
        <v>0.33333333333333298</v>
      </c>
    </row>
    <row r="189" spans="1:10">
      <c r="A189" t="s">
        <v>452</v>
      </c>
      <c r="B189">
        <v>1</v>
      </c>
      <c r="C189">
        <v>52</v>
      </c>
      <c r="D189">
        <v>10</v>
      </c>
      <c r="E189" t="s">
        <v>421</v>
      </c>
      <c r="F189">
        <v>89</v>
      </c>
      <c r="G189">
        <v>74</v>
      </c>
      <c r="H189">
        <v>15</v>
      </c>
      <c r="I189">
        <v>0.83146067415730296</v>
      </c>
      <c r="J189">
        <v>0.16853932584269701</v>
      </c>
    </row>
    <row r="190" spans="1:10">
      <c r="A190" t="s">
        <v>452</v>
      </c>
      <c r="B190">
        <v>1</v>
      </c>
      <c r="C190">
        <v>53</v>
      </c>
      <c r="D190">
        <v>10</v>
      </c>
      <c r="E190" t="s">
        <v>421</v>
      </c>
      <c r="F190">
        <v>5</v>
      </c>
      <c r="G190">
        <v>5</v>
      </c>
      <c r="H190">
        <v>0</v>
      </c>
      <c r="I190" t="s">
        <v>39</v>
      </c>
      <c r="J190" t="s">
        <v>40</v>
      </c>
    </row>
    <row r="191" spans="1:10">
      <c r="A191" t="s">
        <v>452</v>
      </c>
      <c r="B191">
        <v>1</v>
      </c>
      <c r="C191">
        <v>54</v>
      </c>
      <c r="D191">
        <v>10</v>
      </c>
      <c r="E191" t="s">
        <v>421</v>
      </c>
      <c r="F191">
        <v>26</v>
      </c>
      <c r="G191">
        <v>18</v>
      </c>
      <c r="H191">
        <v>8</v>
      </c>
      <c r="I191">
        <v>0.69230769230769196</v>
      </c>
      <c r="J191">
        <v>0.30769230769230799</v>
      </c>
    </row>
    <row r="192" spans="1:10">
      <c r="A192" t="s">
        <v>452</v>
      </c>
      <c r="B192">
        <v>1</v>
      </c>
      <c r="C192">
        <v>55</v>
      </c>
      <c r="D192">
        <v>10</v>
      </c>
      <c r="E192" t="s">
        <v>421</v>
      </c>
      <c r="F192">
        <v>20</v>
      </c>
      <c r="G192">
        <v>16</v>
      </c>
      <c r="H192">
        <v>4</v>
      </c>
      <c r="I192">
        <v>0.8</v>
      </c>
      <c r="J192">
        <v>0.2</v>
      </c>
    </row>
    <row r="193" spans="1:10">
      <c r="A193" t="s">
        <v>452</v>
      </c>
      <c r="B193">
        <v>1</v>
      </c>
      <c r="C193">
        <v>56</v>
      </c>
      <c r="D193">
        <v>10</v>
      </c>
      <c r="E193" t="s">
        <v>421</v>
      </c>
      <c r="F193">
        <v>21</v>
      </c>
      <c r="G193">
        <v>18</v>
      </c>
      <c r="H193">
        <v>3</v>
      </c>
      <c r="I193">
        <v>0.85714285714285698</v>
      </c>
      <c r="J193">
        <v>0.14285714285714299</v>
      </c>
    </row>
    <row r="194" spans="1:10">
      <c r="A194" t="s">
        <v>452</v>
      </c>
      <c r="B194">
        <v>1</v>
      </c>
      <c r="C194">
        <v>98</v>
      </c>
      <c r="D194">
        <v>10</v>
      </c>
      <c r="E194" t="s">
        <v>421</v>
      </c>
      <c r="F194">
        <v>108</v>
      </c>
      <c r="G194">
        <v>101</v>
      </c>
      <c r="H194">
        <v>7</v>
      </c>
      <c r="I194">
        <v>0.93518518518518501</v>
      </c>
      <c r="J194" s="38">
        <v>6.4814814814814797E-2</v>
      </c>
    </row>
    <row r="195" spans="1:10">
      <c r="A195" t="s">
        <v>452</v>
      </c>
      <c r="B195">
        <v>1</v>
      </c>
      <c r="C195">
        <v>2</v>
      </c>
      <c r="D195">
        <v>11</v>
      </c>
      <c r="E195" t="s">
        <v>421</v>
      </c>
      <c r="F195">
        <v>2</v>
      </c>
      <c r="G195">
        <v>1</v>
      </c>
      <c r="H195">
        <v>1</v>
      </c>
      <c r="I195" t="s">
        <v>38</v>
      </c>
      <c r="J195" t="s">
        <v>38</v>
      </c>
    </row>
    <row r="196" spans="1:10">
      <c r="A196" t="s">
        <v>452</v>
      </c>
      <c r="B196">
        <v>1</v>
      </c>
      <c r="C196">
        <v>3</v>
      </c>
      <c r="D196">
        <v>11</v>
      </c>
      <c r="E196" t="s">
        <v>421</v>
      </c>
      <c r="F196">
        <v>2</v>
      </c>
      <c r="G196">
        <v>1</v>
      </c>
      <c r="H196">
        <v>1</v>
      </c>
      <c r="I196" t="s">
        <v>38</v>
      </c>
      <c r="J196" t="s">
        <v>38</v>
      </c>
    </row>
    <row r="197" spans="1:10">
      <c r="A197" t="s">
        <v>452</v>
      </c>
      <c r="B197">
        <v>1</v>
      </c>
      <c r="C197">
        <v>4</v>
      </c>
      <c r="D197">
        <v>11</v>
      </c>
      <c r="E197" t="s">
        <v>421</v>
      </c>
      <c r="F197">
        <v>1</v>
      </c>
      <c r="G197">
        <v>0</v>
      </c>
      <c r="H197">
        <v>1</v>
      </c>
      <c r="I197" t="s">
        <v>38</v>
      </c>
      <c r="J197" t="s">
        <v>38</v>
      </c>
    </row>
    <row r="198" spans="1:10">
      <c r="A198" t="s">
        <v>452</v>
      </c>
      <c r="B198">
        <v>1</v>
      </c>
      <c r="C198">
        <v>5</v>
      </c>
      <c r="D198">
        <v>11</v>
      </c>
      <c r="E198" t="s">
        <v>421</v>
      </c>
      <c r="F198">
        <v>347</v>
      </c>
      <c r="G198">
        <v>210</v>
      </c>
      <c r="H198">
        <v>137</v>
      </c>
      <c r="I198">
        <v>0.60518731988472596</v>
      </c>
      <c r="J198">
        <v>0.39481268011527398</v>
      </c>
    </row>
    <row r="199" spans="1:10">
      <c r="A199" t="s">
        <v>452</v>
      </c>
      <c r="B199">
        <v>1</v>
      </c>
      <c r="C199">
        <v>6</v>
      </c>
      <c r="D199">
        <v>11</v>
      </c>
      <c r="E199" t="s">
        <v>421</v>
      </c>
      <c r="F199">
        <v>2</v>
      </c>
      <c r="G199">
        <v>2</v>
      </c>
      <c r="H199">
        <v>0</v>
      </c>
      <c r="I199" t="s">
        <v>38</v>
      </c>
      <c r="J199" t="s">
        <v>38</v>
      </c>
    </row>
    <row r="200" spans="1:10">
      <c r="A200" t="s">
        <v>452</v>
      </c>
      <c r="B200">
        <v>1</v>
      </c>
      <c r="C200">
        <v>7</v>
      </c>
      <c r="D200">
        <v>11</v>
      </c>
      <c r="E200" t="s">
        <v>421</v>
      </c>
      <c r="F200">
        <v>18</v>
      </c>
      <c r="G200">
        <v>4</v>
      </c>
      <c r="H200">
        <v>14</v>
      </c>
      <c r="I200">
        <v>0.22222222222222199</v>
      </c>
      <c r="J200">
        <v>0.77777777777777801</v>
      </c>
    </row>
    <row r="201" spans="1:10">
      <c r="A201" t="s">
        <v>452</v>
      </c>
      <c r="B201">
        <v>1</v>
      </c>
      <c r="C201">
        <v>8</v>
      </c>
      <c r="D201">
        <v>11</v>
      </c>
      <c r="E201" t="s">
        <v>421</v>
      </c>
      <c r="F201">
        <v>2</v>
      </c>
      <c r="G201">
        <v>2</v>
      </c>
      <c r="H201">
        <v>0</v>
      </c>
      <c r="I201" t="s">
        <v>38</v>
      </c>
      <c r="J201" t="s">
        <v>38</v>
      </c>
    </row>
    <row r="202" spans="1:10">
      <c r="A202" t="s">
        <v>452</v>
      </c>
      <c r="B202">
        <v>1</v>
      </c>
      <c r="C202">
        <v>9</v>
      </c>
      <c r="D202">
        <v>11</v>
      </c>
      <c r="E202" t="s">
        <v>421</v>
      </c>
      <c r="F202">
        <v>3</v>
      </c>
      <c r="G202">
        <v>1</v>
      </c>
      <c r="H202">
        <v>2</v>
      </c>
      <c r="I202" t="s">
        <v>38</v>
      </c>
      <c r="J202" t="s">
        <v>38</v>
      </c>
    </row>
    <row r="203" spans="1:10">
      <c r="A203" t="s">
        <v>452</v>
      </c>
      <c r="B203">
        <v>1</v>
      </c>
      <c r="C203">
        <v>11</v>
      </c>
      <c r="D203">
        <v>11</v>
      </c>
      <c r="E203" t="s">
        <v>421</v>
      </c>
      <c r="F203">
        <v>3</v>
      </c>
      <c r="G203">
        <v>2</v>
      </c>
      <c r="H203">
        <v>1</v>
      </c>
      <c r="I203" t="s">
        <v>38</v>
      </c>
      <c r="J203" t="s">
        <v>38</v>
      </c>
    </row>
    <row r="204" spans="1:10">
      <c r="A204" t="s">
        <v>452</v>
      </c>
      <c r="B204">
        <v>1</v>
      </c>
      <c r="C204">
        <v>12</v>
      </c>
      <c r="D204">
        <v>11</v>
      </c>
      <c r="E204" t="s">
        <v>421</v>
      </c>
      <c r="F204">
        <v>6</v>
      </c>
      <c r="G204">
        <v>6</v>
      </c>
      <c r="H204">
        <v>0</v>
      </c>
      <c r="I204" t="s">
        <v>39</v>
      </c>
      <c r="J204" t="s">
        <v>40</v>
      </c>
    </row>
    <row r="205" spans="1:10">
      <c r="A205" t="s">
        <v>452</v>
      </c>
      <c r="B205">
        <v>1</v>
      </c>
      <c r="C205">
        <v>13</v>
      </c>
      <c r="D205">
        <v>11</v>
      </c>
      <c r="E205" t="s">
        <v>421</v>
      </c>
      <c r="F205">
        <v>6</v>
      </c>
      <c r="G205">
        <v>3</v>
      </c>
      <c r="H205">
        <v>3</v>
      </c>
      <c r="I205">
        <v>0.5</v>
      </c>
      <c r="J205">
        <v>0.5</v>
      </c>
    </row>
    <row r="206" spans="1:10">
      <c r="A206" t="s">
        <v>452</v>
      </c>
      <c r="B206">
        <v>1</v>
      </c>
      <c r="C206">
        <v>14</v>
      </c>
      <c r="D206">
        <v>11</v>
      </c>
      <c r="E206" t="s">
        <v>421</v>
      </c>
      <c r="F206">
        <v>34</v>
      </c>
      <c r="G206">
        <v>25</v>
      </c>
      <c r="H206">
        <v>9</v>
      </c>
      <c r="I206">
        <v>0.73529411764705899</v>
      </c>
      <c r="J206">
        <v>0.26470588235294101</v>
      </c>
    </row>
    <row r="207" spans="1:10">
      <c r="A207" t="s">
        <v>452</v>
      </c>
      <c r="B207">
        <v>1</v>
      </c>
      <c r="C207">
        <v>15</v>
      </c>
      <c r="D207">
        <v>11</v>
      </c>
      <c r="E207" t="s">
        <v>421</v>
      </c>
      <c r="F207">
        <v>9</v>
      </c>
      <c r="G207">
        <v>5</v>
      </c>
      <c r="H207">
        <v>4</v>
      </c>
      <c r="I207">
        <v>0.55555555555555602</v>
      </c>
      <c r="J207">
        <v>0.44444444444444398</v>
      </c>
    </row>
    <row r="208" spans="1:10">
      <c r="A208" t="s">
        <v>452</v>
      </c>
      <c r="B208">
        <v>1</v>
      </c>
      <c r="C208">
        <v>16</v>
      </c>
      <c r="D208">
        <v>11</v>
      </c>
      <c r="E208" t="s">
        <v>421</v>
      </c>
      <c r="F208">
        <v>75</v>
      </c>
      <c r="G208">
        <v>52</v>
      </c>
      <c r="H208">
        <v>23</v>
      </c>
      <c r="I208">
        <v>0.69333333333333302</v>
      </c>
      <c r="J208">
        <v>0.30666666666666698</v>
      </c>
    </row>
    <row r="209" spans="1:10">
      <c r="A209" t="s">
        <v>452</v>
      </c>
      <c r="B209">
        <v>1</v>
      </c>
      <c r="C209">
        <v>17</v>
      </c>
      <c r="D209">
        <v>11</v>
      </c>
      <c r="E209" t="s">
        <v>421</v>
      </c>
      <c r="F209">
        <v>29</v>
      </c>
      <c r="G209">
        <v>21</v>
      </c>
      <c r="H209">
        <v>8</v>
      </c>
      <c r="I209">
        <v>0.72413793103448298</v>
      </c>
      <c r="J209">
        <v>0.27586206896551702</v>
      </c>
    </row>
    <row r="210" spans="1:10">
      <c r="A210" t="s">
        <v>452</v>
      </c>
      <c r="B210">
        <v>1</v>
      </c>
      <c r="C210">
        <v>18</v>
      </c>
      <c r="D210">
        <v>11</v>
      </c>
      <c r="E210" t="s">
        <v>421</v>
      </c>
      <c r="F210">
        <v>4</v>
      </c>
      <c r="G210">
        <v>4</v>
      </c>
      <c r="H210">
        <v>0</v>
      </c>
      <c r="I210" t="s">
        <v>38</v>
      </c>
      <c r="J210" t="s">
        <v>38</v>
      </c>
    </row>
    <row r="211" spans="1:10">
      <c r="A211" t="s">
        <v>452</v>
      </c>
      <c r="B211">
        <v>1</v>
      </c>
      <c r="C211">
        <v>19</v>
      </c>
      <c r="D211">
        <v>11</v>
      </c>
      <c r="E211" t="s">
        <v>421</v>
      </c>
      <c r="F211">
        <v>4</v>
      </c>
      <c r="G211">
        <v>2</v>
      </c>
      <c r="H211">
        <v>2</v>
      </c>
      <c r="I211" t="s">
        <v>38</v>
      </c>
      <c r="J211" t="s">
        <v>38</v>
      </c>
    </row>
    <row r="212" spans="1:10">
      <c r="A212" t="s">
        <v>452</v>
      </c>
      <c r="B212">
        <v>1</v>
      </c>
      <c r="C212">
        <v>21</v>
      </c>
      <c r="D212">
        <v>11</v>
      </c>
      <c r="E212" t="s">
        <v>421</v>
      </c>
      <c r="F212">
        <v>5</v>
      </c>
      <c r="G212">
        <v>3</v>
      </c>
      <c r="H212">
        <v>2</v>
      </c>
      <c r="I212" t="s">
        <v>39</v>
      </c>
      <c r="J212" t="s">
        <v>40</v>
      </c>
    </row>
    <row r="213" spans="1:10">
      <c r="A213" t="s">
        <v>452</v>
      </c>
      <c r="B213">
        <v>1</v>
      </c>
      <c r="C213">
        <v>22</v>
      </c>
      <c r="D213">
        <v>11</v>
      </c>
      <c r="E213" t="s">
        <v>421</v>
      </c>
      <c r="F213">
        <v>24</v>
      </c>
      <c r="G213">
        <v>15</v>
      </c>
      <c r="H213">
        <v>9</v>
      </c>
      <c r="I213">
        <v>0.625</v>
      </c>
      <c r="J213">
        <v>0.375</v>
      </c>
    </row>
    <row r="214" spans="1:10">
      <c r="A214" t="s">
        <v>452</v>
      </c>
      <c r="B214">
        <v>1</v>
      </c>
      <c r="C214">
        <v>23</v>
      </c>
      <c r="D214">
        <v>11</v>
      </c>
      <c r="E214" t="s">
        <v>421</v>
      </c>
      <c r="F214">
        <v>1</v>
      </c>
      <c r="G214">
        <v>0</v>
      </c>
      <c r="H214">
        <v>1</v>
      </c>
      <c r="I214" t="s">
        <v>38</v>
      </c>
      <c r="J214" t="s">
        <v>38</v>
      </c>
    </row>
    <row r="215" spans="1:10">
      <c r="A215" t="s">
        <v>452</v>
      </c>
      <c r="B215">
        <v>1</v>
      </c>
      <c r="C215">
        <v>24</v>
      </c>
      <c r="D215">
        <v>11</v>
      </c>
      <c r="E215" t="s">
        <v>421</v>
      </c>
      <c r="F215">
        <v>53</v>
      </c>
      <c r="G215">
        <v>38</v>
      </c>
      <c r="H215">
        <v>15</v>
      </c>
      <c r="I215">
        <v>0.71698113207547198</v>
      </c>
      <c r="J215">
        <v>0.28301886792452802</v>
      </c>
    </row>
    <row r="216" spans="1:10">
      <c r="A216" t="s">
        <v>452</v>
      </c>
      <c r="B216">
        <v>1</v>
      </c>
      <c r="C216">
        <v>25</v>
      </c>
      <c r="D216">
        <v>11</v>
      </c>
      <c r="E216" t="s">
        <v>421</v>
      </c>
      <c r="F216">
        <v>8</v>
      </c>
      <c r="G216">
        <v>5</v>
      </c>
      <c r="H216">
        <v>3</v>
      </c>
      <c r="I216">
        <v>0.625</v>
      </c>
      <c r="J216">
        <v>0.375</v>
      </c>
    </row>
    <row r="217" spans="1:10">
      <c r="A217" t="s">
        <v>452</v>
      </c>
      <c r="B217">
        <v>1</v>
      </c>
      <c r="C217">
        <v>28</v>
      </c>
      <c r="D217">
        <v>11</v>
      </c>
      <c r="E217" t="s">
        <v>421</v>
      </c>
      <c r="F217">
        <v>23</v>
      </c>
      <c r="G217">
        <v>15</v>
      </c>
      <c r="H217">
        <v>8</v>
      </c>
      <c r="I217">
        <v>0.65217391304347805</v>
      </c>
      <c r="J217">
        <v>0.34782608695652201</v>
      </c>
    </row>
    <row r="218" spans="1:10">
      <c r="A218" t="s">
        <v>452</v>
      </c>
      <c r="B218">
        <v>1</v>
      </c>
      <c r="C218">
        <v>29</v>
      </c>
      <c r="D218">
        <v>11</v>
      </c>
      <c r="E218" t="s">
        <v>421</v>
      </c>
      <c r="F218">
        <v>12</v>
      </c>
      <c r="G218">
        <v>2</v>
      </c>
      <c r="H218">
        <v>10</v>
      </c>
      <c r="I218" t="s">
        <v>45</v>
      </c>
      <c r="J218" t="s">
        <v>46</v>
      </c>
    </row>
    <row r="219" spans="1:10">
      <c r="A219" t="s">
        <v>452</v>
      </c>
      <c r="B219">
        <v>1</v>
      </c>
      <c r="C219">
        <v>30</v>
      </c>
      <c r="D219">
        <v>11</v>
      </c>
      <c r="E219" t="s">
        <v>421</v>
      </c>
      <c r="F219">
        <v>4</v>
      </c>
      <c r="G219">
        <v>2</v>
      </c>
      <c r="H219">
        <v>2</v>
      </c>
      <c r="I219" t="s">
        <v>38</v>
      </c>
      <c r="J219" t="s">
        <v>38</v>
      </c>
    </row>
    <row r="220" spans="1:10">
      <c r="A220" t="s">
        <v>452</v>
      </c>
      <c r="B220">
        <v>1</v>
      </c>
      <c r="C220">
        <v>31</v>
      </c>
      <c r="D220">
        <v>11</v>
      </c>
      <c r="E220" t="s">
        <v>421</v>
      </c>
      <c r="F220">
        <v>37</v>
      </c>
      <c r="G220">
        <v>16</v>
      </c>
      <c r="H220">
        <v>21</v>
      </c>
      <c r="I220">
        <v>0.43243243243243201</v>
      </c>
      <c r="J220">
        <v>0.56756756756756799</v>
      </c>
    </row>
    <row r="221" spans="1:10">
      <c r="A221" t="s">
        <v>452</v>
      </c>
      <c r="B221">
        <v>1</v>
      </c>
      <c r="C221">
        <v>32</v>
      </c>
      <c r="D221">
        <v>11</v>
      </c>
      <c r="E221" t="s">
        <v>421</v>
      </c>
      <c r="F221">
        <v>46</v>
      </c>
      <c r="G221">
        <v>12</v>
      </c>
      <c r="H221">
        <v>34</v>
      </c>
      <c r="I221">
        <v>0.26086956521739102</v>
      </c>
      <c r="J221">
        <v>0.73913043478260898</v>
      </c>
    </row>
    <row r="222" spans="1:10">
      <c r="A222" t="s">
        <v>452</v>
      </c>
      <c r="B222">
        <v>1</v>
      </c>
      <c r="C222">
        <v>33</v>
      </c>
      <c r="D222">
        <v>11</v>
      </c>
      <c r="E222" t="s">
        <v>421</v>
      </c>
      <c r="F222">
        <v>116</v>
      </c>
      <c r="G222">
        <v>84</v>
      </c>
      <c r="H222">
        <v>32</v>
      </c>
      <c r="I222">
        <v>0.72413793103448298</v>
      </c>
      <c r="J222">
        <v>0.27586206896551702</v>
      </c>
    </row>
    <row r="223" spans="1:10">
      <c r="A223" t="s">
        <v>452</v>
      </c>
      <c r="B223">
        <v>1</v>
      </c>
      <c r="C223">
        <v>34</v>
      </c>
      <c r="D223">
        <v>11</v>
      </c>
      <c r="E223" t="s">
        <v>421</v>
      </c>
      <c r="F223">
        <v>4</v>
      </c>
      <c r="G223">
        <v>4</v>
      </c>
      <c r="H223">
        <v>0</v>
      </c>
      <c r="I223" t="s">
        <v>38</v>
      </c>
      <c r="J223" t="s">
        <v>38</v>
      </c>
    </row>
    <row r="224" spans="1:10">
      <c r="A224" t="s">
        <v>452</v>
      </c>
      <c r="B224">
        <v>1</v>
      </c>
      <c r="C224">
        <v>35</v>
      </c>
      <c r="D224">
        <v>11</v>
      </c>
      <c r="E224" t="s">
        <v>421</v>
      </c>
      <c r="F224">
        <v>7</v>
      </c>
      <c r="G224">
        <v>4</v>
      </c>
      <c r="H224">
        <v>3</v>
      </c>
      <c r="I224">
        <v>0.57142857142857095</v>
      </c>
      <c r="J224">
        <v>0.42857142857142899</v>
      </c>
    </row>
    <row r="225" spans="1:10">
      <c r="A225" t="s">
        <v>452</v>
      </c>
      <c r="B225">
        <v>1</v>
      </c>
      <c r="C225">
        <v>36</v>
      </c>
      <c r="D225">
        <v>11</v>
      </c>
      <c r="E225" t="s">
        <v>421</v>
      </c>
      <c r="F225">
        <v>31</v>
      </c>
      <c r="G225">
        <v>8</v>
      </c>
      <c r="H225">
        <v>23</v>
      </c>
      <c r="I225">
        <v>0.25806451612903197</v>
      </c>
      <c r="J225">
        <v>0.74193548387096797</v>
      </c>
    </row>
    <row r="226" spans="1:10">
      <c r="A226" t="s">
        <v>452</v>
      </c>
      <c r="B226">
        <v>1</v>
      </c>
      <c r="C226">
        <v>37</v>
      </c>
      <c r="D226">
        <v>11</v>
      </c>
      <c r="E226" t="s">
        <v>421</v>
      </c>
      <c r="F226">
        <v>23</v>
      </c>
      <c r="G226">
        <v>12</v>
      </c>
      <c r="H226">
        <v>11</v>
      </c>
      <c r="I226">
        <v>0.52173913043478304</v>
      </c>
      <c r="J226">
        <v>0.47826086956521702</v>
      </c>
    </row>
    <row r="227" spans="1:10">
      <c r="A227" t="s">
        <v>452</v>
      </c>
      <c r="B227">
        <v>1</v>
      </c>
      <c r="C227">
        <v>39</v>
      </c>
      <c r="D227">
        <v>11</v>
      </c>
      <c r="E227" t="s">
        <v>421</v>
      </c>
      <c r="F227">
        <v>2</v>
      </c>
      <c r="G227">
        <v>2</v>
      </c>
      <c r="H227">
        <v>0</v>
      </c>
      <c r="I227" t="s">
        <v>38</v>
      </c>
      <c r="J227" t="s">
        <v>38</v>
      </c>
    </row>
    <row r="228" spans="1:10">
      <c r="A228" t="s">
        <v>452</v>
      </c>
      <c r="B228">
        <v>1</v>
      </c>
      <c r="C228">
        <v>42</v>
      </c>
      <c r="D228">
        <v>11</v>
      </c>
      <c r="E228" t="s">
        <v>421</v>
      </c>
      <c r="F228">
        <v>6</v>
      </c>
      <c r="G228">
        <v>4</v>
      </c>
      <c r="H228">
        <v>2</v>
      </c>
      <c r="I228" t="s">
        <v>39</v>
      </c>
      <c r="J228" t="s">
        <v>40</v>
      </c>
    </row>
    <row r="229" spans="1:10">
      <c r="A229" t="s">
        <v>452</v>
      </c>
      <c r="B229">
        <v>1</v>
      </c>
      <c r="C229">
        <v>43</v>
      </c>
      <c r="D229">
        <v>11</v>
      </c>
      <c r="E229" t="s">
        <v>421</v>
      </c>
      <c r="F229">
        <v>1</v>
      </c>
      <c r="G229">
        <v>0</v>
      </c>
      <c r="H229">
        <v>1</v>
      </c>
      <c r="I229" t="s">
        <v>38</v>
      </c>
      <c r="J229" t="s">
        <v>38</v>
      </c>
    </row>
    <row r="230" spans="1:10">
      <c r="A230" t="s">
        <v>452</v>
      </c>
      <c r="B230">
        <v>1</v>
      </c>
      <c r="C230">
        <v>44</v>
      </c>
      <c r="D230">
        <v>11</v>
      </c>
      <c r="E230" t="s">
        <v>421</v>
      </c>
      <c r="F230">
        <v>1</v>
      </c>
      <c r="G230">
        <v>1</v>
      </c>
      <c r="H230">
        <v>0</v>
      </c>
      <c r="I230" t="s">
        <v>38</v>
      </c>
      <c r="J230" t="s">
        <v>38</v>
      </c>
    </row>
    <row r="231" spans="1:10">
      <c r="A231" t="s">
        <v>452</v>
      </c>
      <c r="B231">
        <v>1</v>
      </c>
      <c r="C231">
        <v>45</v>
      </c>
      <c r="D231">
        <v>11</v>
      </c>
      <c r="E231" t="s">
        <v>421</v>
      </c>
      <c r="F231">
        <v>7</v>
      </c>
      <c r="G231">
        <v>3</v>
      </c>
      <c r="H231">
        <v>4</v>
      </c>
      <c r="I231">
        <v>0.42857142857142899</v>
      </c>
      <c r="J231">
        <v>0.57142857142857095</v>
      </c>
    </row>
    <row r="232" spans="1:10">
      <c r="A232" t="s">
        <v>452</v>
      </c>
      <c r="B232">
        <v>1</v>
      </c>
      <c r="C232">
        <v>46</v>
      </c>
      <c r="D232">
        <v>11</v>
      </c>
      <c r="E232" t="s">
        <v>421</v>
      </c>
      <c r="F232">
        <v>1</v>
      </c>
      <c r="G232">
        <v>0</v>
      </c>
      <c r="H232">
        <v>1</v>
      </c>
      <c r="I232" t="s">
        <v>38</v>
      </c>
      <c r="J232" t="s">
        <v>38</v>
      </c>
    </row>
    <row r="233" spans="1:10">
      <c r="A233" t="s">
        <v>452</v>
      </c>
      <c r="B233">
        <v>1</v>
      </c>
      <c r="C233">
        <v>47</v>
      </c>
      <c r="D233">
        <v>11</v>
      </c>
      <c r="E233" t="s">
        <v>421</v>
      </c>
      <c r="F233">
        <v>3</v>
      </c>
      <c r="G233">
        <v>0</v>
      </c>
      <c r="H233">
        <v>3</v>
      </c>
      <c r="I233" t="s">
        <v>38</v>
      </c>
      <c r="J233" t="s">
        <v>38</v>
      </c>
    </row>
    <row r="234" spans="1:10">
      <c r="A234" t="s">
        <v>452</v>
      </c>
      <c r="B234">
        <v>1</v>
      </c>
      <c r="C234">
        <v>48</v>
      </c>
      <c r="D234">
        <v>11</v>
      </c>
      <c r="E234" t="s">
        <v>421</v>
      </c>
      <c r="F234">
        <v>1</v>
      </c>
      <c r="G234">
        <v>0</v>
      </c>
      <c r="H234">
        <v>1</v>
      </c>
      <c r="I234" t="s">
        <v>38</v>
      </c>
      <c r="J234" t="s">
        <v>38</v>
      </c>
    </row>
    <row r="235" spans="1:10">
      <c r="A235" t="s">
        <v>452</v>
      </c>
      <c r="B235">
        <v>1</v>
      </c>
      <c r="C235">
        <v>49</v>
      </c>
      <c r="D235">
        <v>11</v>
      </c>
      <c r="E235" t="s">
        <v>421</v>
      </c>
      <c r="F235">
        <v>2</v>
      </c>
      <c r="G235">
        <v>1</v>
      </c>
      <c r="H235">
        <v>1</v>
      </c>
      <c r="I235" t="s">
        <v>38</v>
      </c>
      <c r="J235" t="s">
        <v>38</v>
      </c>
    </row>
    <row r="236" spans="1:10">
      <c r="A236" t="s">
        <v>452</v>
      </c>
      <c r="B236">
        <v>1</v>
      </c>
      <c r="C236">
        <v>50</v>
      </c>
      <c r="D236">
        <v>11</v>
      </c>
      <c r="E236" t="s">
        <v>421</v>
      </c>
      <c r="F236">
        <v>1</v>
      </c>
      <c r="G236">
        <v>0</v>
      </c>
      <c r="H236">
        <v>1</v>
      </c>
      <c r="I236" t="s">
        <v>38</v>
      </c>
      <c r="J236" t="s">
        <v>38</v>
      </c>
    </row>
    <row r="237" spans="1:10">
      <c r="A237" t="s">
        <v>452</v>
      </c>
      <c r="B237">
        <v>1</v>
      </c>
      <c r="C237">
        <v>51</v>
      </c>
      <c r="D237">
        <v>11</v>
      </c>
      <c r="E237" t="s">
        <v>421</v>
      </c>
      <c r="F237">
        <v>8</v>
      </c>
      <c r="G237">
        <v>6</v>
      </c>
      <c r="H237">
        <v>2</v>
      </c>
      <c r="I237" t="s">
        <v>51</v>
      </c>
      <c r="J237" t="s">
        <v>50</v>
      </c>
    </row>
    <row r="238" spans="1:10">
      <c r="A238" t="s">
        <v>452</v>
      </c>
      <c r="B238">
        <v>1</v>
      </c>
      <c r="C238">
        <v>52</v>
      </c>
      <c r="D238">
        <v>11</v>
      </c>
      <c r="E238" t="s">
        <v>421</v>
      </c>
      <c r="F238">
        <v>11</v>
      </c>
      <c r="G238">
        <v>6</v>
      </c>
      <c r="H238">
        <v>5</v>
      </c>
      <c r="I238">
        <v>0.54545454545454497</v>
      </c>
      <c r="J238">
        <v>0.45454545454545497</v>
      </c>
    </row>
    <row r="239" spans="1:10">
      <c r="A239" t="s">
        <v>452</v>
      </c>
      <c r="B239">
        <v>1</v>
      </c>
      <c r="C239">
        <v>54</v>
      </c>
      <c r="D239">
        <v>11</v>
      </c>
      <c r="E239" t="s">
        <v>421</v>
      </c>
      <c r="F239">
        <v>10</v>
      </c>
      <c r="G239">
        <v>1</v>
      </c>
      <c r="H239">
        <v>9</v>
      </c>
      <c r="I239" t="s">
        <v>45</v>
      </c>
      <c r="J239" t="s">
        <v>46</v>
      </c>
    </row>
    <row r="240" spans="1:10">
      <c r="A240" t="s">
        <v>452</v>
      </c>
      <c r="B240">
        <v>1</v>
      </c>
      <c r="C240">
        <v>55</v>
      </c>
      <c r="D240">
        <v>11</v>
      </c>
      <c r="E240" t="s">
        <v>421</v>
      </c>
      <c r="F240">
        <v>10</v>
      </c>
      <c r="G240">
        <v>4</v>
      </c>
      <c r="H240">
        <v>6</v>
      </c>
      <c r="I240">
        <v>0.4</v>
      </c>
      <c r="J240">
        <v>0.6</v>
      </c>
    </row>
    <row r="241" spans="1:10">
      <c r="A241" t="s">
        <v>452</v>
      </c>
      <c r="B241">
        <v>1</v>
      </c>
      <c r="C241">
        <v>56</v>
      </c>
      <c r="D241">
        <v>11</v>
      </c>
      <c r="E241" t="s">
        <v>421</v>
      </c>
      <c r="F241">
        <v>2</v>
      </c>
      <c r="G241">
        <v>2</v>
      </c>
      <c r="H241">
        <v>0</v>
      </c>
      <c r="I241" t="s">
        <v>38</v>
      </c>
      <c r="J241" t="s">
        <v>38</v>
      </c>
    </row>
    <row r="242" spans="1:10">
      <c r="A242" t="s">
        <v>452</v>
      </c>
      <c r="B242">
        <v>1</v>
      </c>
      <c r="C242">
        <v>98</v>
      </c>
      <c r="D242">
        <v>11</v>
      </c>
      <c r="E242" t="s">
        <v>421</v>
      </c>
      <c r="F242">
        <v>2</v>
      </c>
      <c r="G242">
        <v>1</v>
      </c>
      <c r="H242">
        <v>1</v>
      </c>
      <c r="I242" t="s">
        <v>38</v>
      </c>
      <c r="J242" t="s">
        <v>38</v>
      </c>
    </row>
    <row r="243" spans="1:10">
      <c r="A243" t="s">
        <v>452</v>
      </c>
      <c r="B243">
        <v>1</v>
      </c>
      <c r="C243">
        <v>2</v>
      </c>
      <c r="D243">
        <v>12</v>
      </c>
      <c r="E243" t="s">
        <v>421</v>
      </c>
      <c r="F243">
        <v>1</v>
      </c>
      <c r="G243">
        <v>1</v>
      </c>
      <c r="H243">
        <v>0</v>
      </c>
      <c r="I243" t="s">
        <v>38</v>
      </c>
      <c r="J243" t="s">
        <v>38</v>
      </c>
    </row>
    <row r="244" spans="1:10">
      <c r="A244" t="s">
        <v>452</v>
      </c>
      <c r="B244">
        <v>1</v>
      </c>
      <c r="C244">
        <v>3</v>
      </c>
      <c r="D244">
        <v>12</v>
      </c>
      <c r="E244" t="s">
        <v>421</v>
      </c>
      <c r="F244">
        <v>2</v>
      </c>
      <c r="G244">
        <v>2</v>
      </c>
      <c r="H244">
        <v>0</v>
      </c>
      <c r="I244" t="s">
        <v>38</v>
      </c>
      <c r="J244" t="s">
        <v>38</v>
      </c>
    </row>
    <row r="245" spans="1:10">
      <c r="A245" t="s">
        <v>452</v>
      </c>
      <c r="B245">
        <v>1</v>
      </c>
      <c r="C245">
        <v>5</v>
      </c>
      <c r="D245">
        <v>12</v>
      </c>
      <c r="E245" t="s">
        <v>421</v>
      </c>
      <c r="F245">
        <v>143</v>
      </c>
      <c r="G245">
        <v>69</v>
      </c>
      <c r="H245">
        <v>74</v>
      </c>
      <c r="I245">
        <v>0.482517482517483</v>
      </c>
      <c r="J245">
        <v>0.51748251748251795</v>
      </c>
    </row>
    <row r="246" spans="1:10">
      <c r="A246" t="s">
        <v>452</v>
      </c>
      <c r="B246">
        <v>1</v>
      </c>
      <c r="C246">
        <v>7</v>
      </c>
      <c r="D246">
        <v>12</v>
      </c>
      <c r="E246" t="s">
        <v>421</v>
      </c>
      <c r="F246">
        <v>19</v>
      </c>
      <c r="G246">
        <v>8</v>
      </c>
      <c r="H246">
        <v>11</v>
      </c>
      <c r="I246">
        <v>0.42105263157894701</v>
      </c>
      <c r="J246">
        <v>0.57894736842105299</v>
      </c>
    </row>
    <row r="247" spans="1:10">
      <c r="A247" t="s">
        <v>452</v>
      </c>
      <c r="B247">
        <v>1</v>
      </c>
      <c r="C247">
        <v>10</v>
      </c>
      <c r="D247">
        <v>12</v>
      </c>
      <c r="E247" t="s">
        <v>421</v>
      </c>
      <c r="F247">
        <v>1</v>
      </c>
      <c r="G247">
        <v>1</v>
      </c>
      <c r="H247">
        <v>0</v>
      </c>
      <c r="I247" t="s">
        <v>38</v>
      </c>
      <c r="J247" t="s">
        <v>38</v>
      </c>
    </row>
    <row r="248" spans="1:10">
      <c r="A248" t="s">
        <v>452</v>
      </c>
      <c r="B248">
        <v>1</v>
      </c>
      <c r="C248">
        <v>14</v>
      </c>
      <c r="D248">
        <v>12</v>
      </c>
      <c r="E248" t="s">
        <v>421</v>
      </c>
      <c r="F248">
        <v>5</v>
      </c>
      <c r="G248">
        <v>4</v>
      </c>
      <c r="H248">
        <v>1</v>
      </c>
      <c r="I248" t="s">
        <v>39</v>
      </c>
      <c r="J248" t="s">
        <v>40</v>
      </c>
    </row>
    <row r="249" spans="1:10">
      <c r="A249" t="s">
        <v>452</v>
      </c>
      <c r="B249">
        <v>1</v>
      </c>
      <c r="C249">
        <v>15</v>
      </c>
      <c r="D249">
        <v>12</v>
      </c>
      <c r="E249" t="s">
        <v>421</v>
      </c>
      <c r="F249">
        <v>2</v>
      </c>
      <c r="G249">
        <v>0</v>
      </c>
      <c r="H249">
        <v>2</v>
      </c>
      <c r="I249" t="s">
        <v>38</v>
      </c>
      <c r="J249" t="s">
        <v>38</v>
      </c>
    </row>
    <row r="250" spans="1:10">
      <c r="A250" t="s">
        <v>452</v>
      </c>
      <c r="B250">
        <v>1</v>
      </c>
      <c r="C250">
        <v>16</v>
      </c>
      <c r="D250">
        <v>12</v>
      </c>
      <c r="E250" t="s">
        <v>421</v>
      </c>
      <c r="F250">
        <v>26</v>
      </c>
      <c r="G250">
        <v>21</v>
      </c>
      <c r="H250">
        <v>5</v>
      </c>
      <c r="I250">
        <v>0.80769230769230804</v>
      </c>
      <c r="J250">
        <v>0.19230769230769201</v>
      </c>
    </row>
    <row r="251" spans="1:10">
      <c r="A251" t="s">
        <v>452</v>
      </c>
      <c r="B251">
        <v>1</v>
      </c>
      <c r="C251">
        <v>17</v>
      </c>
      <c r="D251">
        <v>12</v>
      </c>
      <c r="E251" t="s">
        <v>421</v>
      </c>
      <c r="F251">
        <v>9</v>
      </c>
      <c r="G251">
        <v>5</v>
      </c>
      <c r="H251">
        <v>4</v>
      </c>
      <c r="I251">
        <v>0.55555555555555602</v>
      </c>
      <c r="J251">
        <v>0.44444444444444398</v>
      </c>
    </row>
    <row r="252" spans="1:10">
      <c r="A252" t="s">
        <v>452</v>
      </c>
      <c r="B252">
        <v>1</v>
      </c>
      <c r="C252">
        <v>21</v>
      </c>
      <c r="D252">
        <v>12</v>
      </c>
      <c r="E252" t="s">
        <v>421</v>
      </c>
      <c r="F252">
        <v>1</v>
      </c>
      <c r="G252">
        <v>0</v>
      </c>
      <c r="H252">
        <v>1</v>
      </c>
      <c r="I252" t="s">
        <v>38</v>
      </c>
      <c r="J252" t="s">
        <v>38</v>
      </c>
    </row>
    <row r="253" spans="1:10">
      <c r="A253" t="s">
        <v>452</v>
      </c>
      <c r="B253">
        <v>1</v>
      </c>
      <c r="C253">
        <v>22</v>
      </c>
      <c r="D253">
        <v>12</v>
      </c>
      <c r="E253" t="s">
        <v>421</v>
      </c>
      <c r="F253">
        <v>11</v>
      </c>
      <c r="G253">
        <v>4</v>
      </c>
      <c r="H253">
        <v>7</v>
      </c>
      <c r="I253">
        <v>0.36363636363636398</v>
      </c>
      <c r="J253">
        <v>0.63636363636363602</v>
      </c>
    </row>
    <row r="254" spans="1:10">
      <c r="A254" t="s">
        <v>452</v>
      </c>
      <c r="B254">
        <v>1</v>
      </c>
      <c r="C254">
        <v>23</v>
      </c>
      <c r="D254">
        <v>12</v>
      </c>
      <c r="E254" t="s">
        <v>421</v>
      </c>
      <c r="F254">
        <v>1</v>
      </c>
      <c r="G254">
        <v>0</v>
      </c>
      <c r="H254">
        <v>1</v>
      </c>
      <c r="I254" t="s">
        <v>38</v>
      </c>
      <c r="J254" t="s">
        <v>38</v>
      </c>
    </row>
    <row r="255" spans="1:10">
      <c r="A255" t="s">
        <v>452</v>
      </c>
      <c r="B255">
        <v>1</v>
      </c>
      <c r="C255">
        <v>24</v>
      </c>
      <c r="D255">
        <v>12</v>
      </c>
      <c r="E255" t="s">
        <v>421</v>
      </c>
      <c r="F255">
        <v>14</v>
      </c>
      <c r="G255">
        <v>10</v>
      </c>
      <c r="H255">
        <v>4</v>
      </c>
      <c r="I255">
        <v>0.71428571428571397</v>
      </c>
      <c r="J255">
        <v>0.28571428571428598</v>
      </c>
    </row>
    <row r="256" spans="1:10">
      <c r="A256" t="s">
        <v>452</v>
      </c>
      <c r="B256">
        <v>1</v>
      </c>
      <c r="C256">
        <v>25</v>
      </c>
      <c r="D256">
        <v>12</v>
      </c>
      <c r="E256" t="s">
        <v>421</v>
      </c>
      <c r="F256">
        <v>5</v>
      </c>
      <c r="G256">
        <v>1</v>
      </c>
      <c r="H256">
        <v>4</v>
      </c>
      <c r="I256" t="s">
        <v>40</v>
      </c>
      <c r="J256" t="s">
        <v>39</v>
      </c>
    </row>
    <row r="257" spans="1:10">
      <c r="A257" t="s">
        <v>452</v>
      </c>
      <c r="B257">
        <v>1</v>
      </c>
      <c r="C257">
        <v>28</v>
      </c>
      <c r="D257">
        <v>12</v>
      </c>
      <c r="E257" t="s">
        <v>421</v>
      </c>
      <c r="F257">
        <v>14</v>
      </c>
      <c r="G257">
        <v>5</v>
      </c>
      <c r="H257">
        <v>9</v>
      </c>
      <c r="I257">
        <v>0.35714285714285698</v>
      </c>
      <c r="J257">
        <v>0.64285714285714302</v>
      </c>
    </row>
    <row r="258" spans="1:10">
      <c r="A258" t="s">
        <v>452</v>
      </c>
      <c r="B258">
        <v>1</v>
      </c>
      <c r="C258">
        <v>29</v>
      </c>
      <c r="D258">
        <v>12</v>
      </c>
      <c r="E258" t="s">
        <v>421</v>
      </c>
      <c r="F258">
        <v>3</v>
      </c>
      <c r="G258">
        <v>0</v>
      </c>
      <c r="H258">
        <v>3</v>
      </c>
      <c r="I258" t="s">
        <v>38</v>
      </c>
      <c r="J258" t="s">
        <v>38</v>
      </c>
    </row>
    <row r="259" spans="1:10">
      <c r="A259" t="s">
        <v>452</v>
      </c>
      <c r="B259">
        <v>1</v>
      </c>
      <c r="C259">
        <v>30</v>
      </c>
      <c r="D259">
        <v>12</v>
      </c>
      <c r="E259" t="s">
        <v>421</v>
      </c>
      <c r="F259">
        <v>4</v>
      </c>
      <c r="G259">
        <v>0</v>
      </c>
      <c r="H259">
        <v>4</v>
      </c>
      <c r="I259" t="s">
        <v>38</v>
      </c>
      <c r="J259" t="s">
        <v>38</v>
      </c>
    </row>
    <row r="260" spans="1:10">
      <c r="A260" t="s">
        <v>452</v>
      </c>
      <c r="B260">
        <v>1</v>
      </c>
      <c r="C260">
        <v>31</v>
      </c>
      <c r="D260">
        <v>12</v>
      </c>
      <c r="E260" t="s">
        <v>421</v>
      </c>
      <c r="F260">
        <v>9</v>
      </c>
      <c r="G260">
        <v>2</v>
      </c>
      <c r="H260">
        <v>7</v>
      </c>
      <c r="I260" t="s">
        <v>50</v>
      </c>
      <c r="J260" t="s">
        <v>51</v>
      </c>
    </row>
    <row r="261" spans="1:10">
      <c r="A261" t="s">
        <v>452</v>
      </c>
      <c r="B261">
        <v>1</v>
      </c>
      <c r="C261">
        <v>32</v>
      </c>
      <c r="D261">
        <v>12</v>
      </c>
      <c r="E261" t="s">
        <v>421</v>
      </c>
      <c r="F261">
        <v>40</v>
      </c>
      <c r="G261">
        <v>9</v>
      </c>
      <c r="H261">
        <v>31</v>
      </c>
      <c r="I261">
        <v>0.22500000000000001</v>
      </c>
      <c r="J261" t="s">
        <v>51</v>
      </c>
    </row>
    <row r="262" spans="1:10">
      <c r="A262" t="s">
        <v>452</v>
      </c>
      <c r="B262">
        <v>1</v>
      </c>
      <c r="C262">
        <v>33</v>
      </c>
      <c r="D262">
        <v>12</v>
      </c>
      <c r="E262" t="s">
        <v>421</v>
      </c>
      <c r="F262">
        <v>39</v>
      </c>
      <c r="G262">
        <v>26</v>
      </c>
      <c r="H262">
        <v>13</v>
      </c>
      <c r="I262">
        <v>0.66666666666666696</v>
      </c>
      <c r="J262">
        <v>0.33333333333333298</v>
      </c>
    </row>
    <row r="263" spans="1:10">
      <c r="A263" t="s">
        <v>452</v>
      </c>
      <c r="B263">
        <v>1</v>
      </c>
      <c r="C263">
        <v>34</v>
      </c>
      <c r="D263">
        <v>12</v>
      </c>
      <c r="E263" t="s">
        <v>421</v>
      </c>
      <c r="F263">
        <v>3</v>
      </c>
      <c r="G263">
        <v>3</v>
      </c>
      <c r="H263">
        <v>0</v>
      </c>
      <c r="I263" t="s">
        <v>38</v>
      </c>
      <c r="J263" t="s">
        <v>38</v>
      </c>
    </row>
    <row r="264" spans="1:10">
      <c r="A264" t="s">
        <v>452</v>
      </c>
      <c r="B264">
        <v>1</v>
      </c>
      <c r="C264">
        <v>35</v>
      </c>
      <c r="D264">
        <v>12</v>
      </c>
      <c r="E264" t="s">
        <v>421</v>
      </c>
      <c r="F264">
        <v>4</v>
      </c>
      <c r="G264">
        <v>2</v>
      </c>
      <c r="H264">
        <v>2</v>
      </c>
      <c r="I264" t="s">
        <v>38</v>
      </c>
      <c r="J264" t="s">
        <v>38</v>
      </c>
    </row>
    <row r="265" spans="1:10">
      <c r="A265" t="s">
        <v>452</v>
      </c>
      <c r="B265">
        <v>1</v>
      </c>
      <c r="C265">
        <v>36</v>
      </c>
      <c r="D265">
        <v>12</v>
      </c>
      <c r="E265" t="s">
        <v>421</v>
      </c>
      <c r="F265">
        <v>11</v>
      </c>
      <c r="G265">
        <v>5</v>
      </c>
      <c r="H265">
        <v>6</v>
      </c>
      <c r="I265">
        <v>0.45454545454545497</v>
      </c>
      <c r="J265">
        <v>0.54545454545454497</v>
      </c>
    </row>
    <row r="266" spans="1:10">
      <c r="A266" t="s">
        <v>452</v>
      </c>
      <c r="B266">
        <v>1</v>
      </c>
      <c r="C266">
        <v>37</v>
      </c>
      <c r="D266">
        <v>12</v>
      </c>
      <c r="E266" t="s">
        <v>421</v>
      </c>
      <c r="F266">
        <v>11</v>
      </c>
      <c r="G266">
        <v>6</v>
      </c>
      <c r="H266">
        <v>5</v>
      </c>
      <c r="I266">
        <v>0.54545454545454497</v>
      </c>
      <c r="J266">
        <v>0.45454545454545497</v>
      </c>
    </row>
    <row r="267" spans="1:10">
      <c r="A267" t="s">
        <v>452</v>
      </c>
      <c r="B267">
        <v>1</v>
      </c>
      <c r="C267">
        <v>42</v>
      </c>
      <c r="D267">
        <v>12</v>
      </c>
      <c r="E267" t="s">
        <v>421</v>
      </c>
      <c r="F267">
        <v>1</v>
      </c>
      <c r="G267">
        <v>1</v>
      </c>
      <c r="H267">
        <v>0</v>
      </c>
      <c r="I267" t="s">
        <v>38</v>
      </c>
      <c r="J267" t="s">
        <v>38</v>
      </c>
    </row>
    <row r="268" spans="1:10">
      <c r="A268" t="s">
        <v>452</v>
      </c>
      <c r="B268">
        <v>1</v>
      </c>
      <c r="C268">
        <v>45</v>
      </c>
      <c r="D268">
        <v>12</v>
      </c>
      <c r="E268" t="s">
        <v>421</v>
      </c>
      <c r="F268">
        <v>4</v>
      </c>
      <c r="G268">
        <v>2</v>
      </c>
      <c r="H268">
        <v>2</v>
      </c>
      <c r="I268" t="s">
        <v>38</v>
      </c>
      <c r="J268" t="s">
        <v>38</v>
      </c>
    </row>
    <row r="269" spans="1:10">
      <c r="A269" t="s">
        <v>452</v>
      </c>
      <c r="B269">
        <v>1</v>
      </c>
      <c r="C269">
        <v>51</v>
      </c>
      <c r="D269">
        <v>12</v>
      </c>
      <c r="E269" t="s">
        <v>421</v>
      </c>
      <c r="F269">
        <v>6</v>
      </c>
      <c r="G269">
        <v>1</v>
      </c>
      <c r="H269">
        <v>5</v>
      </c>
      <c r="I269" t="s">
        <v>40</v>
      </c>
      <c r="J269" t="s">
        <v>39</v>
      </c>
    </row>
    <row r="270" spans="1:10">
      <c r="A270" t="s">
        <v>452</v>
      </c>
      <c r="B270">
        <v>1</v>
      </c>
      <c r="C270">
        <v>52</v>
      </c>
      <c r="D270">
        <v>12</v>
      </c>
      <c r="E270" t="s">
        <v>421</v>
      </c>
      <c r="F270">
        <v>12</v>
      </c>
      <c r="G270">
        <v>9</v>
      </c>
      <c r="H270">
        <v>3</v>
      </c>
      <c r="I270">
        <v>0.75</v>
      </c>
      <c r="J270">
        <v>0.25</v>
      </c>
    </row>
    <row r="271" spans="1:10">
      <c r="A271" t="s">
        <v>452</v>
      </c>
      <c r="B271">
        <v>1</v>
      </c>
      <c r="C271">
        <v>54</v>
      </c>
      <c r="D271">
        <v>12</v>
      </c>
      <c r="E271" t="s">
        <v>421</v>
      </c>
      <c r="F271">
        <v>6</v>
      </c>
      <c r="G271">
        <v>2</v>
      </c>
      <c r="H271">
        <v>4</v>
      </c>
      <c r="I271" t="s">
        <v>40</v>
      </c>
      <c r="J271" t="s">
        <v>39</v>
      </c>
    </row>
    <row r="272" spans="1:10">
      <c r="A272" t="s">
        <v>452</v>
      </c>
      <c r="B272">
        <v>1</v>
      </c>
      <c r="C272">
        <v>55</v>
      </c>
      <c r="D272">
        <v>12</v>
      </c>
      <c r="E272" t="s">
        <v>421</v>
      </c>
      <c r="F272">
        <v>4</v>
      </c>
      <c r="G272">
        <v>0</v>
      </c>
      <c r="H272">
        <v>4</v>
      </c>
      <c r="I272" t="s">
        <v>38</v>
      </c>
      <c r="J272" t="s">
        <v>38</v>
      </c>
    </row>
    <row r="273" spans="1:10">
      <c r="A273" t="s">
        <v>452</v>
      </c>
      <c r="B273">
        <v>1</v>
      </c>
      <c r="C273">
        <v>56</v>
      </c>
      <c r="D273">
        <v>12</v>
      </c>
      <c r="E273" t="s">
        <v>421</v>
      </c>
      <c r="F273">
        <v>1</v>
      </c>
      <c r="G273">
        <v>1</v>
      </c>
      <c r="H273">
        <v>0</v>
      </c>
      <c r="I273" t="s">
        <v>38</v>
      </c>
      <c r="J273" t="s">
        <v>38</v>
      </c>
    </row>
    <row r="274" spans="1:10">
      <c r="A274" t="s">
        <v>452</v>
      </c>
      <c r="B274">
        <v>1</v>
      </c>
      <c r="C274">
        <v>98</v>
      </c>
      <c r="D274">
        <v>12</v>
      </c>
      <c r="E274" t="s">
        <v>421</v>
      </c>
      <c r="F274">
        <v>1</v>
      </c>
      <c r="G274">
        <v>0</v>
      </c>
      <c r="H274">
        <v>1</v>
      </c>
      <c r="I274" t="s">
        <v>38</v>
      </c>
      <c r="J274" t="s">
        <v>38</v>
      </c>
    </row>
    <row r="275" spans="1:10">
      <c r="A275" t="s">
        <v>452</v>
      </c>
      <c r="B275">
        <v>1</v>
      </c>
      <c r="C275">
        <v>2</v>
      </c>
      <c r="D275">
        <v>10</v>
      </c>
      <c r="E275" t="s">
        <v>422</v>
      </c>
      <c r="F275">
        <v>39</v>
      </c>
      <c r="G275">
        <v>35</v>
      </c>
      <c r="H275">
        <v>4</v>
      </c>
      <c r="I275">
        <v>0.89743589743589702</v>
      </c>
      <c r="J275">
        <v>0.102564102564103</v>
      </c>
    </row>
    <row r="276" spans="1:10">
      <c r="A276" t="s">
        <v>452</v>
      </c>
      <c r="B276">
        <v>1</v>
      </c>
      <c r="C276">
        <v>3</v>
      </c>
      <c r="D276">
        <v>10</v>
      </c>
      <c r="E276" t="s">
        <v>422</v>
      </c>
      <c r="F276">
        <v>38</v>
      </c>
      <c r="G276">
        <v>26</v>
      </c>
      <c r="H276">
        <v>12</v>
      </c>
      <c r="I276">
        <v>0.68421052631578905</v>
      </c>
      <c r="J276">
        <v>0.31578947368421101</v>
      </c>
    </row>
    <row r="277" spans="1:10">
      <c r="A277" t="s">
        <v>452</v>
      </c>
      <c r="B277">
        <v>1</v>
      </c>
      <c r="C277">
        <v>4</v>
      </c>
      <c r="D277">
        <v>10</v>
      </c>
      <c r="E277" t="s">
        <v>422</v>
      </c>
      <c r="F277">
        <v>3</v>
      </c>
      <c r="G277">
        <v>0</v>
      </c>
      <c r="H277">
        <v>3</v>
      </c>
      <c r="I277" t="s">
        <v>38</v>
      </c>
      <c r="J277" t="s">
        <v>38</v>
      </c>
    </row>
    <row r="278" spans="1:10">
      <c r="A278" t="s">
        <v>452</v>
      </c>
      <c r="B278">
        <v>1</v>
      </c>
      <c r="C278">
        <v>5</v>
      </c>
      <c r="D278">
        <v>10</v>
      </c>
      <c r="E278" t="s">
        <v>422</v>
      </c>
      <c r="F278">
        <v>3467</v>
      </c>
      <c r="G278">
        <v>2859</v>
      </c>
      <c r="H278">
        <v>608</v>
      </c>
      <c r="I278">
        <v>0.82463224689933701</v>
      </c>
      <c r="J278">
        <v>0.17536775310066299</v>
      </c>
    </row>
    <row r="279" spans="1:10">
      <c r="A279" t="s">
        <v>452</v>
      </c>
      <c r="B279">
        <v>1</v>
      </c>
      <c r="C279">
        <v>6</v>
      </c>
      <c r="D279">
        <v>10</v>
      </c>
      <c r="E279" t="s">
        <v>422</v>
      </c>
      <c r="F279">
        <v>29</v>
      </c>
      <c r="G279">
        <v>19</v>
      </c>
      <c r="H279">
        <v>10</v>
      </c>
      <c r="I279">
        <v>0.65517241379310298</v>
      </c>
      <c r="J279">
        <v>0.34482758620689702</v>
      </c>
    </row>
    <row r="280" spans="1:10">
      <c r="A280" t="s">
        <v>452</v>
      </c>
      <c r="B280">
        <v>1</v>
      </c>
      <c r="C280">
        <v>7</v>
      </c>
      <c r="D280">
        <v>10</v>
      </c>
      <c r="E280" t="s">
        <v>422</v>
      </c>
      <c r="F280">
        <v>93</v>
      </c>
      <c r="G280">
        <v>60</v>
      </c>
      <c r="H280">
        <v>33</v>
      </c>
      <c r="I280">
        <v>0.64516129032258096</v>
      </c>
      <c r="J280">
        <v>0.35483870967741898</v>
      </c>
    </row>
    <row r="281" spans="1:10">
      <c r="A281" t="s">
        <v>452</v>
      </c>
      <c r="B281">
        <v>1</v>
      </c>
      <c r="C281">
        <v>8</v>
      </c>
      <c r="D281">
        <v>10</v>
      </c>
      <c r="E281" t="s">
        <v>422</v>
      </c>
      <c r="F281">
        <v>6</v>
      </c>
      <c r="G281">
        <v>6</v>
      </c>
      <c r="H281">
        <v>0</v>
      </c>
      <c r="I281" t="s">
        <v>39</v>
      </c>
      <c r="J281" t="s">
        <v>40</v>
      </c>
    </row>
    <row r="282" spans="1:10">
      <c r="A282" t="s">
        <v>452</v>
      </c>
      <c r="B282">
        <v>1</v>
      </c>
      <c r="C282">
        <v>9</v>
      </c>
      <c r="D282">
        <v>10</v>
      </c>
      <c r="E282" t="s">
        <v>422</v>
      </c>
      <c r="F282">
        <v>11</v>
      </c>
      <c r="G282">
        <v>7</v>
      </c>
      <c r="H282">
        <v>4</v>
      </c>
      <c r="I282">
        <v>0.63636363636363602</v>
      </c>
      <c r="J282">
        <v>0.36363636363636398</v>
      </c>
    </row>
    <row r="283" spans="1:10">
      <c r="A283" t="s">
        <v>452</v>
      </c>
      <c r="B283">
        <v>1</v>
      </c>
      <c r="C283">
        <v>10</v>
      </c>
      <c r="D283">
        <v>10</v>
      </c>
      <c r="E283" t="s">
        <v>422</v>
      </c>
      <c r="F283">
        <v>14</v>
      </c>
      <c r="G283">
        <v>10</v>
      </c>
      <c r="H283">
        <v>4</v>
      </c>
      <c r="I283">
        <v>0.71428571428571397</v>
      </c>
      <c r="J283">
        <v>0.28571428571428598</v>
      </c>
    </row>
    <row r="284" spans="1:10">
      <c r="A284" t="s">
        <v>452</v>
      </c>
      <c r="B284">
        <v>1</v>
      </c>
      <c r="C284">
        <v>11</v>
      </c>
      <c r="D284">
        <v>10</v>
      </c>
      <c r="E284" t="s">
        <v>422</v>
      </c>
      <c r="F284">
        <v>41</v>
      </c>
      <c r="G284">
        <v>38</v>
      </c>
      <c r="H284">
        <v>3</v>
      </c>
      <c r="I284">
        <v>0.92682926829268297</v>
      </c>
      <c r="J284" s="38">
        <v>7.3170731707317097E-2</v>
      </c>
    </row>
    <row r="285" spans="1:10">
      <c r="A285" t="s">
        <v>452</v>
      </c>
      <c r="B285">
        <v>1</v>
      </c>
      <c r="C285">
        <v>12</v>
      </c>
      <c r="D285">
        <v>10</v>
      </c>
      <c r="E285" t="s">
        <v>422</v>
      </c>
      <c r="F285">
        <v>31</v>
      </c>
      <c r="G285">
        <v>28</v>
      </c>
      <c r="H285">
        <v>3</v>
      </c>
      <c r="I285">
        <v>0.90322580645161299</v>
      </c>
      <c r="J285" s="38">
        <v>9.6774193548387094E-2</v>
      </c>
    </row>
    <row r="286" spans="1:10">
      <c r="A286" t="s">
        <v>452</v>
      </c>
      <c r="B286">
        <v>1</v>
      </c>
      <c r="C286">
        <v>13</v>
      </c>
      <c r="D286">
        <v>10</v>
      </c>
      <c r="E286" t="s">
        <v>422</v>
      </c>
      <c r="F286">
        <v>37</v>
      </c>
      <c r="G286">
        <v>30</v>
      </c>
      <c r="H286">
        <v>7</v>
      </c>
      <c r="I286">
        <v>0.81081081081081097</v>
      </c>
      <c r="J286">
        <v>0.18918918918918901</v>
      </c>
    </row>
    <row r="287" spans="1:10">
      <c r="A287" t="s">
        <v>452</v>
      </c>
      <c r="B287">
        <v>1</v>
      </c>
      <c r="C287">
        <v>14</v>
      </c>
      <c r="D287">
        <v>10</v>
      </c>
      <c r="E287" t="s">
        <v>422</v>
      </c>
      <c r="F287">
        <v>81</v>
      </c>
      <c r="G287">
        <v>58</v>
      </c>
      <c r="H287">
        <v>23</v>
      </c>
      <c r="I287">
        <v>0.71604938271604901</v>
      </c>
      <c r="J287">
        <v>0.28395061728395099</v>
      </c>
    </row>
    <row r="288" spans="1:10">
      <c r="A288" t="s">
        <v>452</v>
      </c>
      <c r="B288">
        <v>1</v>
      </c>
      <c r="C288">
        <v>15</v>
      </c>
      <c r="D288">
        <v>10</v>
      </c>
      <c r="E288" t="s">
        <v>422</v>
      </c>
      <c r="F288">
        <v>38</v>
      </c>
      <c r="G288">
        <v>19</v>
      </c>
      <c r="H288">
        <v>19</v>
      </c>
      <c r="I288">
        <v>0.5</v>
      </c>
      <c r="J288">
        <v>0.5</v>
      </c>
    </row>
    <row r="289" spans="1:10">
      <c r="A289" t="s">
        <v>452</v>
      </c>
      <c r="B289">
        <v>1</v>
      </c>
      <c r="C289">
        <v>16</v>
      </c>
      <c r="D289">
        <v>10</v>
      </c>
      <c r="E289" t="s">
        <v>422</v>
      </c>
      <c r="F289">
        <v>1071</v>
      </c>
      <c r="G289">
        <v>896</v>
      </c>
      <c r="H289">
        <v>175</v>
      </c>
      <c r="I289">
        <v>0.83660130718954295</v>
      </c>
      <c r="J289">
        <v>0.16339869281045799</v>
      </c>
    </row>
    <row r="290" spans="1:10">
      <c r="A290" t="s">
        <v>452</v>
      </c>
      <c r="B290">
        <v>1</v>
      </c>
      <c r="C290">
        <v>17</v>
      </c>
      <c r="D290">
        <v>10</v>
      </c>
      <c r="E290" t="s">
        <v>422</v>
      </c>
      <c r="F290">
        <v>215</v>
      </c>
      <c r="G290">
        <v>180</v>
      </c>
      <c r="H290">
        <v>35</v>
      </c>
      <c r="I290">
        <v>0.837209302325581</v>
      </c>
      <c r="J290">
        <v>0.162790697674419</v>
      </c>
    </row>
    <row r="291" spans="1:10">
      <c r="A291" t="s">
        <v>452</v>
      </c>
      <c r="B291">
        <v>1</v>
      </c>
      <c r="C291">
        <v>18</v>
      </c>
      <c r="D291">
        <v>10</v>
      </c>
      <c r="E291" t="s">
        <v>422</v>
      </c>
      <c r="F291">
        <v>18</v>
      </c>
      <c r="G291">
        <v>17</v>
      </c>
      <c r="H291">
        <v>1</v>
      </c>
      <c r="I291" t="s">
        <v>46</v>
      </c>
      <c r="J291" s="38" t="s">
        <v>45</v>
      </c>
    </row>
    <row r="292" spans="1:10">
      <c r="A292" t="s">
        <v>452</v>
      </c>
      <c r="B292">
        <v>1</v>
      </c>
      <c r="C292">
        <v>19</v>
      </c>
      <c r="D292">
        <v>10</v>
      </c>
      <c r="E292" t="s">
        <v>422</v>
      </c>
      <c r="F292">
        <v>13</v>
      </c>
      <c r="G292">
        <v>9</v>
      </c>
      <c r="H292">
        <v>4</v>
      </c>
      <c r="I292">
        <v>0.69230769230769196</v>
      </c>
      <c r="J292">
        <v>0.30769230769230799</v>
      </c>
    </row>
    <row r="293" spans="1:10">
      <c r="A293" t="s">
        <v>452</v>
      </c>
      <c r="B293">
        <v>1</v>
      </c>
      <c r="C293">
        <v>20</v>
      </c>
      <c r="D293">
        <v>10</v>
      </c>
      <c r="E293" t="s">
        <v>422</v>
      </c>
      <c r="F293">
        <v>4</v>
      </c>
      <c r="G293">
        <v>4</v>
      </c>
      <c r="H293">
        <v>0</v>
      </c>
      <c r="I293" t="s">
        <v>38</v>
      </c>
      <c r="J293" t="s">
        <v>38</v>
      </c>
    </row>
    <row r="294" spans="1:10">
      <c r="A294" t="s">
        <v>452</v>
      </c>
      <c r="B294">
        <v>1</v>
      </c>
      <c r="C294">
        <v>21</v>
      </c>
      <c r="D294">
        <v>10</v>
      </c>
      <c r="E294" t="s">
        <v>422</v>
      </c>
      <c r="F294">
        <v>22</v>
      </c>
      <c r="G294">
        <v>12</v>
      </c>
      <c r="H294">
        <v>10</v>
      </c>
      <c r="I294">
        <v>0.54545454545454497</v>
      </c>
      <c r="J294">
        <v>0.45454545454545497</v>
      </c>
    </row>
    <row r="295" spans="1:10">
      <c r="A295" t="s">
        <v>452</v>
      </c>
      <c r="B295">
        <v>1</v>
      </c>
      <c r="C295">
        <v>22</v>
      </c>
      <c r="D295">
        <v>10</v>
      </c>
      <c r="E295" t="s">
        <v>422</v>
      </c>
      <c r="F295">
        <v>401</v>
      </c>
      <c r="G295">
        <v>310</v>
      </c>
      <c r="H295">
        <v>91</v>
      </c>
      <c r="I295">
        <v>0.77306733167082298</v>
      </c>
      <c r="J295">
        <v>0.226932668329177</v>
      </c>
    </row>
    <row r="296" spans="1:10">
      <c r="A296" t="s">
        <v>452</v>
      </c>
      <c r="B296">
        <v>1</v>
      </c>
      <c r="C296">
        <v>23</v>
      </c>
      <c r="D296">
        <v>10</v>
      </c>
      <c r="E296" t="s">
        <v>422</v>
      </c>
      <c r="F296">
        <v>8</v>
      </c>
      <c r="G296">
        <v>5</v>
      </c>
      <c r="H296">
        <v>3</v>
      </c>
      <c r="I296">
        <v>0.625</v>
      </c>
      <c r="J296">
        <v>0.375</v>
      </c>
    </row>
    <row r="297" spans="1:10">
      <c r="A297" t="s">
        <v>452</v>
      </c>
      <c r="B297">
        <v>1</v>
      </c>
      <c r="C297">
        <v>24</v>
      </c>
      <c r="D297">
        <v>10</v>
      </c>
      <c r="E297" t="s">
        <v>422</v>
      </c>
      <c r="F297">
        <v>752</v>
      </c>
      <c r="G297">
        <v>634</v>
      </c>
      <c r="H297">
        <v>118</v>
      </c>
      <c r="I297">
        <v>0.84308510638297895</v>
      </c>
      <c r="J297">
        <v>0.15691489361702099</v>
      </c>
    </row>
    <row r="298" spans="1:10">
      <c r="A298" t="s">
        <v>452</v>
      </c>
      <c r="B298">
        <v>1</v>
      </c>
      <c r="C298">
        <v>25</v>
      </c>
      <c r="D298">
        <v>10</v>
      </c>
      <c r="E298" t="s">
        <v>422</v>
      </c>
      <c r="F298">
        <v>171</v>
      </c>
      <c r="G298">
        <v>144</v>
      </c>
      <c r="H298">
        <v>27</v>
      </c>
      <c r="I298">
        <v>0.84210526315789502</v>
      </c>
      <c r="J298">
        <v>0.157894736842105</v>
      </c>
    </row>
    <row r="299" spans="1:10">
      <c r="A299" t="s">
        <v>452</v>
      </c>
      <c r="B299">
        <v>1</v>
      </c>
      <c r="C299">
        <v>27</v>
      </c>
      <c r="D299">
        <v>10</v>
      </c>
      <c r="E299" t="s">
        <v>422</v>
      </c>
      <c r="F299">
        <v>13</v>
      </c>
      <c r="G299">
        <v>11</v>
      </c>
      <c r="H299">
        <v>2</v>
      </c>
      <c r="I299" t="s">
        <v>46</v>
      </c>
      <c r="J299" t="s">
        <v>45</v>
      </c>
    </row>
    <row r="300" spans="1:10">
      <c r="A300" t="s">
        <v>452</v>
      </c>
      <c r="B300">
        <v>1</v>
      </c>
      <c r="C300">
        <v>28</v>
      </c>
      <c r="D300">
        <v>10</v>
      </c>
      <c r="E300" t="s">
        <v>422</v>
      </c>
      <c r="F300">
        <v>212</v>
      </c>
      <c r="G300">
        <v>187</v>
      </c>
      <c r="H300">
        <v>25</v>
      </c>
      <c r="I300">
        <v>0.88207547169811296</v>
      </c>
      <c r="J300">
        <v>0.117924528301887</v>
      </c>
    </row>
    <row r="301" spans="1:10">
      <c r="A301" t="s">
        <v>452</v>
      </c>
      <c r="B301">
        <v>1</v>
      </c>
      <c r="C301">
        <v>29</v>
      </c>
      <c r="D301">
        <v>10</v>
      </c>
      <c r="E301" t="s">
        <v>422</v>
      </c>
      <c r="F301">
        <v>24</v>
      </c>
      <c r="G301">
        <v>16</v>
      </c>
      <c r="H301">
        <v>8</v>
      </c>
      <c r="I301">
        <v>0.66666666666666696</v>
      </c>
      <c r="J301">
        <v>0.33333333333333298</v>
      </c>
    </row>
    <row r="302" spans="1:10">
      <c r="A302" t="s">
        <v>452</v>
      </c>
      <c r="B302">
        <v>1</v>
      </c>
      <c r="C302">
        <v>30</v>
      </c>
      <c r="D302">
        <v>10</v>
      </c>
      <c r="E302" t="s">
        <v>422</v>
      </c>
      <c r="F302">
        <v>27</v>
      </c>
      <c r="G302">
        <v>19</v>
      </c>
      <c r="H302">
        <v>8</v>
      </c>
      <c r="I302">
        <v>0.70370370370370405</v>
      </c>
      <c r="J302">
        <v>0.296296296296296</v>
      </c>
    </row>
    <row r="303" spans="1:10">
      <c r="A303" t="s">
        <v>452</v>
      </c>
      <c r="B303">
        <v>1</v>
      </c>
      <c r="C303">
        <v>31</v>
      </c>
      <c r="D303">
        <v>10</v>
      </c>
      <c r="E303" t="s">
        <v>422</v>
      </c>
      <c r="F303">
        <v>161</v>
      </c>
      <c r="G303">
        <v>127</v>
      </c>
      <c r="H303">
        <v>34</v>
      </c>
      <c r="I303">
        <v>0.78881987577639801</v>
      </c>
      <c r="J303">
        <v>0.21118012422360199</v>
      </c>
    </row>
    <row r="304" spans="1:10">
      <c r="A304" t="s">
        <v>452</v>
      </c>
      <c r="B304">
        <v>1</v>
      </c>
      <c r="C304">
        <v>32</v>
      </c>
      <c r="D304">
        <v>10</v>
      </c>
      <c r="E304" t="s">
        <v>422</v>
      </c>
      <c r="F304">
        <v>130</v>
      </c>
      <c r="G304">
        <v>62</v>
      </c>
      <c r="H304">
        <v>68</v>
      </c>
      <c r="I304">
        <v>0.47692307692307701</v>
      </c>
      <c r="J304">
        <v>0.52307692307692299</v>
      </c>
    </row>
    <row r="305" spans="1:10">
      <c r="A305" t="s">
        <v>452</v>
      </c>
      <c r="B305">
        <v>1</v>
      </c>
      <c r="C305">
        <v>33</v>
      </c>
      <c r="D305">
        <v>10</v>
      </c>
      <c r="E305" t="s">
        <v>422</v>
      </c>
      <c r="F305">
        <v>1189</v>
      </c>
      <c r="G305">
        <v>997</v>
      </c>
      <c r="H305">
        <v>192</v>
      </c>
      <c r="I305">
        <v>0.83851976450799004</v>
      </c>
      <c r="J305">
        <v>0.16148023549200999</v>
      </c>
    </row>
    <row r="306" spans="1:10">
      <c r="A306" t="s">
        <v>452</v>
      </c>
      <c r="B306">
        <v>1</v>
      </c>
      <c r="C306">
        <v>34</v>
      </c>
      <c r="D306">
        <v>10</v>
      </c>
      <c r="E306" t="s">
        <v>422</v>
      </c>
      <c r="F306">
        <v>53</v>
      </c>
      <c r="G306">
        <v>43</v>
      </c>
      <c r="H306">
        <v>10</v>
      </c>
      <c r="I306">
        <v>0.81132075471698095</v>
      </c>
      <c r="J306">
        <v>0.18867924528301899</v>
      </c>
    </row>
    <row r="307" spans="1:10">
      <c r="A307" t="s">
        <v>452</v>
      </c>
      <c r="B307">
        <v>1</v>
      </c>
      <c r="C307">
        <v>35</v>
      </c>
      <c r="D307">
        <v>10</v>
      </c>
      <c r="E307" t="s">
        <v>422</v>
      </c>
      <c r="F307">
        <v>61</v>
      </c>
      <c r="G307">
        <v>46</v>
      </c>
      <c r="H307">
        <v>15</v>
      </c>
      <c r="I307">
        <v>0.75409836065573799</v>
      </c>
      <c r="J307">
        <v>0.24590163934426201</v>
      </c>
    </row>
    <row r="308" spans="1:10">
      <c r="A308" t="s">
        <v>452</v>
      </c>
      <c r="B308">
        <v>1</v>
      </c>
      <c r="C308">
        <v>36</v>
      </c>
      <c r="D308">
        <v>10</v>
      </c>
      <c r="E308" t="s">
        <v>422</v>
      </c>
      <c r="F308">
        <v>131</v>
      </c>
      <c r="G308">
        <v>92</v>
      </c>
      <c r="H308">
        <v>39</v>
      </c>
      <c r="I308">
        <v>0.70229007633587803</v>
      </c>
      <c r="J308">
        <v>0.29770992366412202</v>
      </c>
    </row>
    <row r="309" spans="1:10">
      <c r="A309" t="s">
        <v>452</v>
      </c>
      <c r="B309">
        <v>1</v>
      </c>
      <c r="C309">
        <v>37</v>
      </c>
      <c r="D309">
        <v>10</v>
      </c>
      <c r="E309" t="s">
        <v>422</v>
      </c>
      <c r="F309">
        <v>140</v>
      </c>
      <c r="G309">
        <v>86</v>
      </c>
      <c r="H309">
        <v>54</v>
      </c>
      <c r="I309">
        <v>0.61428571428571399</v>
      </c>
      <c r="J309">
        <v>0.38571428571428601</v>
      </c>
    </row>
    <row r="310" spans="1:10">
      <c r="A310" t="s">
        <v>452</v>
      </c>
      <c r="B310">
        <v>1</v>
      </c>
      <c r="C310">
        <v>38</v>
      </c>
      <c r="D310">
        <v>10</v>
      </c>
      <c r="E310" t="s">
        <v>422</v>
      </c>
      <c r="F310">
        <v>1</v>
      </c>
      <c r="G310">
        <v>0</v>
      </c>
      <c r="H310">
        <v>1</v>
      </c>
      <c r="I310" t="s">
        <v>38</v>
      </c>
      <c r="J310" t="s">
        <v>38</v>
      </c>
    </row>
    <row r="311" spans="1:10">
      <c r="A311" t="s">
        <v>452</v>
      </c>
      <c r="B311">
        <v>1</v>
      </c>
      <c r="C311">
        <v>39</v>
      </c>
      <c r="D311">
        <v>10</v>
      </c>
      <c r="E311" t="s">
        <v>422</v>
      </c>
      <c r="F311">
        <v>52</v>
      </c>
      <c r="G311">
        <v>49</v>
      </c>
      <c r="H311">
        <v>3</v>
      </c>
      <c r="I311">
        <v>0.94230769230769196</v>
      </c>
      <c r="J311" s="38">
        <v>5.7692307692307702E-2</v>
      </c>
    </row>
    <row r="312" spans="1:10">
      <c r="A312" t="s">
        <v>452</v>
      </c>
      <c r="B312">
        <v>1</v>
      </c>
      <c r="C312">
        <v>40</v>
      </c>
      <c r="D312">
        <v>10</v>
      </c>
      <c r="E312" t="s">
        <v>422</v>
      </c>
      <c r="F312">
        <v>10</v>
      </c>
      <c r="G312">
        <v>10</v>
      </c>
      <c r="H312">
        <v>0</v>
      </c>
      <c r="I312" t="s">
        <v>46</v>
      </c>
      <c r="J312" t="s">
        <v>45</v>
      </c>
    </row>
    <row r="313" spans="1:10">
      <c r="A313" t="s">
        <v>452</v>
      </c>
      <c r="B313">
        <v>1</v>
      </c>
      <c r="C313">
        <v>42</v>
      </c>
      <c r="D313">
        <v>10</v>
      </c>
      <c r="E313" t="s">
        <v>422</v>
      </c>
      <c r="F313">
        <v>101</v>
      </c>
      <c r="G313">
        <v>92</v>
      </c>
      <c r="H313">
        <v>9</v>
      </c>
      <c r="I313">
        <v>0.91089108910891103</v>
      </c>
      <c r="J313" s="38">
        <v>8.9108910891089105E-2</v>
      </c>
    </row>
    <row r="314" spans="1:10">
      <c r="A314" t="s">
        <v>452</v>
      </c>
      <c r="B314">
        <v>1</v>
      </c>
      <c r="C314">
        <v>43</v>
      </c>
      <c r="D314">
        <v>10</v>
      </c>
      <c r="E314" t="s">
        <v>422</v>
      </c>
      <c r="F314">
        <v>6</v>
      </c>
      <c r="G314">
        <v>5</v>
      </c>
      <c r="H314">
        <v>1</v>
      </c>
      <c r="I314" t="s">
        <v>39</v>
      </c>
      <c r="J314" t="s">
        <v>40</v>
      </c>
    </row>
    <row r="315" spans="1:10">
      <c r="A315" t="s">
        <v>452</v>
      </c>
      <c r="B315">
        <v>1</v>
      </c>
      <c r="C315">
        <v>44</v>
      </c>
      <c r="D315">
        <v>10</v>
      </c>
      <c r="E315" t="s">
        <v>422</v>
      </c>
      <c r="F315">
        <v>18</v>
      </c>
      <c r="G315">
        <v>15</v>
      </c>
      <c r="H315">
        <v>3</v>
      </c>
      <c r="I315">
        <v>0.83333333333333304</v>
      </c>
      <c r="J315">
        <v>0.16666666666666699</v>
      </c>
    </row>
    <row r="316" spans="1:10">
      <c r="A316" t="s">
        <v>452</v>
      </c>
      <c r="B316">
        <v>1</v>
      </c>
      <c r="C316">
        <v>45</v>
      </c>
      <c r="D316">
        <v>10</v>
      </c>
      <c r="E316" t="s">
        <v>422</v>
      </c>
      <c r="F316">
        <v>37</v>
      </c>
      <c r="G316">
        <v>18</v>
      </c>
      <c r="H316">
        <v>19</v>
      </c>
      <c r="I316">
        <v>0.48648648648648701</v>
      </c>
      <c r="J316">
        <v>0.51351351351351304</v>
      </c>
    </row>
    <row r="317" spans="1:10">
      <c r="A317" t="s">
        <v>452</v>
      </c>
      <c r="B317">
        <v>1</v>
      </c>
      <c r="C317">
        <v>46</v>
      </c>
      <c r="D317">
        <v>10</v>
      </c>
      <c r="E317" t="s">
        <v>422</v>
      </c>
      <c r="F317">
        <v>17</v>
      </c>
      <c r="G317">
        <v>14</v>
      </c>
      <c r="H317">
        <v>3</v>
      </c>
      <c r="I317">
        <v>0.82352941176470595</v>
      </c>
      <c r="J317">
        <v>0.17647058823529399</v>
      </c>
    </row>
    <row r="318" spans="1:10">
      <c r="A318" t="s">
        <v>452</v>
      </c>
      <c r="B318">
        <v>1</v>
      </c>
      <c r="C318">
        <v>47</v>
      </c>
      <c r="D318">
        <v>10</v>
      </c>
      <c r="E318" t="s">
        <v>422</v>
      </c>
      <c r="F318">
        <v>14</v>
      </c>
      <c r="G318">
        <v>11</v>
      </c>
      <c r="H318">
        <v>3</v>
      </c>
      <c r="I318">
        <v>0.78571428571428603</v>
      </c>
      <c r="J318">
        <v>0.214285714285714</v>
      </c>
    </row>
    <row r="319" spans="1:10">
      <c r="A319" t="s">
        <v>452</v>
      </c>
      <c r="B319">
        <v>1</v>
      </c>
      <c r="C319">
        <v>48</v>
      </c>
      <c r="D319">
        <v>10</v>
      </c>
      <c r="E319" t="s">
        <v>422</v>
      </c>
      <c r="F319">
        <v>55</v>
      </c>
      <c r="G319">
        <v>51</v>
      </c>
      <c r="H319">
        <v>4</v>
      </c>
      <c r="I319">
        <v>0.92727272727272703</v>
      </c>
      <c r="J319" s="38">
        <v>7.2727272727272696E-2</v>
      </c>
    </row>
    <row r="320" spans="1:10">
      <c r="A320" t="s">
        <v>452</v>
      </c>
      <c r="B320">
        <v>1</v>
      </c>
      <c r="C320">
        <v>49</v>
      </c>
      <c r="D320">
        <v>10</v>
      </c>
      <c r="E320" t="s">
        <v>422</v>
      </c>
      <c r="F320">
        <v>35</v>
      </c>
      <c r="G320">
        <v>34</v>
      </c>
      <c r="H320">
        <v>1</v>
      </c>
      <c r="I320" t="s">
        <v>42</v>
      </c>
      <c r="J320" s="38" t="s">
        <v>43</v>
      </c>
    </row>
    <row r="321" spans="1:10">
      <c r="A321" t="s">
        <v>452</v>
      </c>
      <c r="B321">
        <v>1</v>
      </c>
      <c r="C321">
        <v>50</v>
      </c>
      <c r="D321">
        <v>10</v>
      </c>
      <c r="E321" t="s">
        <v>422</v>
      </c>
      <c r="F321">
        <v>9</v>
      </c>
      <c r="G321">
        <v>8</v>
      </c>
      <c r="H321">
        <v>1</v>
      </c>
      <c r="I321" t="s">
        <v>51</v>
      </c>
      <c r="J321" t="s">
        <v>50</v>
      </c>
    </row>
    <row r="322" spans="1:10">
      <c r="A322" t="s">
        <v>452</v>
      </c>
      <c r="B322">
        <v>1</v>
      </c>
      <c r="C322">
        <v>51</v>
      </c>
      <c r="D322">
        <v>10</v>
      </c>
      <c r="E322" t="s">
        <v>422</v>
      </c>
      <c r="F322">
        <v>23</v>
      </c>
      <c r="G322">
        <v>10</v>
      </c>
      <c r="H322">
        <v>13</v>
      </c>
      <c r="I322">
        <v>0.434782608695652</v>
      </c>
      <c r="J322">
        <v>0.565217391304348</v>
      </c>
    </row>
    <row r="323" spans="1:10">
      <c r="A323" t="s">
        <v>452</v>
      </c>
      <c r="B323">
        <v>1</v>
      </c>
      <c r="C323">
        <v>52</v>
      </c>
      <c r="D323">
        <v>10</v>
      </c>
      <c r="E323" t="s">
        <v>422</v>
      </c>
      <c r="F323">
        <v>87</v>
      </c>
      <c r="G323">
        <v>67</v>
      </c>
      <c r="H323">
        <v>20</v>
      </c>
      <c r="I323">
        <v>0.77011494252873602</v>
      </c>
      <c r="J323">
        <v>0.229885057471264</v>
      </c>
    </row>
    <row r="324" spans="1:10">
      <c r="A324" t="s">
        <v>452</v>
      </c>
      <c r="B324">
        <v>1</v>
      </c>
      <c r="C324">
        <v>53</v>
      </c>
      <c r="D324">
        <v>10</v>
      </c>
      <c r="E324" t="s">
        <v>422</v>
      </c>
      <c r="F324">
        <v>4</v>
      </c>
      <c r="G324">
        <v>3</v>
      </c>
      <c r="H324">
        <v>1</v>
      </c>
      <c r="I324" t="s">
        <v>38</v>
      </c>
      <c r="J324" t="s">
        <v>38</v>
      </c>
    </row>
    <row r="325" spans="1:10">
      <c r="A325" t="s">
        <v>452</v>
      </c>
      <c r="B325">
        <v>1</v>
      </c>
      <c r="C325">
        <v>54</v>
      </c>
      <c r="D325">
        <v>10</v>
      </c>
      <c r="E325" t="s">
        <v>422</v>
      </c>
      <c r="F325">
        <v>28</v>
      </c>
      <c r="G325">
        <v>13</v>
      </c>
      <c r="H325">
        <v>15</v>
      </c>
      <c r="I325">
        <v>0.46428571428571402</v>
      </c>
      <c r="J325">
        <v>0.53571428571428603</v>
      </c>
    </row>
    <row r="326" spans="1:10">
      <c r="A326" t="s">
        <v>452</v>
      </c>
      <c r="B326">
        <v>1</v>
      </c>
      <c r="C326">
        <v>55</v>
      </c>
      <c r="D326">
        <v>10</v>
      </c>
      <c r="E326" t="s">
        <v>422</v>
      </c>
      <c r="F326">
        <v>20</v>
      </c>
      <c r="G326">
        <v>17</v>
      </c>
      <c r="H326">
        <v>3</v>
      </c>
      <c r="I326">
        <v>0.85</v>
      </c>
      <c r="J326">
        <v>0.15</v>
      </c>
    </row>
    <row r="327" spans="1:10">
      <c r="A327" t="s">
        <v>452</v>
      </c>
      <c r="B327">
        <v>1</v>
      </c>
      <c r="C327">
        <v>56</v>
      </c>
      <c r="D327">
        <v>10</v>
      </c>
      <c r="E327" t="s">
        <v>422</v>
      </c>
      <c r="F327">
        <v>21</v>
      </c>
      <c r="G327">
        <v>15</v>
      </c>
      <c r="H327">
        <v>6</v>
      </c>
      <c r="I327">
        <v>0.71428571428571397</v>
      </c>
      <c r="J327">
        <v>0.28571428571428598</v>
      </c>
    </row>
    <row r="328" spans="1:10">
      <c r="A328" t="s">
        <v>452</v>
      </c>
      <c r="B328">
        <v>1</v>
      </c>
      <c r="C328">
        <v>98</v>
      </c>
      <c r="D328">
        <v>10</v>
      </c>
      <c r="E328" t="s">
        <v>422</v>
      </c>
      <c r="F328">
        <v>107</v>
      </c>
      <c r="G328">
        <v>98</v>
      </c>
      <c r="H328">
        <v>9</v>
      </c>
      <c r="I328">
        <v>0.91588785046729004</v>
      </c>
      <c r="J328" s="38">
        <v>8.4112149532710304E-2</v>
      </c>
    </row>
    <row r="329" spans="1:10">
      <c r="A329" t="s">
        <v>452</v>
      </c>
      <c r="B329">
        <v>1</v>
      </c>
      <c r="C329">
        <v>2</v>
      </c>
      <c r="D329">
        <v>11</v>
      </c>
      <c r="E329" t="s">
        <v>422</v>
      </c>
      <c r="F329">
        <v>2</v>
      </c>
      <c r="G329">
        <v>1</v>
      </c>
      <c r="H329">
        <v>1</v>
      </c>
      <c r="I329" t="s">
        <v>38</v>
      </c>
      <c r="J329" t="s">
        <v>38</v>
      </c>
    </row>
    <row r="330" spans="1:10">
      <c r="A330" t="s">
        <v>452</v>
      </c>
      <c r="B330">
        <v>1</v>
      </c>
      <c r="C330">
        <v>3</v>
      </c>
      <c r="D330">
        <v>11</v>
      </c>
      <c r="E330" t="s">
        <v>422</v>
      </c>
      <c r="F330">
        <v>3</v>
      </c>
      <c r="G330">
        <v>1</v>
      </c>
      <c r="H330">
        <v>2</v>
      </c>
      <c r="I330" t="s">
        <v>38</v>
      </c>
      <c r="J330" t="s">
        <v>38</v>
      </c>
    </row>
    <row r="331" spans="1:10">
      <c r="A331" t="s">
        <v>452</v>
      </c>
      <c r="B331">
        <v>1</v>
      </c>
      <c r="C331">
        <v>5</v>
      </c>
      <c r="D331">
        <v>11</v>
      </c>
      <c r="E331" t="s">
        <v>422</v>
      </c>
      <c r="F331">
        <v>322</v>
      </c>
      <c r="G331">
        <v>136</v>
      </c>
      <c r="H331">
        <v>186</v>
      </c>
      <c r="I331">
        <v>0.42236024844720499</v>
      </c>
      <c r="J331">
        <v>0.57763975155279501</v>
      </c>
    </row>
    <row r="332" spans="1:10">
      <c r="A332" t="s">
        <v>452</v>
      </c>
      <c r="B332">
        <v>1</v>
      </c>
      <c r="C332">
        <v>6</v>
      </c>
      <c r="D332">
        <v>11</v>
      </c>
      <c r="E332" t="s">
        <v>422</v>
      </c>
      <c r="F332">
        <v>6</v>
      </c>
      <c r="G332">
        <v>3</v>
      </c>
      <c r="H332">
        <v>3</v>
      </c>
      <c r="I332">
        <v>0.5</v>
      </c>
      <c r="J332">
        <v>0.5</v>
      </c>
    </row>
    <row r="333" spans="1:10">
      <c r="A333" t="s">
        <v>452</v>
      </c>
      <c r="B333">
        <v>1</v>
      </c>
      <c r="C333">
        <v>7</v>
      </c>
      <c r="D333">
        <v>11</v>
      </c>
      <c r="E333" t="s">
        <v>422</v>
      </c>
      <c r="F333">
        <v>18</v>
      </c>
      <c r="G333">
        <v>4</v>
      </c>
      <c r="H333">
        <v>14</v>
      </c>
      <c r="I333">
        <v>0.22222222222222199</v>
      </c>
      <c r="J333">
        <v>0.77777777777777801</v>
      </c>
    </row>
    <row r="334" spans="1:10">
      <c r="A334" t="s">
        <v>452</v>
      </c>
      <c r="B334">
        <v>1</v>
      </c>
      <c r="C334">
        <v>9</v>
      </c>
      <c r="D334">
        <v>11</v>
      </c>
      <c r="E334" t="s">
        <v>422</v>
      </c>
      <c r="F334">
        <v>3</v>
      </c>
      <c r="G334">
        <v>1</v>
      </c>
      <c r="H334">
        <v>2</v>
      </c>
      <c r="I334" t="s">
        <v>38</v>
      </c>
      <c r="J334" t="s">
        <v>38</v>
      </c>
    </row>
    <row r="335" spans="1:10">
      <c r="A335" t="s">
        <v>452</v>
      </c>
      <c r="B335">
        <v>1</v>
      </c>
      <c r="C335">
        <v>10</v>
      </c>
      <c r="D335">
        <v>11</v>
      </c>
      <c r="E335" t="s">
        <v>422</v>
      </c>
      <c r="F335">
        <v>2</v>
      </c>
      <c r="G335">
        <v>2</v>
      </c>
      <c r="H335">
        <v>0</v>
      </c>
      <c r="I335" t="s">
        <v>38</v>
      </c>
      <c r="J335" t="s">
        <v>38</v>
      </c>
    </row>
    <row r="336" spans="1:10">
      <c r="A336" t="s">
        <v>452</v>
      </c>
      <c r="B336">
        <v>1</v>
      </c>
      <c r="C336">
        <v>11</v>
      </c>
      <c r="D336">
        <v>11</v>
      </c>
      <c r="E336" t="s">
        <v>422</v>
      </c>
      <c r="F336">
        <v>3</v>
      </c>
      <c r="G336">
        <v>1</v>
      </c>
      <c r="H336">
        <v>2</v>
      </c>
      <c r="I336" t="s">
        <v>38</v>
      </c>
      <c r="J336" t="s">
        <v>38</v>
      </c>
    </row>
    <row r="337" spans="1:10">
      <c r="A337" t="s">
        <v>452</v>
      </c>
      <c r="B337">
        <v>1</v>
      </c>
      <c r="C337">
        <v>12</v>
      </c>
      <c r="D337">
        <v>11</v>
      </c>
      <c r="E337" t="s">
        <v>422</v>
      </c>
      <c r="F337">
        <v>5</v>
      </c>
      <c r="G337">
        <v>3</v>
      </c>
      <c r="H337">
        <v>2</v>
      </c>
      <c r="I337" t="s">
        <v>39</v>
      </c>
      <c r="J337" t="s">
        <v>40</v>
      </c>
    </row>
    <row r="338" spans="1:10">
      <c r="A338" t="s">
        <v>452</v>
      </c>
      <c r="B338">
        <v>1</v>
      </c>
      <c r="C338">
        <v>13</v>
      </c>
      <c r="D338">
        <v>11</v>
      </c>
      <c r="E338" t="s">
        <v>422</v>
      </c>
      <c r="F338">
        <v>7</v>
      </c>
      <c r="G338">
        <v>2</v>
      </c>
      <c r="H338">
        <v>5</v>
      </c>
      <c r="I338" t="s">
        <v>40</v>
      </c>
      <c r="J338" t="s">
        <v>39</v>
      </c>
    </row>
    <row r="339" spans="1:10">
      <c r="A339" t="s">
        <v>452</v>
      </c>
      <c r="B339">
        <v>1</v>
      </c>
      <c r="C339">
        <v>14</v>
      </c>
      <c r="D339">
        <v>11</v>
      </c>
      <c r="E339" t="s">
        <v>422</v>
      </c>
      <c r="F339">
        <v>28</v>
      </c>
      <c r="G339">
        <v>18</v>
      </c>
      <c r="H339">
        <v>10</v>
      </c>
      <c r="I339">
        <v>0.64285714285714302</v>
      </c>
      <c r="J339">
        <v>0.35714285714285698</v>
      </c>
    </row>
    <row r="340" spans="1:10">
      <c r="A340" t="s">
        <v>452</v>
      </c>
      <c r="B340">
        <v>1</v>
      </c>
      <c r="C340">
        <v>15</v>
      </c>
      <c r="D340">
        <v>11</v>
      </c>
      <c r="E340" t="s">
        <v>422</v>
      </c>
      <c r="F340">
        <v>6</v>
      </c>
      <c r="G340">
        <v>0</v>
      </c>
      <c r="H340">
        <v>6</v>
      </c>
      <c r="I340" t="s">
        <v>40</v>
      </c>
      <c r="J340" t="s">
        <v>39</v>
      </c>
    </row>
    <row r="341" spans="1:10">
      <c r="A341" t="s">
        <v>452</v>
      </c>
      <c r="B341">
        <v>1</v>
      </c>
      <c r="C341">
        <v>16</v>
      </c>
      <c r="D341">
        <v>11</v>
      </c>
      <c r="E341" t="s">
        <v>422</v>
      </c>
      <c r="F341">
        <v>79</v>
      </c>
      <c r="G341">
        <v>40</v>
      </c>
      <c r="H341">
        <v>39</v>
      </c>
      <c r="I341">
        <v>0.506329113924051</v>
      </c>
      <c r="J341">
        <v>0.493670886075949</v>
      </c>
    </row>
    <row r="342" spans="1:10">
      <c r="A342" t="s">
        <v>452</v>
      </c>
      <c r="B342">
        <v>1</v>
      </c>
      <c r="C342">
        <v>17</v>
      </c>
      <c r="D342">
        <v>11</v>
      </c>
      <c r="E342" t="s">
        <v>422</v>
      </c>
      <c r="F342">
        <v>28</v>
      </c>
      <c r="G342">
        <v>10</v>
      </c>
      <c r="H342">
        <v>18</v>
      </c>
      <c r="I342">
        <v>0.35714285714285698</v>
      </c>
      <c r="J342">
        <v>0.64285714285714302</v>
      </c>
    </row>
    <row r="343" spans="1:10">
      <c r="A343" t="s">
        <v>452</v>
      </c>
      <c r="B343">
        <v>1</v>
      </c>
      <c r="C343">
        <v>18</v>
      </c>
      <c r="D343">
        <v>11</v>
      </c>
      <c r="E343" t="s">
        <v>422</v>
      </c>
      <c r="F343">
        <v>6</v>
      </c>
      <c r="G343">
        <v>4</v>
      </c>
      <c r="H343">
        <v>2</v>
      </c>
      <c r="I343" t="s">
        <v>39</v>
      </c>
      <c r="J343" t="s">
        <v>40</v>
      </c>
    </row>
    <row r="344" spans="1:10">
      <c r="A344" t="s">
        <v>452</v>
      </c>
      <c r="B344">
        <v>1</v>
      </c>
      <c r="C344">
        <v>19</v>
      </c>
      <c r="D344">
        <v>11</v>
      </c>
      <c r="E344" t="s">
        <v>422</v>
      </c>
      <c r="F344">
        <v>7</v>
      </c>
      <c r="G344">
        <v>3</v>
      </c>
      <c r="H344">
        <v>4</v>
      </c>
      <c r="I344">
        <v>0.42857142857142899</v>
      </c>
      <c r="J344">
        <v>0.57142857142857095</v>
      </c>
    </row>
    <row r="345" spans="1:10">
      <c r="A345" t="s">
        <v>452</v>
      </c>
      <c r="B345">
        <v>1</v>
      </c>
      <c r="C345">
        <v>21</v>
      </c>
      <c r="D345">
        <v>11</v>
      </c>
      <c r="E345" t="s">
        <v>422</v>
      </c>
      <c r="F345">
        <v>4</v>
      </c>
      <c r="G345">
        <v>1</v>
      </c>
      <c r="H345">
        <v>3</v>
      </c>
      <c r="I345" t="s">
        <v>38</v>
      </c>
      <c r="J345" t="s">
        <v>38</v>
      </c>
    </row>
    <row r="346" spans="1:10">
      <c r="A346" t="s">
        <v>452</v>
      </c>
      <c r="B346">
        <v>1</v>
      </c>
      <c r="C346">
        <v>22</v>
      </c>
      <c r="D346">
        <v>11</v>
      </c>
      <c r="E346" t="s">
        <v>422</v>
      </c>
      <c r="F346">
        <v>26</v>
      </c>
      <c r="G346">
        <v>13</v>
      </c>
      <c r="H346">
        <v>13</v>
      </c>
      <c r="I346">
        <v>0.5</v>
      </c>
      <c r="J346">
        <v>0.5</v>
      </c>
    </row>
    <row r="347" spans="1:10">
      <c r="A347" t="s">
        <v>452</v>
      </c>
      <c r="B347">
        <v>1</v>
      </c>
      <c r="C347">
        <v>23</v>
      </c>
      <c r="D347">
        <v>11</v>
      </c>
      <c r="E347" t="s">
        <v>422</v>
      </c>
      <c r="F347">
        <v>2</v>
      </c>
      <c r="G347">
        <v>0</v>
      </c>
      <c r="H347">
        <v>2</v>
      </c>
      <c r="I347" t="s">
        <v>38</v>
      </c>
      <c r="J347" t="s">
        <v>38</v>
      </c>
    </row>
    <row r="348" spans="1:10">
      <c r="A348" t="s">
        <v>452</v>
      </c>
      <c r="B348">
        <v>1</v>
      </c>
      <c r="C348">
        <v>24</v>
      </c>
      <c r="D348">
        <v>11</v>
      </c>
      <c r="E348" t="s">
        <v>422</v>
      </c>
      <c r="F348">
        <v>44</v>
      </c>
      <c r="G348">
        <v>20</v>
      </c>
      <c r="H348">
        <v>24</v>
      </c>
      <c r="I348">
        <v>0.45454545454545497</v>
      </c>
      <c r="J348">
        <v>0.54545454545454497</v>
      </c>
    </row>
    <row r="349" spans="1:10">
      <c r="A349" t="s">
        <v>452</v>
      </c>
      <c r="B349">
        <v>1</v>
      </c>
      <c r="C349">
        <v>25</v>
      </c>
      <c r="D349">
        <v>11</v>
      </c>
      <c r="E349" t="s">
        <v>422</v>
      </c>
      <c r="F349">
        <v>14</v>
      </c>
      <c r="G349">
        <v>9</v>
      </c>
      <c r="H349">
        <v>5</v>
      </c>
      <c r="I349">
        <v>0.64285714285714302</v>
      </c>
      <c r="J349">
        <v>0.35714285714285698</v>
      </c>
    </row>
    <row r="350" spans="1:10">
      <c r="A350" t="s">
        <v>452</v>
      </c>
      <c r="B350">
        <v>1</v>
      </c>
      <c r="C350">
        <v>27</v>
      </c>
      <c r="D350">
        <v>11</v>
      </c>
      <c r="E350" t="s">
        <v>422</v>
      </c>
      <c r="F350">
        <v>2</v>
      </c>
      <c r="G350">
        <v>1</v>
      </c>
      <c r="H350">
        <v>1</v>
      </c>
      <c r="I350" t="s">
        <v>38</v>
      </c>
      <c r="J350" t="s">
        <v>38</v>
      </c>
    </row>
    <row r="351" spans="1:10">
      <c r="A351" t="s">
        <v>452</v>
      </c>
      <c r="B351">
        <v>1</v>
      </c>
      <c r="C351">
        <v>28</v>
      </c>
      <c r="D351">
        <v>11</v>
      </c>
      <c r="E351" t="s">
        <v>422</v>
      </c>
      <c r="F351">
        <v>16</v>
      </c>
      <c r="G351">
        <v>11</v>
      </c>
      <c r="H351">
        <v>5</v>
      </c>
      <c r="I351">
        <v>0.6875</v>
      </c>
      <c r="J351">
        <v>0.3125</v>
      </c>
    </row>
    <row r="352" spans="1:10">
      <c r="A352" t="s">
        <v>452</v>
      </c>
      <c r="B352">
        <v>1</v>
      </c>
      <c r="C352">
        <v>29</v>
      </c>
      <c r="D352">
        <v>11</v>
      </c>
      <c r="E352" t="s">
        <v>422</v>
      </c>
      <c r="F352">
        <v>8</v>
      </c>
      <c r="G352">
        <v>4</v>
      </c>
      <c r="H352">
        <v>4</v>
      </c>
      <c r="I352">
        <v>0.5</v>
      </c>
      <c r="J352">
        <v>0.5</v>
      </c>
    </row>
    <row r="353" spans="1:10">
      <c r="A353" t="s">
        <v>452</v>
      </c>
      <c r="B353">
        <v>1</v>
      </c>
      <c r="C353">
        <v>30</v>
      </c>
      <c r="D353">
        <v>11</v>
      </c>
      <c r="E353" t="s">
        <v>422</v>
      </c>
      <c r="F353">
        <v>5</v>
      </c>
      <c r="G353">
        <v>0</v>
      </c>
      <c r="H353">
        <v>5</v>
      </c>
      <c r="I353" t="s">
        <v>40</v>
      </c>
      <c r="J353" t="s">
        <v>39</v>
      </c>
    </row>
    <row r="354" spans="1:10">
      <c r="A354" t="s">
        <v>452</v>
      </c>
      <c r="B354">
        <v>1</v>
      </c>
      <c r="C354">
        <v>31</v>
      </c>
      <c r="D354">
        <v>11</v>
      </c>
      <c r="E354" t="s">
        <v>422</v>
      </c>
      <c r="F354">
        <v>16</v>
      </c>
      <c r="G354">
        <v>7</v>
      </c>
      <c r="H354">
        <v>9</v>
      </c>
      <c r="I354">
        <v>0.4375</v>
      </c>
      <c r="J354">
        <v>0.5625</v>
      </c>
    </row>
    <row r="355" spans="1:10">
      <c r="A355" t="s">
        <v>452</v>
      </c>
      <c r="B355">
        <v>1</v>
      </c>
      <c r="C355">
        <v>32</v>
      </c>
      <c r="D355">
        <v>11</v>
      </c>
      <c r="E355" t="s">
        <v>422</v>
      </c>
      <c r="F355">
        <v>30</v>
      </c>
      <c r="G355">
        <v>5</v>
      </c>
      <c r="H355">
        <v>25</v>
      </c>
      <c r="I355">
        <v>0.16666666666666699</v>
      </c>
      <c r="J355">
        <v>0.83333333333333304</v>
      </c>
    </row>
    <row r="356" spans="1:10">
      <c r="A356" t="s">
        <v>452</v>
      </c>
      <c r="B356">
        <v>1</v>
      </c>
      <c r="C356">
        <v>33</v>
      </c>
      <c r="D356">
        <v>11</v>
      </c>
      <c r="E356" t="s">
        <v>422</v>
      </c>
      <c r="F356">
        <v>104</v>
      </c>
      <c r="G356">
        <v>45</v>
      </c>
      <c r="H356">
        <v>59</v>
      </c>
      <c r="I356">
        <v>0.43269230769230799</v>
      </c>
      <c r="J356">
        <v>0.56730769230769196</v>
      </c>
    </row>
    <row r="357" spans="1:10">
      <c r="A357" t="s">
        <v>452</v>
      </c>
      <c r="B357">
        <v>1</v>
      </c>
      <c r="C357">
        <v>34</v>
      </c>
      <c r="D357">
        <v>11</v>
      </c>
      <c r="E357" t="s">
        <v>422</v>
      </c>
      <c r="F357">
        <v>6</v>
      </c>
      <c r="G357">
        <v>5</v>
      </c>
      <c r="H357">
        <v>1</v>
      </c>
      <c r="I357" t="s">
        <v>39</v>
      </c>
      <c r="J357" t="s">
        <v>40</v>
      </c>
    </row>
    <row r="358" spans="1:10">
      <c r="A358" t="s">
        <v>452</v>
      </c>
      <c r="B358">
        <v>1</v>
      </c>
      <c r="C358">
        <v>35</v>
      </c>
      <c r="D358">
        <v>11</v>
      </c>
      <c r="E358" t="s">
        <v>422</v>
      </c>
      <c r="F358">
        <v>6</v>
      </c>
      <c r="G358">
        <v>1</v>
      </c>
      <c r="H358">
        <v>5</v>
      </c>
      <c r="I358" t="s">
        <v>40</v>
      </c>
      <c r="J358" t="s">
        <v>39</v>
      </c>
    </row>
    <row r="359" spans="1:10">
      <c r="A359" t="s">
        <v>452</v>
      </c>
      <c r="B359">
        <v>1</v>
      </c>
      <c r="C359">
        <v>36</v>
      </c>
      <c r="D359">
        <v>11</v>
      </c>
      <c r="E359" t="s">
        <v>422</v>
      </c>
      <c r="F359">
        <v>28</v>
      </c>
      <c r="G359">
        <v>7</v>
      </c>
      <c r="H359">
        <v>21</v>
      </c>
      <c r="I359">
        <v>0.25</v>
      </c>
      <c r="J359">
        <v>0.75</v>
      </c>
    </row>
    <row r="360" spans="1:10">
      <c r="A360" t="s">
        <v>452</v>
      </c>
      <c r="B360">
        <v>1</v>
      </c>
      <c r="C360">
        <v>37</v>
      </c>
      <c r="D360">
        <v>11</v>
      </c>
      <c r="E360" t="s">
        <v>422</v>
      </c>
      <c r="F360">
        <v>22</v>
      </c>
      <c r="G360">
        <v>7</v>
      </c>
      <c r="H360">
        <v>15</v>
      </c>
      <c r="I360">
        <v>0.31818181818181801</v>
      </c>
      <c r="J360">
        <v>0.68181818181818199</v>
      </c>
    </row>
    <row r="361" spans="1:10">
      <c r="A361" t="s">
        <v>452</v>
      </c>
      <c r="B361">
        <v>1</v>
      </c>
      <c r="C361">
        <v>39</v>
      </c>
      <c r="D361">
        <v>11</v>
      </c>
      <c r="E361" t="s">
        <v>422</v>
      </c>
      <c r="F361">
        <v>2</v>
      </c>
      <c r="G361">
        <v>2</v>
      </c>
      <c r="H361">
        <v>0</v>
      </c>
      <c r="I361" t="s">
        <v>38</v>
      </c>
      <c r="J361" t="s">
        <v>38</v>
      </c>
    </row>
    <row r="362" spans="1:10">
      <c r="A362" t="s">
        <v>452</v>
      </c>
      <c r="B362">
        <v>1</v>
      </c>
      <c r="C362">
        <v>42</v>
      </c>
      <c r="D362">
        <v>11</v>
      </c>
      <c r="E362" t="s">
        <v>422</v>
      </c>
      <c r="F362">
        <v>5</v>
      </c>
      <c r="G362">
        <v>2</v>
      </c>
      <c r="H362">
        <v>3</v>
      </c>
      <c r="I362" t="s">
        <v>40</v>
      </c>
      <c r="J362" t="s">
        <v>39</v>
      </c>
    </row>
    <row r="363" spans="1:10">
      <c r="A363" t="s">
        <v>452</v>
      </c>
      <c r="B363">
        <v>1</v>
      </c>
      <c r="C363">
        <v>43</v>
      </c>
      <c r="D363">
        <v>11</v>
      </c>
      <c r="E363" t="s">
        <v>422</v>
      </c>
      <c r="F363">
        <v>1</v>
      </c>
      <c r="G363">
        <v>1</v>
      </c>
      <c r="H363">
        <v>0</v>
      </c>
      <c r="I363" t="s">
        <v>38</v>
      </c>
      <c r="J363" t="s">
        <v>38</v>
      </c>
    </row>
    <row r="364" spans="1:10">
      <c r="A364" t="s">
        <v>452</v>
      </c>
      <c r="B364">
        <v>1</v>
      </c>
      <c r="C364">
        <v>45</v>
      </c>
      <c r="D364">
        <v>11</v>
      </c>
      <c r="E364" t="s">
        <v>422</v>
      </c>
      <c r="F364">
        <v>2</v>
      </c>
      <c r="G364">
        <v>1</v>
      </c>
      <c r="H364">
        <v>1</v>
      </c>
      <c r="I364" t="s">
        <v>38</v>
      </c>
      <c r="J364" t="s">
        <v>38</v>
      </c>
    </row>
    <row r="365" spans="1:10">
      <c r="A365" t="s">
        <v>452</v>
      </c>
      <c r="B365">
        <v>1</v>
      </c>
      <c r="C365">
        <v>46</v>
      </c>
      <c r="D365">
        <v>11</v>
      </c>
      <c r="E365" t="s">
        <v>422</v>
      </c>
      <c r="F365">
        <v>1</v>
      </c>
      <c r="G365">
        <v>0</v>
      </c>
      <c r="H365">
        <v>1</v>
      </c>
      <c r="I365" t="s">
        <v>38</v>
      </c>
      <c r="J365" t="s">
        <v>38</v>
      </c>
    </row>
    <row r="366" spans="1:10">
      <c r="A366" t="s">
        <v>452</v>
      </c>
      <c r="B366">
        <v>1</v>
      </c>
      <c r="C366">
        <v>47</v>
      </c>
      <c r="D366">
        <v>11</v>
      </c>
      <c r="E366" t="s">
        <v>422</v>
      </c>
      <c r="F366">
        <v>3</v>
      </c>
      <c r="G366">
        <v>0</v>
      </c>
      <c r="H366">
        <v>3</v>
      </c>
      <c r="I366" t="s">
        <v>38</v>
      </c>
      <c r="J366" t="s">
        <v>38</v>
      </c>
    </row>
    <row r="367" spans="1:10">
      <c r="A367" t="s">
        <v>452</v>
      </c>
      <c r="B367">
        <v>1</v>
      </c>
      <c r="C367">
        <v>48</v>
      </c>
      <c r="D367">
        <v>11</v>
      </c>
      <c r="E367" t="s">
        <v>422</v>
      </c>
      <c r="F367">
        <v>4</v>
      </c>
      <c r="G367">
        <v>0</v>
      </c>
      <c r="H367">
        <v>4</v>
      </c>
      <c r="I367" t="s">
        <v>38</v>
      </c>
      <c r="J367" t="s">
        <v>38</v>
      </c>
    </row>
    <row r="368" spans="1:10">
      <c r="A368" t="s">
        <v>452</v>
      </c>
      <c r="B368">
        <v>1</v>
      </c>
      <c r="C368">
        <v>49</v>
      </c>
      <c r="D368">
        <v>11</v>
      </c>
      <c r="E368" t="s">
        <v>422</v>
      </c>
      <c r="F368">
        <v>2</v>
      </c>
      <c r="G368">
        <v>1</v>
      </c>
      <c r="H368">
        <v>1</v>
      </c>
      <c r="I368" t="s">
        <v>38</v>
      </c>
      <c r="J368" t="s">
        <v>38</v>
      </c>
    </row>
    <row r="369" spans="1:10">
      <c r="A369" t="s">
        <v>452</v>
      </c>
      <c r="B369">
        <v>1</v>
      </c>
      <c r="C369">
        <v>50</v>
      </c>
      <c r="D369">
        <v>11</v>
      </c>
      <c r="E369" t="s">
        <v>422</v>
      </c>
      <c r="F369">
        <v>1</v>
      </c>
      <c r="G369">
        <v>0</v>
      </c>
      <c r="H369">
        <v>1</v>
      </c>
      <c r="I369" t="s">
        <v>38</v>
      </c>
      <c r="J369" t="s">
        <v>38</v>
      </c>
    </row>
    <row r="370" spans="1:10">
      <c r="A370" t="s">
        <v>452</v>
      </c>
      <c r="B370">
        <v>1</v>
      </c>
      <c r="C370">
        <v>51</v>
      </c>
      <c r="D370">
        <v>11</v>
      </c>
      <c r="E370" t="s">
        <v>422</v>
      </c>
      <c r="F370">
        <v>5</v>
      </c>
      <c r="G370">
        <v>1</v>
      </c>
      <c r="H370">
        <v>4</v>
      </c>
      <c r="I370" t="s">
        <v>40</v>
      </c>
      <c r="J370" t="s">
        <v>39</v>
      </c>
    </row>
    <row r="371" spans="1:10">
      <c r="A371" t="s">
        <v>452</v>
      </c>
      <c r="B371">
        <v>1</v>
      </c>
      <c r="C371">
        <v>52</v>
      </c>
      <c r="D371">
        <v>11</v>
      </c>
      <c r="E371" t="s">
        <v>422</v>
      </c>
      <c r="F371">
        <v>11</v>
      </c>
      <c r="G371">
        <v>7</v>
      </c>
      <c r="H371">
        <v>4</v>
      </c>
      <c r="I371">
        <v>0.63636363636363602</v>
      </c>
      <c r="J371">
        <v>0.36363636363636398</v>
      </c>
    </row>
    <row r="372" spans="1:10">
      <c r="A372" t="s">
        <v>452</v>
      </c>
      <c r="B372">
        <v>1</v>
      </c>
      <c r="C372">
        <v>54</v>
      </c>
      <c r="D372">
        <v>11</v>
      </c>
      <c r="E372" t="s">
        <v>422</v>
      </c>
      <c r="F372">
        <v>9</v>
      </c>
      <c r="G372">
        <v>0</v>
      </c>
      <c r="H372">
        <v>9</v>
      </c>
      <c r="I372" t="s">
        <v>50</v>
      </c>
      <c r="J372" t="s">
        <v>51</v>
      </c>
    </row>
    <row r="373" spans="1:10">
      <c r="A373" t="s">
        <v>452</v>
      </c>
      <c r="B373">
        <v>1</v>
      </c>
      <c r="C373">
        <v>55</v>
      </c>
      <c r="D373">
        <v>11</v>
      </c>
      <c r="E373" t="s">
        <v>422</v>
      </c>
      <c r="F373">
        <v>3</v>
      </c>
      <c r="G373">
        <v>0</v>
      </c>
      <c r="H373">
        <v>3</v>
      </c>
      <c r="I373" t="s">
        <v>38</v>
      </c>
      <c r="J373" t="s">
        <v>38</v>
      </c>
    </row>
    <row r="374" spans="1:10">
      <c r="A374" t="s">
        <v>452</v>
      </c>
      <c r="B374">
        <v>1</v>
      </c>
      <c r="C374">
        <v>98</v>
      </c>
      <c r="D374">
        <v>11</v>
      </c>
      <c r="E374" t="s">
        <v>422</v>
      </c>
      <c r="F374">
        <v>1</v>
      </c>
      <c r="G374">
        <v>1</v>
      </c>
      <c r="H374">
        <v>0</v>
      </c>
      <c r="I374" t="s">
        <v>38</v>
      </c>
      <c r="J374" t="s">
        <v>38</v>
      </c>
    </row>
    <row r="375" spans="1:10">
      <c r="A375" t="s">
        <v>452</v>
      </c>
      <c r="B375">
        <v>1</v>
      </c>
      <c r="C375">
        <v>5</v>
      </c>
      <c r="D375">
        <v>12</v>
      </c>
      <c r="E375" t="s">
        <v>422</v>
      </c>
      <c r="F375">
        <v>121</v>
      </c>
      <c r="G375">
        <v>78</v>
      </c>
      <c r="H375">
        <v>43</v>
      </c>
      <c r="I375">
        <v>0.64462809917355401</v>
      </c>
      <c r="J375">
        <v>0.35537190082644599</v>
      </c>
    </row>
    <row r="376" spans="1:10">
      <c r="A376" t="s">
        <v>452</v>
      </c>
      <c r="B376">
        <v>1</v>
      </c>
      <c r="C376">
        <v>7</v>
      </c>
      <c r="D376">
        <v>12</v>
      </c>
      <c r="E376" t="s">
        <v>422</v>
      </c>
      <c r="F376">
        <v>11</v>
      </c>
      <c r="G376">
        <v>8</v>
      </c>
      <c r="H376">
        <v>3</v>
      </c>
      <c r="I376">
        <v>0.72727272727272696</v>
      </c>
      <c r="J376">
        <v>0.27272727272727298</v>
      </c>
    </row>
    <row r="377" spans="1:10">
      <c r="A377" t="s">
        <v>452</v>
      </c>
      <c r="B377">
        <v>1</v>
      </c>
      <c r="C377">
        <v>8</v>
      </c>
      <c r="D377">
        <v>12</v>
      </c>
      <c r="E377" t="s">
        <v>422</v>
      </c>
      <c r="F377">
        <v>1</v>
      </c>
      <c r="G377">
        <v>0</v>
      </c>
      <c r="H377">
        <v>1</v>
      </c>
      <c r="I377" t="s">
        <v>38</v>
      </c>
      <c r="J377" t="s">
        <v>38</v>
      </c>
    </row>
    <row r="378" spans="1:10">
      <c r="A378" t="s">
        <v>452</v>
      </c>
      <c r="B378">
        <v>1</v>
      </c>
      <c r="C378">
        <v>10</v>
      </c>
      <c r="D378">
        <v>12</v>
      </c>
      <c r="E378" t="s">
        <v>422</v>
      </c>
      <c r="F378">
        <v>1</v>
      </c>
      <c r="G378">
        <v>1</v>
      </c>
      <c r="H378">
        <v>0</v>
      </c>
      <c r="I378" t="s">
        <v>38</v>
      </c>
      <c r="J378" t="s">
        <v>38</v>
      </c>
    </row>
    <row r="379" spans="1:10">
      <c r="A379" t="s">
        <v>452</v>
      </c>
      <c r="B379">
        <v>1</v>
      </c>
      <c r="C379">
        <v>11</v>
      </c>
      <c r="D379">
        <v>12</v>
      </c>
      <c r="E379" t="s">
        <v>422</v>
      </c>
      <c r="F379">
        <v>4</v>
      </c>
      <c r="G379">
        <v>4</v>
      </c>
      <c r="H379">
        <v>0</v>
      </c>
      <c r="I379" t="s">
        <v>38</v>
      </c>
      <c r="J379" t="s">
        <v>38</v>
      </c>
    </row>
    <row r="380" spans="1:10">
      <c r="A380" t="s">
        <v>452</v>
      </c>
      <c r="B380">
        <v>1</v>
      </c>
      <c r="C380">
        <v>14</v>
      </c>
      <c r="D380">
        <v>12</v>
      </c>
      <c r="E380" t="s">
        <v>422</v>
      </c>
      <c r="F380">
        <v>4</v>
      </c>
      <c r="G380">
        <v>2</v>
      </c>
      <c r="H380">
        <v>2</v>
      </c>
      <c r="I380" t="s">
        <v>38</v>
      </c>
      <c r="J380" t="s">
        <v>38</v>
      </c>
    </row>
    <row r="381" spans="1:10">
      <c r="A381" t="s">
        <v>452</v>
      </c>
      <c r="B381">
        <v>1</v>
      </c>
      <c r="C381">
        <v>15</v>
      </c>
      <c r="D381">
        <v>12</v>
      </c>
      <c r="E381" t="s">
        <v>422</v>
      </c>
      <c r="F381">
        <v>2</v>
      </c>
      <c r="G381">
        <v>1</v>
      </c>
      <c r="H381">
        <v>1</v>
      </c>
      <c r="I381" t="s">
        <v>38</v>
      </c>
      <c r="J381" t="s">
        <v>38</v>
      </c>
    </row>
    <row r="382" spans="1:10">
      <c r="A382" t="s">
        <v>452</v>
      </c>
      <c r="B382">
        <v>1</v>
      </c>
      <c r="C382">
        <v>16</v>
      </c>
      <c r="D382">
        <v>12</v>
      </c>
      <c r="E382" t="s">
        <v>422</v>
      </c>
      <c r="F382">
        <v>22</v>
      </c>
      <c r="G382">
        <v>16</v>
      </c>
      <c r="H382">
        <v>6</v>
      </c>
      <c r="I382">
        <v>0.72727272727272696</v>
      </c>
      <c r="J382">
        <v>0.27272727272727298</v>
      </c>
    </row>
    <row r="383" spans="1:10">
      <c r="A383" t="s">
        <v>452</v>
      </c>
      <c r="B383">
        <v>1</v>
      </c>
      <c r="C383">
        <v>17</v>
      </c>
      <c r="D383">
        <v>12</v>
      </c>
      <c r="E383" t="s">
        <v>422</v>
      </c>
      <c r="F383">
        <v>9</v>
      </c>
      <c r="G383">
        <v>4</v>
      </c>
      <c r="H383">
        <v>5</v>
      </c>
      <c r="I383">
        <v>0.44444444444444398</v>
      </c>
      <c r="J383">
        <v>0.55555555555555602</v>
      </c>
    </row>
    <row r="384" spans="1:10">
      <c r="A384" t="s">
        <v>452</v>
      </c>
      <c r="B384">
        <v>1</v>
      </c>
      <c r="C384">
        <v>19</v>
      </c>
      <c r="D384">
        <v>12</v>
      </c>
      <c r="E384" t="s">
        <v>422</v>
      </c>
      <c r="F384">
        <v>1</v>
      </c>
      <c r="G384">
        <v>1</v>
      </c>
      <c r="H384">
        <v>0</v>
      </c>
      <c r="I384" t="s">
        <v>38</v>
      </c>
      <c r="J384" t="s">
        <v>38</v>
      </c>
    </row>
    <row r="385" spans="1:10">
      <c r="A385" t="s">
        <v>452</v>
      </c>
      <c r="B385">
        <v>1</v>
      </c>
      <c r="C385">
        <v>22</v>
      </c>
      <c r="D385">
        <v>12</v>
      </c>
      <c r="E385" t="s">
        <v>422</v>
      </c>
      <c r="F385">
        <v>8</v>
      </c>
      <c r="G385">
        <v>5</v>
      </c>
      <c r="H385">
        <v>3</v>
      </c>
      <c r="I385">
        <v>0.625</v>
      </c>
      <c r="J385">
        <v>0.375</v>
      </c>
    </row>
    <row r="386" spans="1:10">
      <c r="A386" t="s">
        <v>452</v>
      </c>
      <c r="B386">
        <v>1</v>
      </c>
      <c r="C386">
        <v>23</v>
      </c>
      <c r="D386">
        <v>12</v>
      </c>
      <c r="E386" t="s">
        <v>422</v>
      </c>
      <c r="F386">
        <v>1</v>
      </c>
      <c r="G386">
        <v>0</v>
      </c>
      <c r="H386">
        <v>1</v>
      </c>
      <c r="I386" t="s">
        <v>38</v>
      </c>
      <c r="J386" t="s">
        <v>38</v>
      </c>
    </row>
    <row r="387" spans="1:10">
      <c r="A387" t="s">
        <v>452</v>
      </c>
      <c r="B387">
        <v>1</v>
      </c>
      <c r="C387">
        <v>24</v>
      </c>
      <c r="D387">
        <v>12</v>
      </c>
      <c r="E387" t="s">
        <v>422</v>
      </c>
      <c r="F387">
        <v>14</v>
      </c>
      <c r="G387">
        <v>8</v>
      </c>
      <c r="H387">
        <v>6</v>
      </c>
      <c r="I387">
        <v>0.57142857142857095</v>
      </c>
      <c r="J387">
        <v>0.42857142857142899</v>
      </c>
    </row>
    <row r="388" spans="1:10">
      <c r="A388" t="s">
        <v>452</v>
      </c>
      <c r="B388">
        <v>1</v>
      </c>
      <c r="C388">
        <v>25</v>
      </c>
      <c r="D388">
        <v>12</v>
      </c>
      <c r="E388" t="s">
        <v>422</v>
      </c>
      <c r="F388">
        <v>9</v>
      </c>
      <c r="G388">
        <v>5</v>
      </c>
      <c r="H388">
        <v>4</v>
      </c>
      <c r="I388">
        <v>0.55555555555555602</v>
      </c>
      <c r="J388">
        <v>0.44444444444444398</v>
      </c>
    </row>
    <row r="389" spans="1:10">
      <c r="A389" t="s">
        <v>452</v>
      </c>
      <c r="B389">
        <v>1</v>
      </c>
      <c r="C389">
        <v>28</v>
      </c>
      <c r="D389">
        <v>12</v>
      </c>
      <c r="E389" t="s">
        <v>422</v>
      </c>
      <c r="F389">
        <v>8</v>
      </c>
      <c r="G389">
        <v>4</v>
      </c>
      <c r="H389">
        <v>4</v>
      </c>
      <c r="I389">
        <v>0.5</v>
      </c>
      <c r="J389">
        <v>0.5</v>
      </c>
    </row>
    <row r="390" spans="1:10">
      <c r="A390" t="s">
        <v>452</v>
      </c>
      <c r="B390">
        <v>1</v>
      </c>
      <c r="C390">
        <v>29</v>
      </c>
      <c r="D390">
        <v>12</v>
      </c>
      <c r="E390" t="s">
        <v>422</v>
      </c>
      <c r="F390">
        <v>1</v>
      </c>
      <c r="G390">
        <v>0</v>
      </c>
      <c r="H390">
        <v>1</v>
      </c>
      <c r="I390" t="s">
        <v>38</v>
      </c>
      <c r="J390" t="s">
        <v>38</v>
      </c>
    </row>
    <row r="391" spans="1:10">
      <c r="A391" t="s">
        <v>452</v>
      </c>
      <c r="B391">
        <v>1</v>
      </c>
      <c r="C391">
        <v>30</v>
      </c>
      <c r="D391">
        <v>12</v>
      </c>
      <c r="E391" t="s">
        <v>422</v>
      </c>
      <c r="F391">
        <v>1</v>
      </c>
      <c r="G391">
        <v>0</v>
      </c>
      <c r="H391">
        <v>1</v>
      </c>
      <c r="I391" t="s">
        <v>38</v>
      </c>
      <c r="J391" t="s">
        <v>38</v>
      </c>
    </row>
    <row r="392" spans="1:10">
      <c r="A392" t="s">
        <v>452</v>
      </c>
      <c r="B392">
        <v>1</v>
      </c>
      <c r="C392">
        <v>31</v>
      </c>
      <c r="D392">
        <v>12</v>
      </c>
      <c r="E392" t="s">
        <v>422</v>
      </c>
      <c r="F392">
        <v>2</v>
      </c>
      <c r="G392">
        <v>1</v>
      </c>
      <c r="H392">
        <v>1</v>
      </c>
      <c r="I392" t="s">
        <v>38</v>
      </c>
      <c r="J392" t="s">
        <v>38</v>
      </c>
    </row>
    <row r="393" spans="1:10">
      <c r="A393" t="s">
        <v>452</v>
      </c>
      <c r="B393">
        <v>1</v>
      </c>
      <c r="C393">
        <v>32</v>
      </c>
      <c r="D393">
        <v>12</v>
      </c>
      <c r="E393" t="s">
        <v>422</v>
      </c>
      <c r="F393">
        <v>19</v>
      </c>
      <c r="G393">
        <v>7</v>
      </c>
      <c r="H393">
        <v>12</v>
      </c>
      <c r="I393">
        <v>0.36842105263157898</v>
      </c>
      <c r="J393">
        <v>0.63157894736842102</v>
      </c>
    </row>
    <row r="394" spans="1:10">
      <c r="A394" t="s">
        <v>452</v>
      </c>
      <c r="B394">
        <v>1</v>
      </c>
      <c r="C394">
        <v>33</v>
      </c>
      <c r="D394">
        <v>12</v>
      </c>
      <c r="E394" t="s">
        <v>422</v>
      </c>
      <c r="F394">
        <v>27</v>
      </c>
      <c r="G394">
        <v>18</v>
      </c>
      <c r="H394">
        <v>9</v>
      </c>
      <c r="I394">
        <v>0.66666666666666696</v>
      </c>
      <c r="J394">
        <v>0.33333333333333298</v>
      </c>
    </row>
    <row r="395" spans="1:10">
      <c r="A395" t="s">
        <v>452</v>
      </c>
      <c r="B395">
        <v>1</v>
      </c>
      <c r="C395">
        <v>34</v>
      </c>
      <c r="D395">
        <v>12</v>
      </c>
      <c r="E395" t="s">
        <v>422</v>
      </c>
      <c r="F395">
        <v>2</v>
      </c>
      <c r="G395">
        <v>2</v>
      </c>
      <c r="H395">
        <v>0</v>
      </c>
      <c r="I395" t="s">
        <v>38</v>
      </c>
      <c r="J395" t="s">
        <v>38</v>
      </c>
    </row>
    <row r="396" spans="1:10">
      <c r="A396" t="s">
        <v>452</v>
      </c>
      <c r="B396">
        <v>1</v>
      </c>
      <c r="C396">
        <v>35</v>
      </c>
      <c r="D396">
        <v>12</v>
      </c>
      <c r="E396" t="s">
        <v>422</v>
      </c>
      <c r="F396">
        <v>3</v>
      </c>
      <c r="G396">
        <v>2</v>
      </c>
      <c r="H396">
        <v>1</v>
      </c>
      <c r="I396" t="s">
        <v>38</v>
      </c>
      <c r="J396" t="s">
        <v>38</v>
      </c>
    </row>
    <row r="397" spans="1:10">
      <c r="A397" t="s">
        <v>452</v>
      </c>
      <c r="B397">
        <v>1</v>
      </c>
      <c r="C397">
        <v>36</v>
      </c>
      <c r="D397">
        <v>12</v>
      </c>
      <c r="E397" t="s">
        <v>422</v>
      </c>
      <c r="F397">
        <v>7</v>
      </c>
      <c r="G397">
        <v>3</v>
      </c>
      <c r="H397">
        <v>4</v>
      </c>
      <c r="I397">
        <v>0.42857142857142899</v>
      </c>
      <c r="J397">
        <v>0.57142857142857095</v>
      </c>
    </row>
    <row r="398" spans="1:10">
      <c r="A398" t="s">
        <v>452</v>
      </c>
      <c r="B398">
        <v>1</v>
      </c>
      <c r="C398">
        <v>37</v>
      </c>
      <c r="D398">
        <v>12</v>
      </c>
      <c r="E398" t="s">
        <v>422</v>
      </c>
      <c r="F398">
        <v>5</v>
      </c>
      <c r="G398">
        <v>2</v>
      </c>
      <c r="H398">
        <v>3</v>
      </c>
      <c r="I398" t="s">
        <v>40</v>
      </c>
      <c r="J398" t="s">
        <v>39</v>
      </c>
    </row>
    <row r="399" spans="1:10">
      <c r="A399" t="s">
        <v>452</v>
      </c>
      <c r="B399">
        <v>1</v>
      </c>
      <c r="C399">
        <v>42</v>
      </c>
      <c r="D399">
        <v>12</v>
      </c>
      <c r="E399" t="s">
        <v>422</v>
      </c>
      <c r="F399">
        <v>1</v>
      </c>
      <c r="G399">
        <v>1</v>
      </c>
      <c r="H399">
        <v>0</v>
      </c>
      <c r="I399" t="s">
        <v>38</v>
      </c>
      <c r="J399" t="s">
        <v>38</v>
      </c>
    </row>
    <row r="400" spans="1:10">
      <c r="A400" t="s">
        <v>452</v>
      </c>
      <c r="B400">
        <v>1</v>
      </c>
      <c r="C400">
        <v>45</v>
      </c>
      <c r="D400">
        <v>12</v>
      </c>
      <c r="E400" t="s">
        <v>422</v>
      </c>
      <c r="F400">
        <v>3</v>
      </c>
      <c r="G400">
        <v>3</v>
      </c>
      <c r="H400">
        <v>0</v>
      </c>
      <c r="I400" t="s">
        <v>38</v>
      </c>
      <c r="J400" t="s">
        <v>38</v>
      </c>
    </row>
    <row r="401" spans="1:10">
      <c r="A401" t="s">
        <v>452</v>
      </c>
      <c r="B401">
        <v>1</v>
      </c>
      <c r="C401">
        <v>50</v>
      </c>
      <c r="D401">
        <v>12</v>
      </c>
      <c r="E401" t="s">
        <v>422</v>
      </c>
      <c r="F401">
        <v>1</v>
      </c>
      <c r="G401">
        <v>1</v>
      </c>
      <c r="H401">
        <v>0</v>
      </c>
      <c r="I401" t="s">
        <v>38</v>
      </c>
      <c r="J401" t="s">
        <v>38</v>
      </c>
    </row>
    <row r="402" spans="1:10">
      <c r="A402" t="s">
        <v>452</v>
      </c>
      <c r="B402">
        <v>1</v>
      </c>
      <c r="C402">
        <v>51</v>
      </c>
      <c r="D402">
        <v>12</v>
      </c>
      <c r="E402" t="s">
        <v>422</v>
      </c>
      <c r="F402">
        <v>1</v>
      </c>
      <c r="G402">
        <v>0</v>
      </c>
      <c r="H402">
        <v>1</v>
      </c>
      <c r="I402" t="s">
        <v>38</v>
      </c>
      <c r="J402" t="s">
        <v>38</v>
      </c>
    </row>
    <row r="403" spans="1:10">
      <c r="A403" t="s">
        <v>452</v>
      </c>
      <c r="B403">
        <v>1</v>
      </c>
      <c r="C403">
        <v>52</v>
      </c>
      <c r="D403">
        <v>12</v>
      </c>
      <c r="E403" t="s">
        <v>422</v>
      </c>
      <c r="F403">
        <v>4</v>
      </c>
      <c r="G403">
        <v>3</v>
      </c>
      <c r="H403">
        <v>1</v>
      </c>
      <c r="I403" t="s">
        <v>38</v>
      </c>
      <c r="J403" t="s">
        <v>38</v>
      </c>
    </row>
    <row r="404" spans="1:10">
      <c r="A404" t="s">
        <v>452</v>
      </c>
      <c r="B404">
        <v>1</v>
      </c>
      <c r="C404">
        <v>54</v>
      </c>
      <c r="D404">
        <v>12</v>
      </c>
      <c r="E404" t="s">
        <v>422</v>
      </c>
      <c r="F404">
        <v>3</v>
      </c>
      <c r="G404">
        <v>0</v>
      </c>
      <c r="H404">
        <v>3</v>
      </c>
      <c r="I404" t="s">
        <v>38</v>
      </c>
      <c r="J404" t="s">
        <v>38</v>
      </c>
    </row>
    <row r="405" spans="1:10">
      <c r="A405" t="s">
        <v>452</v>
      </c>
      <c r="B405">
        <v>1</v>
      </c>
      <c r="C405">
        <v>55</v>
      </c>
      <c r="D405">
        <v>12</v>
      </c>
      <c r="E405" t="s">
        <v>422</v>
      </c>
      <c r="F405">
        <v>3</v>
      </c>
      <c r="G405">
        <v>1</v>
      </c>
      <c r="H405">
        <v>2</v>
      </c>
      <c r="I405" t="s">
        <v>38</v>
      </c>
      <c r="J405" t="s">
        <v>38</v>
      </c>
    </row>
    <row r="406" spans="1:10">
      <c r="A406" t="s">
        <v>452</v>
      </c>
      <c r="B406">
        <v>1</v>
      </c>
      <c r="C406">
        <v>56</v>
      </c>
      <c r="D406">
        <v>12</v>
      </c>
      <c r="E406" t="s">
        <v>422</v>
      </c>
      <c r="F406">
        <v>1</v>
      </c>
      <c r="G406">
        <v>1</v>
      </c>
      <c r="H406">
        <v>0</v>
      </c>
      <c r="I406" t="s">
        <v>38</v>
      </c>
      <c r="J406" t="s">
        <v>38</v>
      </c>
    </row>
  </sheetData>
  <autoFilter ref="A1:J406"/>
  <phoneticPr fontId="1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K10" sqref="K10"/>
    </sheetView>
  </sheetViews>
  <sheetFormatPr defaultRowHeight="12.75"/>
  <cols>
    <col min="1" max="1" width="27.5703125" style="117" bestFit="1" customWidth="1"/>
    <col min="2" max="7" width="6" style="113" bestFit="1" customWidth="1"/>
    <col min="8" max="16384" width="9.140625" style="113"/>
  </cols>
  <sheetData>
    <row r="1" spans="1:8" ht="14.25">
      <c r="A1" s="224" t="s">
        <v>484</v>
      </c>
      <c r="B1" s="224"/>
      <c r="C1" s="224"/>
      <c r="D1" s="224"/>
      <c r="E1" s="224"/>
      <c r="F1" s="224"/>
      <c r="G1" s="224"/>
    </row>
    <row r="2" spans="1:8" ht="14.25">
      <c r="A2" s="224" t="s">
        <v>485</v>
      </c>
      <c r="B2" s="224"/>
      <c r="C2" s="224"/>
      <c r="D2" s="224"/>
      <c r="E2" s="224"/>
      <c r="F2" s="224"/>
      <c r="G2" s="224"/>
    </row>
    <row r="3" spans="1:8" ht="14.25">
      <c r="A3" s="224"/>
      <c r="B3" s="224"/>
      <c r="C3" s="224"/>
      <c r="D3" s="224"/>
      <c r="E3" s="224"/>
      <c r="F3" s="224"/>
      <c r="G3" s="224"/>
    </row>
    <row r="4" spans="1:8" ht="14.25">
      <c r="A4" s="224" t="s">
        <v>486</v>
      </c>
      <c r="B4" s="224"/>
      <c r="C4" s="224"/>
      <c r="D4" s="224"/>
      <c r="E4" s="224"/>
      <c r="F4" s="224"/>
      <c r="G4" s="224"/>
    </row>
    <row r="5" spans="1:8" ht="14.25">
      <c r="A5" s="224" t="s">
        <v>487</v>
      </c>
      <c r="B5" s="224"/>
      <c r="C5" s="224"/>
      <c r="D5" s="224"/>
      <c r="E5" s="224"/>
      <c r="F5" s="224"/>
      <c r="G5" s="224"/>
    </row>
    <row r="6" spans="1:8">
      <c r="A6" s="114"/>
      <c r="B6" s="115"/>
      <c r="C6" s="115"/>
      <c r="D6" s="115"/>
      <c r="E6" s="115"/>
      <c r="F6" s="115"/>
      <c r="G6" s="115"/>
    </row>
    <row r="7" spans="1:8">
      <c r="A7" s="116" t="s">
        <v>488</v>
      </c>
      <c r="B7" s="116">
        <v>7</v>
      </c>
      <c r="C7" s="116">
        <v>8</v>
      </c>
      <c r="D7" s="116">
        <v>9</v>
      </c>
      <c r="E7" s="116">
        <v>10</v>
      </c>
      <c r="F7" s="116">
        <v>11</v>
      </c>
      <c r="G7" s="116">
        <v>12</v>
      </c>
      <c r="H7" s="113" t="s">
        <v>490</v>
      </c>
    </row>
    <row r="8" spans="1:8">
      <c r="A8" s="117" t="s">
        <v>255</v>
      </c>
      <c r="B8">
        <v>36</v>
      </c>
      <c r="C8">
        <v>26</v>
      </c>
      <c r="D8">
        <v>24</v>
      </c>
      <c r="E8">
        <v>30</v>
      </c>
      <c r="F8">
        <v>37</v>
      </c>
      <c r="G8">
        <v>26</v>
      </c>
      <c r="H8" s="113">
        <f>SUM(B8:G8)</f>
        <v>179</v>
      </c>
    </row>
    <row r="9" spans="1:8">
      <c r="A9" s="117" t="s">
        <v>257</v>
      </c>
      <c r="B9">
        <v>4</v>
      </c>
      <c r="C9">
        <v>2</v>
      </c>
      <c r="D9">
        <v>4</v>
      </c>
      <c r="E9">
        <v>5</v>
      </c>
      <c r="F9">
        <v>3</v>
      </c>
      <c r="G9">
        <v>0</v>
      </c>
      <c r="H9" s="113">
        <f t="shared" ref="H9:H62" si="0">SUM(B9:G9)</f>
        <v>18</v>
      </c>
    </row>
    <row r="10" spans="1:8">
      <c r="A10" s="117" t="s">
        <v>356</v>
      </c>
      <c r="B10">
        <v>27</v>
      </c>
      <c r="C10">
        <v>18</v>
      </c>
      <c r="D10">
        <v>16</v>
      </c>
      <c r="E10">
        <v>14</v>
      </c>
      <c r="F10">
        <v>21</v>
      </c>
      <c r="G10">
        <v>19</v>
      </c>
      <c r="H10" s="113">
        <f t="shared" si="0"/>
        <v>115</v>
      </c>
    </row>
    <row r="11" spans="1:8">
      <c r="A11" s="117" t="s">
        <v>259</v>
      </c>
      <c r="B11">
        <v>3709</v>
      </c>
      <c r="C11">
        <v>3792</v>
      </c>
      <c r="D11">
        <v>3839</v>
      </c>
      <c r="E11">
        <v>3937</v>
      </c>
      <c r="F11">
        <v>3727</v>
      </c>
      <c r="G11">
        <v>3968</v>
      </c>
      <c r="H11" s="113">
        <f t="shared" si="0"/>
        <v>22972</v>
      </c>
    </row>
    <row r="12" spans="1:8">
      <c r="A12" s="117" t="s">
        <v>261</v>
      </c>
      <c r="B12">
        <v>18</v>
      </c>
      <c r="C12">
        <v>22</v>
      </c>
      <c r="D12">
        <v>16</v>
      </c>
      <c r="E12">
        <v>25</v>
      </c>
      <c r="F12">
        <v>26</v>
      </c>
      <c r="G12">
        <v>30</v>
      </c>
      <c r="H12" s="113">
        <f t="shared" si="0"/>
        <v>137</v>
      </c>
    </row>
    <row r="13" spans="1:8">
      <c r="A13" s="117" t="s">
        <v>263</v>
      </c>
      <c r="B13">
        <v>121</v>
      </c>
      <c r="C13">
        <v>102</v>
      </c>
      <c r="D13">
        <v>122</v>
      </c>
      <c r="E13">
        <v>124</v>
      </c>
      <c r="F13">
        <v>102</v>
      </c>
      <c r="G13">
        <v>175</v>
      </c>
      <c r="H13" s="113">
        <f t="shared" si="0"/>
        <v>746</v>
      </c>
    </row>
    <row r="14" spans="1:8">
      <c r="A14" s="117" t="s">
        <v>265</v>
      </c>
      <c r="B14">
        <v>20</v>
      </c>
      <c r="C14">
        <v>14</v>
      </c>
      <c r="D14">
        <v>15</v>
      </c>
      <c r="E14">
        <v>11</v>
      </c>
      <c r="F14">
        <v>8</v>
      </c>
      <c r="G14">
        <v>18</v>
      </c>
      <c r="H14" s="113">
        <f t="shared" si="0"/>
        <v>86</v>
      </c>
    </row>
    <row r="15" spans="1:8">
      <c r="A15" s="117" t="s">
        <v>267</v>
      </c>
      <c r="B15">
        <v>12</v>
      </c>
      <c r="C15">
        <v>9</v>
      </c>
      <c r="D15">
        <v>16</v>
      </c>
      <c r="E15">
        <v>25</v>
      </c>
      <c r="F15">
        <v>13</v>
      </c>
      <c r="G15">
        <v>11</v>
      </c>
      <c r="H15" s="113">
        <f t="shared" si="0"/>
        <v>86</v>
      </c>
    </row>
    <row r="16" spans="1:8">
      <c r="A16" s="117" t="s">
        <v>269</v>
      </c>
      <c r="B16">
        <v>11</v>
      </c>
      <c r="C16">
        <v>8</v>
      </c>
      <c r="D16">
        <v>19</v>
      </c>
      <c r="E16">
        <v>17</v>
      </c>
      <c r="F16">
        <v>19</v>
      </c>
      <c r="G16">
        <v>10</v>
      </c>
      <c r="H16" s="113">
        <f t="shared" si="0"/>
        <v>84</v>
      </c>
    </row>
    <row r="17" spans="1:8">
      <c r="A17" s="117" t="s">
        <v>271</v>
      </c>
      <c r="B17">
        <v>34</v>
      </c>
      <c r="C17">
        <v>46</v>
      </c>
      <c r="D17">
        <v>39</v>
      </c>
      <c r="E17">
        <v>47</v>
      </c>
      <c r="F17">
        <v>52</v>
      </c>
      <c r="G17">
        <v>45</v>
      </c>
      <c r="H17" s="113">
        <f t="shared" si="0"/>
        <v>263</v>
      </c>
    </row>
    <row r="18" spans="1:8">
      <c r="A18" s="117" t="s">
        <v>273</v>
      </c>
      <c r="B18">
        <v>31</v>
      </c>
      <c r="C18">
        <v>29</v>
      </c>
      <c r="D18">
        <v>39</v>
      </c>
      <c r="E18">
        <v>38</v>
      </c>
      <c r="F18">
        <v>28</v>
      </c>
      <c r="G18">
        <v>40</v>
      </c>
      <c r="H18" s="113">
        <f t="shared" si="0"/>
        <v>205</v>
      </c>
    </row>
    <row r="19" spans="1:8">
      <c r="A19" s="117" t="s">
        <v>275</v>
      </c>
      <c r="B19">
        <v>57</v>
      </c>
      <c r="C19">
        <v>55</v>
      </c>
      <c r="D19">
        <v>57</v>
      </c>
      <c r="E19">
        <v>39</v>
      </c>
      <c r="F19">
        <v>39</v>
      </c>
      <c r="G19">
        <v>49</v>
      </c>
      <c r="H19" s="113">
        <f t="shared" si="0"/>
        <v>296</v>
      </c>
    </row>
    <row r="20" spans="1:8">
      <c r="A20" s="117" t="s">
        <v>277</v>
      </c>
      <c r="B20">
        <v>101</v>
      </c>
      <c r="C20">
        <v>101</v>
      </c>
      <c r="D20">
        <v>100</v>
      </c>
      <c r="E20">
        <v>108</v>
      </c>
      <c r="F20">
        <v>171</v>
      </c>
      <c r="G20">
        <v>94</v>
      </c>
      <c r="H20" s="113">
        <f t="shared" si="0"/>
        <v>675</v>
      </c>
    </row>
    <row r="21" spans="1:8">
      <c r="A21" s="117" t="s">
        <v>253</v>
      </c>
      <c r="B21">
        <v>55</v>
      </c>
      <c r="C21">
        <v>57</v>
      </c>
      <c r="D21">
        <v>39</v>
      </c>
      <c r="E21">
        <v>44</v>
      </c>
      <c r="F21">
        <v>40</v>
      </c>
      <c r="G21">
        <v>26</v>
      </c>
      <c r="H21" s="113">
        <f t="shared" si="0"/>
        <v>261</v>
      </c>
    </row>
    <row r="22" spans="1:8">
      <c r="A22" s="117" t="s">
        <v>279</v>
      </c>
      <c r="B22">
        <v>38</v>
      </c>
      <c r="C22">
        <v>27</v>
      </c>
      <c r="D22">
        <v>51</v>
      </c>
      <c r="E22">
        <v>50</v>
      </c>
      <c r="F22">
        <v>35</v>
      </c>
      <c r="G22">
        <v>39</v>
      </c>
      <c r="H22" s="113">
        <f t="shared" si="0"/>
        <v>240</v>
      </c>
    </row>
    <row r="23" spans="1:8">
      <c r="A23" s="117" t="s">
        <v>281</v>
      </c>
      <c r="B23">
        <v>1071</v>
      </c>
      <c r="C23">
        <v>1041</v>
      </c>
      <c r="D23">
        <v>1071</v>
      </c>
      <c r="E23">
        <v>1140</v>
      </c>
      <c r="F23">
        <v>1111</v>
      </c>
      <c r="G23">
        <v>1156</v>
      </c>
      <c r="H23" s="113">
        <f t="shared" si="0"/>
        <v>6590</v>
      </c>
    </row>
    <row r="24" spans="1:8">
      <c r="A24" s="117" t="s">
        <v>283</v>
      </c>
      <c r="B24">
        <v>282</v>
      </c>
      <c r="C24">
        <v>287</v>
      </c>
      <c r="D24">
        <v>268</v>
      </c>
      <c r="E24">
        <v>290</v>
      </c>
      <c r="F24">
        <v>249</v>
      </c>
      <c r="G24">
        <v>298</v>
      </c>
      <c r="H24" s="113">
        <f t="shared" si="0"/>
        <v>1674</v>
      </c>
    </row>
    <row r="25" spans="1:8">
      <c r="A25" s="117" t="s">
        <v>285</v>
      </c>
      <c r="B25">
        <v>28</v>
      </c>
      <c r="C25">
        <v>29</v>
      </c>
      <c r="D25">
        <v>26</v>
      </c>
      <c r="E25">
        <v>24</v>
      </c>
      <c r="F25">
        <v>23</v>
      </c>
      <c r="G25">
        <v>34</v>
      </c>
      <c r="H25" s="113">
        <f t="shared" si="0"/>
        <v>164</v>
      </c>
    </row>
    <row r="26" spans="1:8">
      <c r="A26" s="117" t="s">
        <v>287</v>
      </c>
      <c r="B26">
        <v>8</v>
      </c>
      <c r="C26">
        <v>14</v>
      </c>
      <c r="D26">
        <v>9</v>
      </c>
      <c r="E26">
        <v>10</v>
      </c>
      <c r="F26">
        <v>13</v>
      </c>
      <c r="G26">
        <v>17</v>
      </c>
      <c r="H26" s="113">
        <f t="shared" si="0"/>
        <v>71</v>
      </c>
    </row>
    <row r="27" spans="1:8">
      <c r="A27" s="117" t="s">
        <v>289</v>
      </c>
      <c r="B27">
        <v>7</v>
      </c>
      <c r="C27">
        <v>7</v>
      </c>
      <c r="D27">
        <v>8</v>
      </c>
      <c r="E27">
        <v>3</v>
      </c>
      <c r="F27">
        <v>4</v>
      </c>
      <c r="G27">
        <v>8</v>
      </c>
      <c r="H27" s="113">
        <f t="shared" si="0"/>
        <v>37</v>
      </c>
    </row>
    <row r="28" spans="1:8">
      <c r="A28" s="117" t="s">
        <v>291</v>
      </c>
      <c r="B28">
        <v>29</v>
      </c>
      <c r="C28">
        <v>29</v>
      </c>
      <c r="D28">
        <v>32</v>
      </c>
      <c r="E28">
        <v>23</v>
      </c>
      <c r="F28">
        <v>30</v>
      </c>
      <c r="G28">
        <v>24</v>
      </c>
      <c r="H28" s="113">
        <f t="shared" si="0"/>
        <v>167</v>
      </c>
    </row>
    <row r="29" spans="1:8">
      <c r="A29" s="117" t="s">
        <v>293</v>
      </c>
      <c r="B29">
        <v>355</v>
      </c>
      <c r="C29">
        <v>386</v>
      </c>
      <c r="D29">
        <v>504</v>
      </c>
      <c r="E29">
        <v>443</v>
      </c>
      <c r="F29">
        <v>449</v>
      </c>
      <c r="G29">
        <v>417</v>
      </c>
      <c r="H29" s="113">
        <f t="shared" si="0"/>
        <v>2554</v>
      </c>
    </row>
    <row r="30" spans="1:8">
      <c r="A30" s="117" t="s">
        <v>295</v>
      </c>
      <c r="B30">
        <v>8</v>
      </c>
      <c r="C30">
        <v>3</v>
      </c>
      <c r="D30">
        <v>13</v>
      </c>
      <c r="E30">
        <v>12</v>
      </c>
      <c r="F30">
        <v>9</v>
      </c>
      <c r="G30">
        <v>6</v>
      </c>
      <c r="H30" s="113">
        <f t="shared" si="0"/>
        <v>51</v>
      </c>
    </row>
    <row r="31" spans="1:8">
      <c r="A31" s="117" t="s">
        <v>354</v>
      </c>
      <c r="B31">
        <v>19</v>
      </c>
      <c r="C31">
        <v>27</v>
      </c>
      <c r="D31">
        <v>25</v>
      </c>
      <c r="E31">
        <v>34</v>
      </c>
      <c r="F31">
        <v>19</v>
      </c>
      <c r="G31">
        <v>30</v>
      </c>
      <c r="H31" s="113">
        <f t="shared" si="0"/>
        <v>154</v>
      </c>
    </row>
    <row r="32" spans="1:8">
      <c r="A32" s="117" t="s">
        <v>297</v>
      </c>
      <c r="B32">
        <v>742</v>
      </c>
      <c r="C32">
        <v>731</v>
      </c>
      <c r="D32">
        <v>876</v>
      </c>
      <c r="E32">
        <v>895</v>
      </c>
      <c r="F32">
        <v>797</v>
      </c>
      <c r="G32">
        <v>692</v>
      </c>
      <c r="H32" s="113">
        <f t="shared" si="0"/>
        <v>4733</v>
      </c>
    </row>
    <row r="33" spans="1:8">
      <c r="A33" s="117" t="s">
        <v>299</v>
      </c>
      <c r="B33">
        <v>151</v>
      </c>
      <c r="C33">
        <v>195</v>
      </c>
      <c r="D33">
        <v>165</v>
      </c>
      <c r="E33">
        <v>198</v>
      </c>
      <c r="F33">
        <v>177</v>
      </c>
      <c r="G33">
        <v>190</v>
      </c>
      <c r="H33" s="113">
        <f t="shared" si="0"/>
        <v>1076</v>
      </c>
    </row>
    <row r="34" spans="1:8">
      <c r="A34" s="117" t="s">
        <v>301</v>
      </c>
      <c r="B34">
        <v>8</v>
      </c>
      <c r="C34">
        <v>12</v>
      </c>
      <c r="D34">
        <v>10</v>
      </c>
      <c r="E34">
        <v>15</v>
      </c>
      <c r="F34">
        <v>13</v>
      </c>
      <c r="G34">
        <v>9</v>
      </c>
      <c r="H34" s="113">
        <f t="shared" si="0"/>
        <v>67</v>
      </c>
    </row>
    <row r="35" spans="1:8">
      <c r="A35" s="117" t="s">
        <v>303</v>
      </c>
      <c r="B35">
        <v>199</v>
      </c>
      <c r="C35">
        <v>203</v>
      </c>
      <c r="D35">
        <v>209</v>
      </c>
      <c r="E35">
        <v>215</v>
      </c>
      <c r="F35">
        <v>215</v>
      </c>
      <c r="G35">
        <v>224</v>
      </c>
      <c r="H35" s="113">
        <f t="shared" si="0"/>
        <v>1265</v>
      </c>
    </row>
    <row r="36" spans="1:8">
      <c r="A36" s="117" t="s">
        <v>305</v>
      </c>
      <c r="B36">
        <v>23</v>
      </c>
      <c r="C36">
        <v>30</v>
      </c>
      <c r="D36">
        <v>27</v>
      </c>
      <c r="E36">
        <v>35</v>
      </c>
      <c r="F36">
        <v>26</v>
      </c>
      <c r="G36">
        <v>47</v>
      </c>
      <c r="H36" s="113">
        <f t="shared" si="0"/>
        <v>188</v>
      </c>
    </row>
    <row r="37" spans="1:8">
      <c r="A37" s="117" t="s">
        <v>307</v>
      </c>
      <c r="B37">
        <v>32</v>
      </c>
      <c r="C37">
        <v>33</v>
      </c>
      <c r="D37">
        <v>35</v>
      </c>
      <c r="E37">
        <v>29</v>
      </c>
      <c r="F37">
        <v>31</v>
      </c>
      <c r="G37">
        <v>46</v>
      </c>
      <c r="H37" s="113">
        <f t="shared" si="0"/>
        <v>206</v>
      </c>
    </row>
    <row r="38" spans="1:8">
      <c r="A38" s="117" t="s">
        <v>309</v>
      </c>
      <c r="B38">
        <v>314</v>
      </c>
      <c r="C38">
        <v>306</v>
      </c>
      <c r="D38">
        <v>401</v>
      </c>
      <c r="E38">
        <v>217</v>
      </c>
      <c r="F38">
        <v>155</v>
      </c>
      <c r="G38">
        <v>142</v>
      </c>
      <c r="H38" s="113">
        <f t="shared" si="0"/>
        <v>1535</v>
      </c>
    </row>
    <row r="39" spans="1:8">
      <c r="A39" s="117" t="s">
        <v>311</v>
      </c>
      <c r="B39">
        <v>145</v>
      </c>
      <c r="C39">
        <v>133</v>
      </c>
      <c r="D39">
        <v>136</v>
      </c>
      <c r="E39">
        <v>140</v>
      </c>
      <c r="F39">
        <v>139</v>
      </c>
      <c r="G39">
        <v>173</v>
      </c>
      <c r="H39" s="113">
        <f t="shared" si="0"/>
        <v>866</v>
      </c>
    </row>
    <row r="40" spans="1:8">
      <c r="A40" s="117" t="s">
        <v>313</v>
      </c>
      <c r="B40">
        <v>1283</v>
      </c>
      <c r="C40">
        <v>1299</v>
      </c>
      <c r="D40">
        <v>1280</v>
      </c>
      <c r="E40">
        <v>1301</v>
      </c>
      <c r="F40">
        <v>1597</v>
      </c>
      <c r="G40">
        <v>1022</v>
      </c>
      <c r="H40" s="113">
        <f t="shared" si="0"/>
        <v>7782</v>
      </c>
    </row>
    <row r="41" spans="1:8">
      <c r="A41" s="117" t="s">
        <v>357</v>
      </c>
      <c r="B41">
        <v>0</v>
      </c>
      <c r="C41">
        <v>0</v>
      </c>
      <c r="D41">
        <v>86</v>
      </c>
      <c r="E41">
        <v>105</v>
      </c>
      <c r="F41">
        <v>127</v>
      </c>
      <c r="G41">
        <v>87</v>
      </c>
      <c r="H41" s="113">
        <f t="shared" si="0"/>
        <v>405</v>
      </c>
    </row>
    <row r="42" spans="1:8">
      <c r="A42" s="117" t="s">
        <v>315</v>
      </c>
      <c r="B42">
        <v>41</v>
      </c>
      <c r="C42">
        <v>32</v>
      </c>
      <c r="D42">
        <v>81</v>
      </c>
      <c r="E42">
        <v>95</v>
      </c>
      <c r="F42">
        <v>281</v>
      </c>
      <c r="G42">
        <v>99</v>
      </c>
      <c r="H42" s="113">
        <f t="shared" si="0"/>
        <v>629</v>
      </c>
    </row>
    <row r="43" spans="1:8">
      <c r="A43" s="117" t="s">
        <v>316</v>
      </c>
      <c r="B43">
        <v>49</v>
      </c>
      <c r="C43">
        <v>51</v>
      </c>
      <c r="D43">
        <v>61</v>
      </c>
      <c r="E43">
        <v>79</v>
      </c>
      <c r="F43">
        <v>55</v>
      </c>
      <c r="G43">
        <v>45</v>
      </c>
      <c r="H43" s="113">
        <f t="shared" si="0"/>
        <v>340</v>
      </c>
    </row>
    <row r="44" spans="1:8">
      <c r="A44" s="117" t="s">
        <v>318</v>
      </c>
      <c r="B44">
        <v>108</v>
      </c>
      <c r="C44">
        <v>107</v>
      </c>
      <c r="D44">
        <v>186</v>
      </c>
      <c r="E44">
        <v>116</v>
      </c>
      <c r="F44">
        <v>137</v>
      </c>
      <c r="G44">
        <v>117</v>
      </c>
      <c r="H44" s="113">
        <f t="shared" si="0"/>
        <v>771</v>
      </c>
    </row>
    <row r="45" spans="1:8">
      <c r="A45" s="117" t="s">
        <v>320</v>
      </c>
      <c r="B45">
        <v>126</v>
      </c>
      <c r="C45">
        <v>131</v>
      </c>
      <c r="D45">
        <v>195</v>
      </c>
      <c r="E45">
        <v>183</v>
      </c>
      <c r="F45">
        <v>119</v>
      </c>
      <c r="G45">
        <v>107</v>
      </c>
      <c r="H45" s="113">
        <f t="shared" si="0"/>
        <v>861</v>
      </c>
    </row>
    <row r="46" spans="1:8">
      <c r="A46" s="117" t="s">
        <v>322</v>
      </c>
      <c r="B46">
        <v>2</v>
      </c>
      <c r="C46">
        <v>3</v>
      </c>
      <c r="D46">
        <v>2</v>
      </c>
      <c r="E46">
        <v>1</v>
      </c>
      <c r="F46">
        <v>1</v>
      </c>
      <c r="G46">
        <v>0</v>
      </c>
      <c r="H46" s="113">
        <f t="shared" si="0"/>
        <v>9</v>
      </c>
    </row>
    <row r="47" spans="1:8">
      <c r="A47" s="117" t="s">
        <v>324</v>
      </c>
      <c r="B47">
        <v>46</v>
      </c>
      <c r="C47">
        <v>27</v>
      </c>
      <c r="D47">
        <v>61</v>
      </c>
      <c r="E47">
        <v>43</v>
      </c>
      <c r="F47">
        <v>49</v>
      </c>
      <c r="G47">
        <v>49</v>
      </c>
      <c r="H47" s="113">
        <f t="shared" si="0"/>
        <v>275</v>
      </c>
    </row>
    <row r="48" spans="1:8">
      <c r="A48" s="117" t="s">
        <v>326</v>
      </c>
      <c r="B48">
        <v>13</v>
      </c>
      <c r="C48">
        <v>8</v>
      </c>
      <c r="D48">
        <v>5</v>
      </c>
      <c r="E48">
        <v>11</v>
      </c>
      <c r="F48">
        <v>6</v>
      </c>
      <c r="G48">
        <v>4</v>
      </c>
      <c r="H48" s="113">
        <f t="shared" si="0"/>
        <v>47</v>
      </c>
    </row>
    <row r="49" spans="1:8">
      <c r="A49" s="117" t="s">
        <v>336</v>
      </c>
      <c r="B49">
        <v>8</v>
      </c>
      <c r="C49">
        <v>13</v>
      </c>
      <c r="D49">
        <v>18</v>
      </c>
      <c r="E49">
        <v>13</v>
      </c>
      <c r="F49">
        <v>18</v>
      </c>
      <c r="G49">
        <v>15</v>
      </c>
      <c r="H49" s="113">
        <f t="shared" si="0"/>
        <v>85</v>
      </c>
    </row>
    <row r="50" spans="1:8">
      <c r="A50" s="117" t="s">
        <v>328</v>
      </c>
      <c r="B50">
        <v>100</v>
      </c>
      <c r="C50">
        <v>123</v>
      </c>
      <c r="D50">
        <v>130</v>
      </c>
      <c r="E50">
        <v>96</v>
      </c>
      <c r="F50">
        <v>93</v>
      </c>
      <c r="G50">
        <v>117</v>
      </c>
      <c r="H50" s="113">
        <f t="shared" si="0"/>
        <v>659</v>
      </c>
    </row>
    <row r="51" spans="1:8">
      <c r="A51" s="117" t="s">
        <v>330</v>
      </c>
      <c r="B51">
        <v>8</v>
      </c>
      <c r="C51">
        <v>9</v>
      </c>
      <c r="D51">
        <v>10</v>
      </c>
      <c r="E51">
        <v>10</v>
      </c>
      <c r="F51">
        <v>4</v>
      </c>
      <c r="G51">
        <v>15</v>
      </c>
      <c r="H51" s="113">
        <f t="shared" si="0"/>
        <v>56</v>
      </c>
    </row>
    <row r="52" spans="1:8">
      <c r="A52" s="117" t="s">
        <v>332</v>
      </c>
      <c r="B52">
        <v>12</v>
      </c>
      <c r="C52">
        <v>16</v>
      </c>
      <c r="D52">
        <v>12</v>
      </c>
      <c r="E52">
        <v>16</v>
      </c>
      <c r="F52">
        <v>17</v>
      </c>
      <c r="G52">
        <v>6</v>
      </c>
      <c r="H52" s="113">
        <f t="shared" si="0"/>
        <v>79</v>
      </c>
    </row>
    <row r="53" spans="1:8">
      <c r="A53" s="117" t="s">
        <v>334</v>
      </c>
      <c r="B53">
        <v>51</v>
      </c>
      <c r="C53">
        <v>68</v>
      </c>
      <c r="D53">
        <v>72</v>
      </c>
      <c r="E53">
        <v>43</v>
      </c>
      <c r="F53">
        <v>32</v>
      </c>
      <c r="G53">
        <v>39</v>
      </c>
      <c r="H53" s="113">
        <f t="shared" si="0"/>
        <v>305</v>
      </c>
    </row>
    <row r="54" spans="1:8">
      <c r="A54" s="117" t="s">
        <v>350</v>
      </c>
      <c r="B54">
        <v>3</v>
      </c>
      <c r="C54">
        <v>3</v>
      </c>
      <c r="D54">
        <v>4</v>
      </c>
      <c r="E54">
        <v>7</v>
      </c>
      <c r="F54">
        <v>8</v>
      </c>
      <c r="G54">
        <v>6</v>
      </c>
      <c r="H54" s="113">
        <f t="shared" si="0"/>
        <v>31</v>
      </c>
    </row>
    <row r="55" spans="1:8">
      <c r="A55" s="117" t="s">
        <v>338</v>
      </c>
      <c r="B55">
        <v>31</v>
      </c>
      <c r="C55">
        <v>41</v>
      </c>
      <c r="D55">
        <v>26</v>
      </c>
      <c r="E55">
        <v>25</v>
      </c>
      <c r="F55">
        <v>13</v>
      </c>
      <c r="G55">
        <v>30</v>
      </c>
      <c r="H55" s="113">
        <f t="shared" si="0"/>
        <v>166</v>
      </c>
    </row>
    <row r="56" spans="1:8">
      <c r="A56" s="117" t="s">
        <v>340</v>
      </c>
      <c r="B56">
        <v>50</v>
      </c>
      <c r="C56">
        <v>60</v>
      </c>
      <c r="D56">
        <v>51</v>
      </c>
      <c r="E56">
        <v>67</v>
      </c>
      <c r="F56">
        <v>56</v>
      </c>
      <c r="G56">
        <v>70</v>
      </c>
      <c r="H56" s="113">
        <f t="shared" si="0"/>
        <v>354</v>
      </c>
    </row>
    <row r="57" spans="1:8">
      <c r="A57" s="117" t="s">
        <v>342</v>
      </c>
      <c r="B57">
        <v>38</v>
      </c>
      <c r="C57">
        <v>34</v>
      </c>
      <c r="D57">
        <v>33</v>
      </c>
      <c r="E57">
        <v>27</v>
      </c>
      <c r="F57">
        <v>34</v>
      </c>
      <c r="G57">
        <v>30</v>
      </c>
      <c r="H57" s="113">
        <f t="shared" si="0"/>
        <v>196</v>
      </c>
    </row>
    <row r="58" spans="1:8">
      <c r="A58" s="117" t="s">
        <v>344</v>
      </c>
      <c r="B58">
        <v>5</v>
      </c>
      <c r="C58">
        <v>13</v>
      </c>
      <c r="D58">
        <v>16</v>
      </c>
      <c r="E58">
        <v>10</v>
      </c>
      <c r="F58">
        <v>10</v>
      </c>
      <c r="G58">
        <v>15</v>
      </c>
      <c r="H58" s="113">
        <f t="shared" si="0"/>
        <v>69</v>
      </c>
    </row>
    <row r="59" spans="1:8">
      <c r="A59" s="117" t="s">
        <v>346</v>
      </c>
      <c r="B59">
        <v>21</v>
      </c>
      <c r="C59">
        <v>20</v>
      </c>
      <c r="D59">
        <v>18</v>
      </c>
      <c r="E59">
        <v>18</v>
      </c>
      <c r="F59">
        <v>19</v>
      </c>
      <c r="G59">
        <v>20</v>
      </c>
      <c r="H59" s="113">
        <f t="shared" si="0"/>
        <v>116</v>
      </c>
    </row>
    <row r="60" spans="1:8">
      <c r="A60" s="117" t="s">
        <v>348</v>
      </c>
      <c r="B60">
        <v>103</v>
      </c>
      <c r="C60">
        <v>90</v>
      </c>
      <c r="D60">
        <v>94</v>
      </c>
      <c r="E60">
        <v>114</v>
      </c>
      <c r="F60">
        <v>122</v>
      </c>
      <c r="G60">
        <v>107</v>
      </c>
      <c r="H60" s="113">
        <f t="shared" si="0"/>
        <v>630</v>
      </c>
    </row>
    <row r="61" spans="1:8">
      <c r="A61" s="117" t="s">
        <v>352</v>
      </c>
      <c r="B61">
        <v>28</v>
      </c>
      <c r="C61">
        <v>31</v>
      </c>
      <c r="D61">
        <v>68</v>
      </c>
      <c r="E61">
        <v>22</v>
      </c>
      <c r="F61">
        <v>21</v>
      </c>
      <c r="G61">
        <v>27</v>
      </c>
      <c r="H61" s="113">
        <f t="shared" si="0"/>
        <v>197</v>
      </c>
    </row>
    <row r="62" spans="1:8">
      <c r="A62" s="118" t="s">
        <v>489</v>
      </c>
      <c r="B62">
        <v>9821</v>
      </c>
      <c r="C62">
        <v>9953</v>
      </c>
      <c r="D62">
        <v>10719</v>
      </c>
      <c r="E62">
        <v>10639</v>
      </c>
      <c r="F62">
        <v>10599</v>
      </c>
      <c r="G62">
        <v>10092</v>
      </c>
      <c r="H62" s="113">
        <f t="shared" si="0"/>
        <v>61823</v>
      </c>
    </row>
  </sheetData>
  <mergeCells count="5">
    <mergeCell ref="A5:G5"/>
    <mergeCell ref="A1:G1"/>
    <mergeCell ref="A2:G2"/>
    <mergeCell ref="A3:G3"/>
    <mergeCell ref="A4:G4"/>
  </mergeCells>
  <phoneticPr fontId="13" type="noConversion"/>
  <pageMargins left="0.75" right="0.75" top="1" bottom="1" header="0.5" footer="0.5"/>
  <pageSetup orientation="landscape" r:id="rId1"/>
  <headerFooter alignWithMargins="0">
    <oddFooter>&amp;LPrepared by mlpalomo&amp;CPage &amp;P of &amp;N&amp;R2/12/08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I21" sqref="I21"/>
    </sheetView>
  </sheetViews>
  <sheetFormatPr defaultRowHeight="12.75"/>
  <sheetData>
    <row r="1" spans="1:2">
      <c r="A1" t="s">
        <v>104</v>
      </c>
      <c r="B1" t="s">
        <v>481</v>
      </c>
    </row>
    <row r="2" spans="1:2">
      <c r="A2">
        <v>2</v>
      </c>
      <c r="B2">
        <v>4</v>
      </c>
    </row>
    <row r="3" spans="1:2">
      <c r="A3">
        <v>3</v>
      </c>
      <c r="B3">
        <v>8</v>
      </c>
    </row>
    <row r="4" spans="1:2">
      <c r="A4">
        <v>4</v>
      </c>
      <c r="B4">
        <v>3</v>
      </c>
    </row>
    <row r="5" spans="1:2">
      <c r="A5">
        <v>5</v>
      </c>
      <c r="B5">
        <v>96</v>
      </c>
    </row>
    <row r="6" spans="1:2">
      <c r="A6">
        <v>6</v>
      </c>
      <c r="B6">
        <v>3</v>
      </c>
    </row>
    <row r="7" spans="1:2">
      <c r="A7">
        <v>7</v>
      </c>
      <c r="B7">
        <v>15</v>
      </c>
    </row>
    <row r="8" spans="1:2">
      <c r="A8">
        <v>8</v>
      </c>
      <c r="B8">
        <v>2</v>
      </c>
    </row>
    <row r="9" spans="1:2">
      <c r="A9">
        <v>9</v>
      </c>
      <c r="B9">
        <v>5</v>
      </c>
    </row>
    <row r="10" spans="1:2">
      <c r="A10">
        <v>10</v>
      </c>
      <c r="B10">
        <v>4</v>
      </c>
    </row>
    <row r="11" spans="1:2">
      <c r="A11">
        <v>11</v>
      </c>
      <c r="B11">
        <v>8</v>
      </c>
    </row>
    <row r="12" spans="1:2">
      <c r="A12">
        <v>12</v>
      </c>
      <c r="B12">
        <v>2</v>
      </c>
    </row>
    <row r="13" spans="1:2">
      <c r="A13">
        <v>13</v>
      </c>
      <c r="B13">
        <v>5</v>
      </c>
    </row>
    <row r="14" spans="1:2">
      <c r="A14">
        <v>14</v>
      </c>
      <c r="B14">
        <v>6</v>
      </c>
    </row>
    <row r="15" spans="1:2">
      <c r="A15">
        <v>15</v>
      </c>
      <c r="B15">
        <v>2</v>
      </c>
    </row>
    <row r="16" spans="1:2">
      <c r="A16">
        <v>16</v>
      </c>
      <c r="B16">
        <v>34</v>
      </c>
    </row>
    <row r="17" spans="1:2">
      <c r="A17">
        <v>17</v>
      </c>
      <c r="B17">
        <v>4</v>
      </c>
    </row>
    <row r="18" spans="1:2">
      <c r="A18">
        <v>18</v>
      </c>
      <c r="B18">
        <v>4</v>
      </c>
    </row>
    <row r="19" spans="1:2">
      <c r="A19">
        <v>19</v>
      </c>
      <c r="B19">
        <v>2</v>
      </c>
    </row>
    <row r="20" spans="1:2">
      <c r="A20">
        <v>20</v>
      </c>
      <c r="B20">
        <v>1</v>
      </c>
    </row>
    <row r="21" spans="1:2">
      <c r="A21">
        <v>21</v>
      </c>
      <c r="B21">
        <v>8</v>
      </c>
    </row>
    <row r="22" spans="1:2">
      <c r="A22">
        <v>22</v>
      </c>
      <c r="B22">
        <v>12</v>
      </c>
    </row>
    <row r="23" spans="1:2">
      <c r="A23">
        <v>23</v>
      </c>
      <c r="B23">
        <v>1</v>
      </c>
    </row>
    <row r="24" spans="1:2">
      <c r="A24">
        <v>24</v>
      </c>
      <c r="B24">
        <v>44</v>
      </c>
    </row>
    <row r="25" spans="1:2">
      <c r="A25">
        <v>25</v>
      </c>
      <c r="B25">
        <v>10</v>
      </c>
    </row>
    <row r="26" spans="1:2">
      <c r="A26">
        <v>27</v>
      </c>
      <c r="B26">
        <v>1</v>
      </c>
    </row>
    <row r="27" spans="1:2">
      <c r="A27">
        <v>28</v>
      </c>
      <c r="B27">
        <v>16</v>
      </c>
    </row>
    <row r="28" spans="1:2">
      <c r="A28">
        <v>29</v>
      </c>
      <c r="B28">
        <v>10</v>
      </c>
    </row>
    <row r="29" spans="1:2">
      <c r="A29">
        <v>30</v>
      </c>
      <c r="B29">
        <v>15</v>
      </c>
    </row>
    <row r="30" spans="1:2">
      <c r="A30">
        <v>31</v>
      </c>
      <c r="B30">
        <v>28</v>
      </c>
    </row>
    <row r="31" spans="1:2">
      <c r="A31">
        <v>32</v>
      </c>
      <c r="B31">
        <v>11</v>
      </c>
    </row>
    <row r="32" spans="1:2">
      <c r="A32">
        <v>33</v>
      </c>
      <c r="B32">
        <v>41</v>
      </c>
    </row>
    <row r="33" spans="1:2">
      <c r="A33">
        <v>34</v>
      </c>
      <c r="B33">
        <v>2</v>
      </c>
    </row>
    <row r="34" spans="1:2">
      <c r="A34">
        <v>35</v>
      </c>
      <c r="B34">
        <v>5</v>
      </c>
    </row>
    <row r="35" spans="1:2">
      <c r="A35">
        <v>36</v>
      </c>
      <c r="B35">
        <v>11</v>
      </c>
    </row>
    <row r="36" spans="1:2">
      <c r="A36">
        <v>37</v>
      </c>
      <c r="B36">
        <v>12</v>
      </c>
    </row>
    <row r="37" spans="1:2">
      <c r="A37">
        <v>38</v>
      </c>
      <c r="B37">
        <v>1</v>
      </c>
    </row>
    <row r="38" spans="1:2">
      <c r="A38">
        <v>39</v>
      </c>
      <c r="B38">
        <v>3</v>
      </c>
    </row>
    <row r="39" spans="1:2">
      <c r="A39">
        <v>40</v>
      </c>
      <c r="B39">
        <v>2</v>
      </c>
    </row>
    <row r="40" spans="1:2">
      <c r="A40">
        <v>42</v>
      </c>
      <c r="B40">
        <v>6</v>
      </c>
    </row>
    <row r="41" spans="1:2">
      <c r="A41">
        <v>43</v>
      </c>
      <c r="B41">
        <v>1</v>
      </c>
    </row>
    <row r="42" spans="1:2">
      <c r="A42">
        <v>44</v>
      </c>
      <c r="B42">
        <v>9</v>
      </c>
    </row>
    <row r="43" spans="1:2">
      <c r="A43">
        <v>45</v>
      </c>
      <c r="B43">
        <v>8</v>
      </c>
    </row>
    <row r="44" spans="1:2">
      <c r="A44">
        <v>46</v>
      </c>
      <c r="B44">
        <v>1</v>
      </c>
    </row>
    <row r="45" spans="1:2">
      <c r="A45">
        <v>47</v>
      </c>
      <c r="B45">
        <v>2</v>
      </c>
    </row>
    <row r="46" spans="1:2">
      <c r="A46">
        <v>48</v>
      </c>
      <c r="B46">
        <v>3</v>
      </c>
    </row>
    <row r="47" spans="1:2">
      <c r="A47">
        <v>49</v>
      </c>
      <c r="B47">
        <v>3</v>
      </c>
    </row>
    <row r="48" spans="1:2">
      <c r="A48">
        <v>50</v>
      </c>
      <c r="B48">
        <v>1</v>
      </c>
    </row>
    <row r="49" spans="1:2">
      <c r="A49">
        <v>51</v>
      </c>
      <c r="B49">
        <v>8</v>
      </c>
    </row>
    <row r="50" spans="1:2">
      <c r="A50">
        <v>52</v>
      </c>
      <c r="B50">
        <v>10</v>
      </c>
    </row>
    <row r="51" spans="1:2">
      <c r="A51">
        <v>53</v>
      </c>
      <c r="B51">
        <v>1</v>
      </c>
    </row>
    <row r="52" spans="1:2">
      <c r="A52">
        <v>54</v>
      </c>
      <c r="B52">
        <v>3</v>
      </c>
    </row>
    <row r="53" spans="1:2">
      <c r="A53">
        <v>55</v>
      </c>
      <c r="B53">
        <v>1</v>
      </c>
    </row>
    <row r="54" spans="1:2">
      <c r="A54">
        <v>56</v>
      </c>
      <c r="B54">
        <v>7</v>
      </c>
    </row>
    <row r="55" spans="1:2">
      <c r="A55">
        <v>98</v>
      </c>
      <c r="B55">
        <v>1</v>
      </c>
    </row>
  </sheetData>
  <phoneticPr fontId="1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J264"/>
  <sheetViews>
    <sheetView tabSelected="1" zoomScale="115" zoomScaleNormal="115" zoomScaleSheetLayoutView="25" workbookViewId="0">
      <pane xSplit="1" ySplit="3" topLeftCell="B13" activePane="bottomRight" state="frozen"/>
      <selection pane="topRight" activeCell="C1" sqref="C1"/>
      <selection pane="bottomLeft" activeCell="A4" sqref="A4"/>
      <selection pane="bottomRight" activeCell="H56" sqref="H56"/>
    </sheetView>
  </sheetViews>
  <sheetFormatPr defaultRowHeight="12.75"/>
  <cols>
    <col min="1" max="1" width="15.42578125" customWidth="1"/>
    <col min="2" max="2" width="9.140625" style="23"/>
    <col min="3" max="3" width="9.140625" style="127"/>
    <col min="4" max="4" width="15.5703125" style="23" bestFit="1" customWidth="1"/>
    <col min="5" max="5" width="13.28515625" bestFit="1" customWidth="1"/>
    <col min="6" max="6" width="9.28515625" style="23" bestFit="1" customWidth="1"/>
    <col min="8" max="8" width="9.140625" style="23"/>
    <col min="11" max="11" width="9.140625" style="105"/>
    <col min="13" max="13" width="8.5703125" style="23" customWidth="1"/>
    <col min="14" max="14" width="10.42578125" customWidth="1"/>
    <col min="15" max="15" width="9.140625" style="124"/>
    <col min="16" max="16" width="9.140625" style="123"/>
    <col min="18" max="30" width="12.28515625" customWidth="1"/>
    <col min="31" max="42" width="12.28515625" style="22" customWidth="1"/>
    <col min="43" max="44" width="12.28515625" customWidth="1"/>
    <col min="45" max="56" width="12.28515625" style="23" customWidth="1"/>
    <col min="57" max="57" width="12.28515625" customWidth="1"/>
    <col min="58" max="74" width="12.28515625" style="22" customWidth="1"/>
    <col min="75" max="86" width="12.28515625" style="23" customWidth="1"/>
    <col min="87" max="87" width="12.28515625" style="22" customWidth="1"/>
    <col min="88" max="113" width="12.28515625" customWidth="1"/>
    <col min="114" max="129" width="12.28515625" style="22" customWidth="1"/>
    <col min="130" max="130" width="12.28515625" customWidth="1"/>
    <col min="131" max="142" width="12.28515625" style="23" customWidth="1"/>
    <col min="143" max="149" width="12.28515625" customWidth="1"/>
    <col min="150" max="159" width="12.28515625" style="23" customWidth="1"/>
    <col min="160" max="166" width="12.28515625" customWidth="1"/>
    <col min="167" max="172" width="12.28515625" style="23" customWidth="1"/>
    <col min="173" max="179" width="12.28515625" style="22" customWidth="1"/>
    <col min="180" max="191" width="12.28515625" customWidth="1"/>
  </cols>
  <sheetData>
    <row r="1" spans="1:192" s="26" customFormat="1">
      <c r="A1" s="41"/>
      <c r="B1" s="198" t="s">
        <v>0</v>
      </c>
      <c r="C1" s="199"/>
      <c r="D1" s="199"/>
      <c r="E1" s="199"/>
      <c r="F1" s="199"/>
      <c r="G1" s="197"/>
      <c r="H1" s="199" t="s">
        <v>1</v>
      </c>
      <c r="I1" s="199"/>
      <c r="J1" s="199"/>
      <c r="K1" s="199"/>
      <c r="L1" s="200" t="s">
        <v>2</v>
      </c>
      <c r="M1" s="200"/>
      <c r="N1" s="200"/>
      <c r="O1" s="200"/>
      <c r="P1" s="200"/>
      <c r="Q1" s="41"/>
      <c r="R1" s="201" t="s">
        <v>3</v>
      </c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1"/>
      <c r="AF1" s="201" t="s">
        <v>4</v>
      </c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41"/>
      <c r="AS1" s="41"/>
      <c r="AT1" s="197" t="s">
        <v>207</v>
      </c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 t="s">
        <v>208</v>
      </c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 t="s">
        <v>209</v>
      </c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 t="s">
        <v>210</v>
      </c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 t="s">
        <v>211</v>
      </c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 t="s">
        <v>212</v>
      </c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 t="s">
        <v>229</v>
      </c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 t="s">
        <v>360</v>
      </c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45"/>
      <c r="FF1" s="197" t="s">
        <v>550</v>
      </c>
      <c r="FG1" s="197"/>
      <c r="FH1" s="197"/>
      <c r="FI1" s="197"/>
      <c r="FJ1" s="197"/>
      <c r="FK1" s="197"/>
      <c r="FL1" s="197" t="s">
        <v>551</v>
      </c>
      <c r="FM1" s="197"/>
      <c r="FN1" s="197"/>
      <c r="FO1" s="197"/>
      <c r="FP1" s="197"/>
      <c r="FQ1" s="197"/>
      <c r="FR1" s="197"/>
      <c r="FS1" s="197" t="s">
        <v>555</v>
      </c>
      <c r="FT1" s="197"/>
      <c r="FU1" s="197"/>
      <c r="FV1" s="197"/>
      <c r="FW1" s="197"/>
      <c r="FX1" s="197"/>
      <c r="FY1" s="197" t="s">
        <v>556</v>
      </c>
      <c r="FZ1" s="197"/>
      <c r="GA1" s="197"/>
      <c r="GB1" s="197"/>
      <c r="GC1" s="197"/>
      <c r="GD1" s="197"/>
      <c r="GE1" s="197" t="s">
        <v>557</v>
      </c>
      <c r="GF1" s="197"/>
      <c r="GG1" s="197"/>
      <c r="GH1" s="197"/>
      <c r="GI1" s="197"/>
      <c r="GJ1" s="197"/>
    </row>
    <row r="2" spans="1:192" s="26" customFormat="1" ht="21.75" customHeight="1">
      <c r="A2" s="41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200"/>
      <c r="N2" s="200"/>
      <c r="O2" s="200"/>
      <c r="P2" s="200"/>
      <c r="Q2" s="41"/>
      <c r="R2" s="201" t="s">
        <v>482</v>
      </c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 t="s">
        <v>483</v>
      </c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41"/>
      <c r="AS2" s="41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</row>
    <row r="3" spans="1:192" s="127" customFormat="1" ht="228.75">
      <c r="A3" s="130"/>
      <c r="B3" s="125" t="s">
        <v>5</v>
      </c>
      <c r="C3" s="126" t="s">
        <v>6</v>
      </c>
      <c r="D3" s="195" t="s">
        <v>554</v>
      </c>
      <c r="E3" s="172" t="s">
        <v>553</v>
      </c>
      <c r="F3" s="125" t="s">
        <v>558</v>
      </c>
      <c r="G3" s="187" t="s">
        <v>623</v>
      </c>
      <c r="H3" s="40" t="s">
        <v>624</v>
      </c>
      <c r="I3" s="192" t="s">
        <v>552</v>
      </c>
      <c r="J3" s="131"/>
      <c r="K3" s="104" t="s">
        <v>7</v>
      </c>
      <c r="L3" s="176" t="s">
        <v>8</v>
      </c>
      <c r="M3" s="203" t="s">
        <v>9</v>
      </c>
      <c r="N3" s="176" t="s">
        <v>10</v>
      </c>
      <c r="O3" s="125" t="s">
        <v>11</v>
      </c>
      <c r="P3" s="192" t="s">
        <v>12</v>
      </c>
      <c r="Q3" s="132"/>
      <c r="R3" s="104" t="s">
        <v>13</v>
      </c>
      <c r="S3" s="125" t="s">
        <v>14</v>
      </c>
      <c r="T3" s="125" t="s">
        <v>15</v>
      </c>
      <c r="U3" s="125" t="s">
        <v>16</v>
      </c>
      <c r="V3" s="125" t="s">
        <v>17</v>
      </c>
      <c r="W3" s="125" t="s">
        <v>18</v>
      </c>
      <c r="X3" s="125" t="s">
        <v>19</v>
      </c>
      <c r="Y3" s="125" t="s">
        <v>20</v>
      </c>
      <c r="Z3" s="125" t="s">
        <v>21</v>
      </c>
      <c r="AA3" s="125" t="s">
        <v>22</v>
      </c>
      <c r="AB3" s="104" t="s">
        <v>23</v>
      </c>
      <c r="AC3" s="39" t="s">
        <v>24</v>
      </c>
      <c r="AD3" s="1"/>
      <c r="AE3" s="133" t="s">
        <v>13</v>
      </c>
      <c r="AF3" s="134" t="s">
        <v>14</v>
      </c>
      <c r="AG3" s="134" t="s">
        <v>15</v>
      </c>
      <c r="AH3" s="134" t="s">
        <v>16</v>
      </c>
      <c r="AI3" s="134" t="s">
        <v>17</v>
      </c>
      <c r="AJ3" s="134" t="s">
        <v>18</v>
      </c>
      <c r="AK3" s="134" t="s">
        <v>19</v>
      </c>
      <c r="AL3" s="134" t="s">
        <v>20</v>
      </c>
      <c r="AM3" s="134" t="s">
        <v>21</v>
      </c>
      <c r="AN3" s="134" t="s">
        <v>22</v>
      </c>
      <c r="AO3" s="133" t="s">
        <v>23</v>
      </c>
      <c r="AP3" s="133" t="s">
        <v>24</v>
      </c>
      <c r="AQ3" s="135"/>
      <c r="AR3" s="135"/>
      <c r="AS3" s="39" t="s">
        <v>532</v>
      </c>
      <c r="AT3" s="40" t="s">
        <v>533</v>
      </c>
      <c r="AU3" s="40" t="s">
        <v>534</v>
      </c>
      <c r="AV3" s="40" t="s">
        <v>535</v>
      </c>
      <c r="AW3" s="40" t="s">
        <v>536</v>
      </c>
      <c r="AX3" s="40" t="s">
        <v>537</v>
      </c>
      <c r="AY3" s="40" t="s">
        <v>538</v>
      </c>
      <c r="AZ3" s="40" t="s">
        <v>539</v>
      </c>
      <c r="BA3" s="40" t="s">
        <v>540</v>
      </c>
      <c r="BB3" s="40" t="s">
        <v>541</v>
      </c>
      <c r="BC3" s="40" t="s">
        <v>542</v>
      </c>
      <c r="BD3" s="40" t="s">
        <v>543</v>
      </c>
      <c r="BE3" s="136"/>
      <c r="BF3" s="137" t="s">
        <v>532</v>
      </c>
      <c r="BG3" s="138" t="s">
        <v>533</v>
      </c>
      <c r="BH3" s="138" t="s">
        <v>534</v>
      </c>
      <c r="BI3" s="138" t="s">
        <v>535</v>
      </c>
      <c r="BJ3" s="138" t="s">
        <v>536</v>
      </c>
      <c r="BK3" s="138" t="s">
        <v>537</v>
      </c>
      <c r="BL3" s="138" t="s">
        <v>538</v>
      </c>
      <c r="BM3" s="138" t="s">
        <v>539</v>
      </c>
      <c r="BN3" s="138" t="s">
        <v>540</v>
      </c>
      <c r="BO3" s="138" t="s">
        <v>541</v>
      </c>
      <c r="BP3" s="138" t="s">
        <v>542</v>
      </c>
      <c r="BQ3" s="138" t="s">
        <v>543</v>
      </c>
      <c r="BR3" s="138" t="s">
        <v>544</v>
      </c>
      <c r="BS3" s="138" t="s">
        <v>545</v>
      </c>
      <c r="BT3" s="138" t="s">
        <v>546</v>
      </c>
      <c r="BU3" s="138" t="s">
        <v>547</v>
      </c>
      <c r="BV3" s="136"/>
      <c r="BW3" s="39" t="s">
        <v>532</v>
      </c>
      <c r="BX3" s="40" t="s">
        <v>533</v>
      </c>
      <c r="BY3" s="40" t="s">
        <v>534</v>
      </c>
      <c r="BZ3" s="40" t="s">
        <v>535</v>
      </c>
      <c r="CA3" s="40" t="s">
        <v>536</v>
      </c>
      <c r="CB3" s="40" t="s">
        <v>537</v>
      </c>
      <c r="CC3" s="40" t="s">
        <v>538</v>
      </c>
      <c r="CD3" s="40" t="s">
        <v>539</v>
      </c>
      <c r="CE3" s="40" t="s">
        <v>540</v>
      </c>
      <c r="CF3" s="40" t="s">
        <v>541</v>
      </c>
      <c r="CG3" s="40" t="s">
        <v>542</v>
      </c>
      <c r="CH3" s="40" t="s">
        <v>543</v>
      </c>
      <c r="CI3" s="138"/>
      <c r="CJ3" s="139" t="s">
        <v>532</v>
      </c>
      <c r="CK3" s="140" t="s">
        <v>533</v>
      </c>
      <c r="CL3" s="140" t="s">
        <v>534</v>
      </c>
      <c r="CM3" s="140" t="s">
        <v>535</v>
      </c>
      <c r="CN3" s="138" t="s">
        <v>536</v>
      </c>
      <c r="CO3" s="138" t="s">
        <v>537</v>
      </c>
      <c r="CP3" s="138" t="s">
        <v>538</v>
      </c>
      <c r="CQ3" s="138" t="s">
        <v>539</v>
      </c>
      <c r="CR3" s="140" t="s">
        <v>540</v>
      </c>
      <c r="CS3" s="140" t="s">
        <v>541</v>
      </c>
      <c r="CT3" s="140" t="s">
        <v>542</v>
      </c>
      <c r="CU3" s="140" t="s">
        <v>543</v>
      </c>
      <c r="CV3" s="135"/>
      <c r="CW3" s="39" t="s">
        <v>532</v>
      </c>
      <c r="CX3" s="40" t="s">
        <v>533</v>
      </c>
      <c r="CY3" s="40" t="s">
        <v>534</v>
      </c>
      <c r="CZ3" s="40" t="s">
        <v>535</v>
      </c>
      <c r="DA3" s="40" t="s">
        <v>536</v>
      </c>
      <c r="DB3" s="40" t="s">
        <v>537</v>
      </c>
      <c r="DC3" s="40" t="s">
        <v>538</v>
      </c>
      <c r="DD3" s="40" t="s">
        <v>539</v>
      </c>
      <c r="DE3" s="40" t="s">
        <v>540</v>
      </c>
      <c r="DF3" s="40" t="s">
        <v>541</v>
      </c>
      <c r="DG3" s="40" t="s">
        <v>542</v>
      </c>
      <c r="DH3" s="40" t="s">
        <v>543</v>
      </c>
      <c r="DI3" s="135"/>
      <c r="DJ3" s="137" t="s">
        <v>532</v>
      </c>
      <c r="DK3" s="138" t="s">
        <v>533</v>
      </c>
      <c r="DL3" s="138" t="s">
        <v>534</v>
      </c>
      <c r="DM3" s="138" t="s">
        <v>535</v>
      </c>
      <c r="DN3" s="138" t="s">
        <v>536</v>
      </c>
      <c r="DO3" s="138" t="s">
        <v>537</v>
      </c>
      <c r="DP3" s="138" t="s">
        <v>538</v>
      </c>
      <c r="DQ3" s="138" t="s">
        <v>539</v>
      </c>
      <c r="DR3" s="138" t="s">
        <v>540</v>
      </c>
      <c r="DS3" s="138" t="s">
        <v>541</v>
      </c>
      <c r="DT3" s="138" t="s">
        <v>542</v>
      </c>
      <c r="DU3" s="137" t="s">
        <v>543</v>
      </c>
      <c r="DV3" s="138" t="s">
        <v>544</v>
      </c>
      <c r="DW3" s="138" t="s">
        <v>545</v>
      </c>
      <c r="DX3" s="138" t="s">
        <v>546</v>
      </c>
      <c r="DY3" s="137" t="s">
        <v>547</v>
      </c>
      <c r="DZ3" s="135"/>
      <c r="EA3" s="39" t="s">
        <v>532</v>
      </c>
      <c r="EB3" s="40" t="s">
        <v>533</v>
      </c>
      <c r="EC3" s="40" t="s">
        <v>534</v>
      </c>
      <c r="ED3" s="40" t="s">
        <v>535</v>
      </c>
      <c r="EE3" s="40" t="s">
        <v>536</v>
      </c>
      <c r="EF3" s="40" t="s">
        <v>537</v>
      </c>
      <c r="EG3" s="40" t="s">
        <v>538</v>
      </c>
      <c r="EH3" s="40" t="s">
        <v>539</v>
      </c>
      <c r="EI3" s="40" t="s">
        <v>540</v>
      </c>
      <c r="EJ3" s="40" t="s">
        <v>541</v>
      </c>
      <c r="EK3" s="40" t="s">
        <v>542</v>
      </c>
      <c r="EL3" s="39" t="s">
        <v>543</v>
      </c>
      <c r="EM3" s="135"/>
      <c r="EN3" s="137" t="s">
        <v>532</v>
      </c>
      <c r="EO3" s="138" t="s">
        <v>533</v>
      </c>
      <c r="EP3" s="138" t="s">
        <v>534</v>
      </c>
      <c r="EQ3" s="138" t="s">
        <v>535</v>
      </c>
      <c r="ER3" s="138" t="s">
        <v>536</v>
      </c>
      <c r="ES3" s="138" t="s">
        <v>537</v>
      </c>
      <c r="ET3" s="138" t="s">
        <v>538</v>
      </c>
      <c r="EU3" s="138" t="s">
        <v>539</v>
      </c>
      <c r="EV3" s="138" t="s">
        <v>540</v>
      </c>
      <c r="EW3" s="138" t="s">
        <v>541</v>
      </c>
      <c r="EX3" s="138" t="s">
        <v>542</v>
      </c>
      <c r="EY3" s="137" t="s">
        <v>543</v>
      </c>
      <c r="EZ3" s="138" t="s">
        <v>544</v>
      </c>
      <c r="FA3" s="138" t="s">
        <v>545</v>
      </c>
      <c r="FB3" s="138" t="s">
        <v>546</v>
      </c>
      <c r="FC3" s="137" t="s">
        <v>547</v>
      </c>
      <c r="FD3" s="135"/>
      <c r="FE3" s="39" t="s">
        <v>26</v>
      </c>
      <c r="FF3" s="40" t="s">
        <v>28</v>
      </c>
      <c r="FG3" s="40" t="s">
        <v>30</v>
      </c>
      <c r="FH3" s="40" t="s">
        <v>32</v>
      </c>
      <c r="FI3" s="40" t="s">
        <v>34</v>
      </c>
      <c r="FJ3" s="40" t="s">
        <v>36</v>
      </c>
      <c r="FK3" s="138" t="s">
        <v>26</v>
      </c>
      <c r="FL3" s="137" t="s">
        <v>28</v>
      </c>
      <c r="FM3" s="138" t="s">
        <v>30</v>
      </c>
      <c r="FN3" s="138" t="s">
        <v>32</v>
      </c>
      <c r="FO3" s="138" t="s">
        <v>34</v>
      </c>
      <c r="FP3" s="138" t="s">
        <v>36</v>
      </c>
      <c r="FQ3" s="135"/>
      <c r="FR3" s="39" t="s">
        <v>26</v>
      </c>
      <c r="FS3" s="40" t="s">
        <v>28</v>
      </c>
      <c r="FT3" s="40" t="s">
        <v>30</v>
      </c>
      <c r="FU3" s="40" t="s">
        <v>32</v>
      </c>
      <c r="FV3" s="40" t="s">
        <v>34</v>
      </c>
      <c r="FW3" s="40" t="s">
        <v>36</v>
      </c>
      <c r="FX3" s="138" t="s">
        <v>26</v>
      </c>
      <c r="FY3" s="138" t="s">
        <v>28</v>
      </c>
      <c r="FZ3" s="138" t="s">
        <v>30</v>
      </c>
      <c r="GA3" s="138" t="s">
        <v>32</v>
      </c>
      <c r="GB3" s="138" t="s">
        <v>34</v>
      </c>
      <c r="GC3" s="138" t="s">
        <v>36</v>
      </c>
      <c r="GD3" s="40" t="s">
        <v>26</v>
      </c>
      <c r="GE3" s="40" t="s">
        <v>28</v>
      </c>
      <c r="GF3" s="40" t="s">
        <v>30</v>
      </c>
      <c r="GG3" s="40" t="s">
        <v>32</v>
      </c>
      <c r="GH3" s="40" t="s">
        <v>34</v>
      </c>
      <c r="GI3" s="40" t="s">
        <v>36</v>
      </c>
      <c r="GJ3" s="26"/>
    </row>
    <row r="4" spans="1:192">
      <c r="A4" s="19" t="s">
        <v>44</v>
      </c>
      <c r="B4" s="166">
        <v>8</v>
      </c>
      <c r="C4" s="170">
        <v>2</v>
      </c>
      <c r="D4" s="207">
        <v>6974867</v>
      </c>
      <c r="E4" s="171">
        <v>361.8</v>
      </c>
      <c r="F4" s="182">
        <v>-5.5993320461305562E-2</v>
      </c>
      <c r="G4" s="177">
        <v>14</v>
      </c>
      <c r="H4" s="194">
        <v>23.6</v>
      </c>
      <c r="I4" s="196">
        <v>64.8</v>
      </c>
      <c r="J4" s="141"/>
      <c r="K4" s="174">
        <v>12</v>
      </c>
      <c r="L4" s="177">
        <v>6.7</v>
      </c>
      <c r="M4" s="194">
        <v>8.5</v>
      </c>
      <c r="N4" s="177">
        <v>89.9</v>
      </c>
      <c r="O4" s="181">
        <v>20</v>
      </c>
      <c r="P4" s="177">
        <v>64.5</v>
      </c>
      <c r="Q4" s="142"/>
      <c r="R4" s="168">
        <v>16</v>
      </c>
      <c r="S4" s="168">
        <v>28</v>
      </c>
      <c r="T4" s="168">
        <v>4</v>
      </c>
      <c r="U4" s="168">
        <v>52</v>
      </c>
      <c r="V4" s="48">
        <v>16</v>
      </c>
      <c r="W4" s="48">
        <v>16</v>
      </c>
      <c r="X4" s="48">
        <v>32</v>
      </c>
      <c r="Y4" s="48">
        <v>36</v>
      </c>
      <c r="Z4" s="48">
        <v>15.4</v>
      </c>
      <c r="AA4" s="48">
        <v>19.2</v>
      </c>
      <c r="AB4" s="48">
        <v>26.9</v>
      </c>
      <c r="AC4" s="48">
        <v>38.5</v>
      </c>
      <c r="AD4" s="143"/>
      <c r="AE4" s="50">
        <v>10.7</v>
      </c>
      <c r="AF4" s="50">
        <v>39.299999999999997</v>
      </c>
      <c r="AG4" s="50">
        <v>25</v>
      </c>
      <c r="AH4" s="50">
        <v>25</v>
      </c>
      <c r="AI4" s="50">
        <v>17.899999999999999</v>
      </c>
      <c r="AJ4" s="50">
        <v>28.6</v>
      </c>
      <c r="AK4" s="50">
        <v>32.1</v>
      </c>
      <c r="AL4" s="50">
        <v>21.4</v>
      </c>
      <c r="AM4" s="50">
        <v>17.899999999999999</v>
      </c>
      <c r="AN4" s="50">
        <v>39.299999999999997</v>
      </c>
      <c r="AO4" s="50">
        <v>21.4</v>
      </c>
      <c r="AP4" s="50">
        <v>21.4</v>
      </c>
      <c r="AQ4" s="144"/>
      <c r="AR4" s="145"/>
      <c r="AS4" s="167">
        <v>10.7</v>
      </c>
      <c r="AT4" s="167">
        <v>60.7</v>
      </c>
      <c r="AU4" s="167">
        <v>25</v>
      </c>
      <c r="AV4" s="167">
        <v>3.6</v>
      </c>
      <c r="AW4" s="168">
        <v>7.1</v>
      </c>
      <c r="AX4" s="168">
        <v>50</v>
      </c>
      <c r="AY4" s="168">
        <v>39.299999999999997</v>
      </c>
      <c r="AZ4" s="168">
        <v>3.6</v>
      </c>
      <c r="BA4" s="168">
        <v>3.7</v>
      </c>
      <c r="BB4" s="168">
        <v>77.8</v>
      </c>
      <c r="BC4" s="168">
        <v>3.7</v>
      </c>
      <c r="BD4" s="168">
        <v>14.8</v>
      </c>
      <c r="BE4" s="144"/>
      <c r="BF4" s="169">
        <v>0</v>
      </c>
      <c r="BG4" s="169">
        <v>58.8</v>
      </c>
      <c r="BH4" s="169">
        <v>23.5</v>
      </c>
      <c r="BI4" s="169">
        <v>17.600000000000001</v>
      </c>
      <c r="BJ4" s="169">
        <v>0</v>
      </c>
      <c r="BK4" s="169">
        <v>47.1</v>
      </c>
      <c r="BL4" s="169">
        <v>47.1</v>
      </c>
      <c r="BM4" s="169">
        <v>5.9</v>
      </c>
      <c r="BN4" s="169">
        <v>5.9</v>
      </c>
      <c r="BO4" s="169">
        <v>29.4</v>
      </c>
      <c r="BP4" s="169">
        <v>17.600000000000001</v>
      </c>
      <c r="BQ4" s="169">
        <v>47.1</v>
      </c>
      <c r="BR4" s="169">
        <v>0</v>
      </c>
      <c r="BS4" s="169">
        <v>14.3</v>
      </c>
      <c r="BT4" s="169">
        <v>21.4</v>
      </c>
      <c r="BU4" s="169">
        <v>64.3</v>
      </c>
      <c r="BV4" s="144"/>
      <c r="BW4" s="168">
        <v>26.9</v>
      </c>
      <c r="BX4" s="168">
        <v>42.3</v>
      </c>
      <c r="BY4" s="168">
        <v>23.1</v>
      </c>
      <c r="BZ4" s="168">
        <v>7.7</v>
      </c>
      <c r="CA4" s="168">
        <v>19.2</v>
      </c>
      <c r="CB4" s="168">
        <v>38.5</v>
      </c>
      <c r="CC4" s="168">
        <v>38.5</v>
      </c>
      <c r="CD4" s="168">
        <v>3.8</v>
      </c>
      <c r="CE4" s="168">
        <v>38.5</v>
      </c>
      <c r="CF4" s="168">
        <v>26.9</v>
      </c>
      <c r="CG4" s="168">
        <v>15.4</v>
      </c>
      <c r="CH4" s="168">
        <v>19.2</v>
      </c>
      <c r="CI4" s="161"/>
      <c r="CJ4" s="169">
        <v>21.2</v>
      </c>
      <c r="CK4" s="169">
        <v>45.5</v>
      </c>
      <c r="CL4" s="169">
        <v>27.3</v>
      </c>
      <c r="CM4" s="169">
        <v>6.1</v>
      </c>
      <c r="CN4" s="169">
        <v>15.2</v>
      </c>
      <c r="CO4" s="169">
        <v>39.4</v>
      </c>
      <c r="CP4" s="169">
        <v>39.4</v>
      </c>
      <c r="CQ4" s="169">
        <v>6.1</v>
      </c>
      <c r="CR4" s="169">
        <v>18.2</v>
      </c>
      <c r="CS4" s="169">
        <v>42.4</v>
      </c>
      <c r="CT4" s="169">
        <v>24.2</v>
      </c>
      <c r="CU4" s="169">
        <v>15.2</v>
      </c>
      <c r="CV4" s="157"/>
      <c r="CW4" s="168">
        <v>32.1</v>
      </c>
      <c r="CX4" s="168">
        <v>50</v>
      </c>
      <c r="CY4" s="168">
        <v>14.3</v>
      </c>
      <c r="CZ4" s="168">
        <v>3.6</v>
      </c>
      <c r="DA4" s="168">
        <v>10.7</v>
      </c>
      <c r="DB4" s="168">
        <v>57.1</v>
      </c>
      <c r="DC4" s="168">
        <v>21.4</v>
      </c>
      <c r="DD4" s="168">
        <v>10.7</v>
      </c>
      <c r="DE4" s="168">
        <v>17.899999999999999</v>
      </c>
      <c r="DF4" s="168">
        <v>46.4</v>
      </c>
      <c r="DG4" s="168">
        <v>25</v>
      </c>
      <c r="DH4" s="168">
        <v>10.7</v>
      </c>
      <c r="DI4" s="157"/>
      <c r="DJ4" s="169">
        <v>44</v>
      </c>
      <c r="DK4" s="169">
        <v>44</v>
      </c>
      <c r="DL4" s="169">
        <v>8</v>
      </c>
      <c r="DM4" s="169">
        <v>4</v>
      </c>
      <c r="DN4" s="169">
        <v>16</v>
      </c>
      <c r="DO4" s="169">
        <v>52</v>
      </c>
      <c r="DP4" s="169">
        <v>20</v>
      </c>
      <c r="DQ4" s="169">
        <v>12</v>
      </c>
      <c r="DR4" s="169">
        <v>32</v>
      </c>
      <c r="DS4" s="169">
        <v>48</v>
      </c>
      <c r="DT4" s="169">
        <v>4</v>
      </c>
      <c r="DU4" s="169">
        <v>16</v>
      </c>
      <c r="DV4" s="169">
        <v>38.1</v>
      </c>
      <c r="DW4" s="169">
        <v>23.8</v>
      </c>
      <c r="DX4" s="169">
        <v>9.5</v>
      </c>
      <c r="DY4" s="169">
        <v>28.6</v>
      </c>
      <c r="DZ4" s="158"/>
      <c r="EA4" s="168">
        <v>38.5</v>
      </c>
      <c r="EB4" s="168">
        <v>42.3</v>
      </c>
      <c r="EC4" s="168">
        <v>15.4</v>
      </c>
      <c r="ED4" s="168">
        <v>3.8</v>
      </c>
      <c r="EE4" s="168">
        <v>0</v>
      </c>
      <c r="EF4" s="168">
        <v>69.2</v>
      </c>
      <c r="EG4" s="168">
        <v>19.2</v>
      </c>
      <c r="EH4" s="168">
        <v>11.5</v>
      </c>
      <c r="EI4" s="168">
        <v>38.5</v>
      </c>
      <c r="EJ4" s="168">
        <v>23.1</v>
      </c>
      <c r="EK4" s="168">
        <v>23.1</v>
      </c>
      <c r="EL4" s="168">
        <v>15.4</v>
      </c>
      <c r="EM4" s="158"/>
      <c r="EN4" s="169">
        <v>17.399999999999999</v>
      </c>
      <c r="EO4" s="169">
        <v>56.5</v>
      </c>
      <c r="EP4" s="169">
        <v>17.399999999999999</v>
      </c>
      <c r="EQ4" s="169">
        <v>8.6999999999999993</v>
      </c>
      <c r="ER4" s="169">
        <v>0</v>
      </c>
      <c r="ES4" s="169">
        <v>73.900000000000006</v>
      </c>
      <c r="ET4" s="169">
        <v>13</v>
      </c>
      <c r="EU4" s="169">
        <v>13</v>
      </c>
      <c r="EV4" s="169">
        <v>4.3</v>
      </c>
      <c r="EW4" s="169">
        <v>52.2</v>
      </c>
      <c r="EX4" s="169">
        <v>8.6999999999999993</v>
      </c>
      <c r="EY4" s="169">
        <v>34.799999999999997</v>
      </c>
      <c r="EZ4" s="169">
        <v>14.3</v>
      </c>
      <c r="FA4" s="169">
        <v>23.8</v>
      </c>
      <c r="FB4" s="169">
        <v>19</v>
      </c>
      <c r="FC4" s="169">
        <v>42.9</v>
      </c>
      <c r="FD4" s="146"/>
      <c r="FE4" s="51" t="s">
        <v>38</v>
      </c>
      <c r="FF4" s="51" t="s">
        <v>38</v>
      </c>
      <c r="FG4" s="51" t="s">
        <v>627</v>
      </c>
      <c r="FH4" s="51" t="s">
        <v>628</v>
      </c>
      <c r="FI4" s="51" t="s">
        <v>628</v>
      </c>
      <c r="FJ4" s="51" t="s">
        <v>627</v>
      </c>
      <c r="FK4" s="47" t="s">
        <v>38</v>
      </c>
      <c r="FL4" s="47" t="s">
        <v>38</v>
      </c>
      <c r="FM4" s="47" t="s">
        <v>38</v>
      </c>
      <c r="FN4" s="47" t="s">
        <v>38</v>
      </c>
      <c r="FO4" s="47" t="s">
        <v>38</v>
      </c>
      <c r="FP4" s="47" t="s">
        <v>38</v>
      </c>
      <c r="FQ4" s="147"/>
      <c r="FR4" s="51">
        <v>0.82599999999999996</v>
      </c>
      <c r="FS4" s="51">
        <v>0.17399999999999999</v>
      </c>
      <c r="FT4" s="51">
        <v>0.69599999999999995</v>
      </c>
      <c r="FU4" s="51">
        <v>0.30399999999999999</v>
      </c>
      <c r="FV4" s="51">
        <v>0.65200000000000002</v>
      </c>
      <c r="FW4" s="51">
        <v>0.34799999999999998</v>
      </c>
      <c r="FX4" s="47" t="s">
        <v>38</v>
      </c>
      <c r="FY4" s="47" t="s">
        <v>38</v>
      </c>
      <c r="FZ4" s="47" t="s">
        <v>38</v>
      </c>
      <c r="GA4" s="47" t="s">
        <v>38</v>
      </c>
      <c r="GB4" s="47" t="s">
        <v>38</v>
      </c>
      <c r="GC4" s="47" t="s">
        <v>38</v>
      </c>
      <c r="GD4" s="165" t="s">
        <v>38</v>
      </c>
      <c r="GE4" s="165" t="s">
        <v>38</v>
      </c>
      <c r="GF4" s="165" t="s">
        <v>38</v>
      </c>
      <c r="GG4" s="165" t="s">
        <v>38</v>
      </c>
      <c r="GH4" s="165" t="s">
        <v>38</v>
      </c>
      <c r="GI4" s="165" t="s">
        <v>38</v>
      </c>
      <c r="GJ4" s="46"/>
    </row>
    <row r="5" spans="1:192">
      <c r="A5" s="19" t="s">
        <v>47</v>
      </c>
      <c r="B5" s="166">
        <v>2</v>
      </c>
      <c r="C5" s="170">
        <v>0</v>
      </c>
      <c r="D5" s="208">
        <v>1294413</v>
      </c>
      <c r="E5" s="171">
        <v>37</v>
      </c>
      <c r="F5" s="182">
        <v>0</v>
      </c>
      <c r="G5" s="177">
        <v>23.1</v>
      </c>
      <c r="H5" s="194">
        <v>0</v>
      </c>
      <c r="I5" s="196">
        <v>2.9</v>
      </c>
      <c r="J5" s="141"/>
      <c r="K5" s="174">
        <v>0</v>
      </c>
      <c r="L5" s="177">
        <v>0</v>
      </c>
      <c r="M5" s="194" t="s">
        <v>38</v>
      </c>
      <c r="N5" s="177">
        <v>95.6</v>
      </c>
      <c r="O5" s="181">
        <v>5</v>
      </c>
      <c r="P5" s="177">
        <v>100</v>
      </c>
      <c r="Q5" s="142"/>
      <c r="R5" s="48" t="s">
        <v>38</v>
      </c>
      <c r="S5" s="48" t="s">
        <v>38</v>
      </c>
      <c r="T5" s="48" t="s">
        <v>38</v>
      </c>
      <c r="U5" s="48" t="s">
        <v>38</v>
      </c>
      <c r="V5" s="48" t="s">
        <v>38</v>
      </c>
      <c r="W5" s="48" t="s">
        <v>38</v>
      </c>
      <c r="X5" s="48" t="s">
        <v>38</v>
      </c>
      <c r="Y5" s="48" t="s">
        <v>38</v>
      </c>
      <c r="Z5" s="48" t="s">
        <v>38</v>
      </c>
      <c r="AA5" s="48" t="s">
        <v>38</v>
      </c>
      <c r="AB5" s="48" t="s">
        <v>38</v>
      </c>
      <c r="AC5" s="48" t="s">
        <v>38</v>
      </c>
      <c r="AD5" s="143"/>
      <c r="AE5" s="50" t="s">
        <v>38</v>
      </c>
      <c r="AF5" s="50" t="s">
        <v>38</v>
      </c>
      <c r="AG5" s="50" t="s">
        <v>38</v>
      </c>
      <c r="AH5" s="50" t="s">
        <v>38</v>
      </c>
      <c r="AI5" s="50" t="s">
        <v>38</v>
      </c>
      <c r="AJ5" s="50" t="s">
        <v>38</v>
      </c>
      <c r="AK5" s="50" t="s">
        <v>38</v>
      </c>
      <c r="AL5" s="50" t="s">
        <v>38</v>
      </c>
      <c r="AM5" s="50" t="s">
        <v>38</v>
      </c>
      <c r="AN5" s="50" t="s">
        <v>38</v>
      </c>
      <c r="AO5" s="50" t="s">
        <v>38</v>
      </c>
      <c r="AP5" s="50" t="s">
        <v>38</v>
      </c>
      <c r="AQ5" s="144"/>
      <c r="AR5" s="145"/>
      <c r="AS5" s="167" t="s">
        <v>38</v>
      </c>
      <c r="AT5" s="167" t="s">
        <v>38</v>
      </c>
      <c r="AU5" s="167" t="s">
        <v>38</v>
      </c>
      <c r="AV5" s="167" t="s">
        <v>38</v>
      </c>
      <c r="AW5" s="168" t="s">
        <v>38</v>
      </c>
      <c r="AX5" s="168" t="s">
        <v>38</v>
      </c>
      <c r="AY5" s="168" t="s">
        <v>38</v>
      </c>
      <c r="AZ5" s="168" t="s">
        <v>38</v>
      </c>
      <c r="BA5" s="168" t="s">
        <v>38</v>
      </c>
      <c r="BB5" s="168" t="s">
        <v>38</v>
      </c>
      <c r="BC5" s="168" t="s">
        <v>38</v>
      </c>
      <c r="BD5" s="168" t="s">
        <v>38</v>
      </c>
      <c r="BE5" s="144"/>
      <c r="BF5" s="169">
        <v>20</v>
      </c>
      <c r="BG5" s="169">
        <v>20</v>
      </c>
      <c r="BH5" s="169">
        <v>0</v>
      </c>
      <c r="BI5" s="169">
        <v>60</v>
      </c>
      <c r="BJ5" s="169" t="s">
        <v>627</v>
      </c>
      <c r="BK5" s="169" t="s">
        <v>628</v>
      </c>
      <c r="BL5" s="169" t="s">
        <v>627</v>
      </c>
      <c r="BM5" s="169" t="s">
        <v>627</v>
      </c>
      <c r="BN5" s="169">
        <v>0</v>
      </c>
      <c r="BO5" s="169">
        <v>60</v>
      </c>
      <c r="BP5" s="169">
        <v>20</v>
      </c>
      <c r="BQ5" s="169">
        <v>20</v>
      </c>
      <c r="BR5" s="169">
        <v>20</v>
      </c>
      <c r="BS5" s="169">
        <v>0</v>
      </c>
      <c r="BT5" s="169">
        <v>20</v>
      </c>
      <c r="BU5" s="169">
        <v>60</v>
      </c>
      <c r="BV5" s="144"/>
      <c r="BW5" s="168" t="s">
        <v>38</v>
      </c>
      <c r="BX5" s="168" t="s">
        <v>38</v>
      </c>
      <c r="BY5" s="168" t="s">
        <v>38</v>
      </c>
      <c r="BZ5" s="168" t="s">
        <v>38</v>
      </c>
      <c r="CA5" s="168" t="s">
        <v>38</v>
      </c>
      <c r="CB5" s="168" t="s">
        <v>38</v>
      </c>
      <c r="CC5" s="168" t="s">
        <v>38</v>
      </c>
      <c r="CD5" s="168" t="s">
        <v>38</v>
      </c>
      <c r="CE5" s="168" t="s">
        <v>38</v>
      </c>
      <c r="CF5" s="168" t="s">
        <v>38</v>
      </c>
      <c r="CG5" s="168" t="s">
        <v>38</v>
      </c>
      <c r="CH5" s="168" t="s">
        <v>38</v>
      </c>
      <c r="CI5" s="161"/>
      <c r="CJ5" s="169" t="s">
        <v>38</v>
      </c>
      <c r="CK5" s="169" t="s">
        <v>38</v>
      </c>
      <c r="CL5" s="169" t="s">
        <v>38</v>
      </c>
      <c r="CM5" s="169" t="s">
        <v>38</v>
      </c>
      <c r="CN5" s="169" t="s">
        <v>38</v>
      </c>
      <c r="CO5" s="169" t="s">
        <v>38</v>
      </c>
      <c r="CP5" s="169" t="s">
        <v>38</v>
      </c>
      <c r="CQ5" s="169" t="s">
        <v>38</v>
      </c>
      <c r="CR5" s="169" t="s">
        <v>38</v>
      </c>
      <c r="CS5" s="169" t="s">
        <v>38</v>
      </c>
      <c r="CT5" s="169" t="s">
        <v>38</v>
      </c>
      <c r="CU5" s="169" t="s">
        <v>38</v>
      </c>
      <c r="CV5" s="157"/>
      <c r="CW5" s="168" t="s">
        <v>38</v>
      </c>
      <c r="CX5" s="168" t="s">
        <v>38</v>
      </c>
      <c r="CY5" s="168" t="s">
        <v>38</v>
      </c>
      <c r="CZ5" s="168" t="s">
        <v>38</v>
      </c>
      <c r="DA5" s="168" t="s">
        <v>38</v>
      </c>
      <c r="DB5" s="168" t="s">
        <v>38</v>
      </c>
      <c r="DC5" s="168" t="s">
        <v>38</v>
      </c>
      <c r="DD5" s="168" t="s">
        <v>38</v>
      </c>
      <c r="DE5" s="168" t="s">
        <v>38</v>
      </c>
      <c r="DF5" s="168" t="s">
        <v>38</v>
      </c>
      <c r="DG5" s="168" t="s">
        <v>38</v>
      </c>
      <c r="DH5" s="168" t="s">
        <v>38</v>
      </c>
      <c r="DI5" s="157"/>
      <c r="DJ5" s="169">
        <v>40</v>
      </c>
      <c r="DK5" s="169">
        <v>40</v>
      </c>
      <c r="DL5" s="169">
        <v>20</v>
      </c>
      <c r="DM5" s="169">
        <v>0</v>
      </c>
      <c r="DN5" s="169" t="s">
        <v>627</v>
      </c>
      <c r="DO5" s="169" t="s">
        <v>628</v>
      </c>
      <c r="DP5" s="169" t="s">
        <v>627</v>
      </c>
      <c r="DQ5" s="169" t="s">
        <v>627</v>
      </c>
      <c r="DR5" s="169">
        <v>20</v>
      </c>
      <c r="DS5" s="169">
        <v>40</v>
      </c>
      <c r="DT5" s="169">
        <v>0</v>
      </c>
      <c r="DU5" s="169">
        <v>40</v>
      </c>
      <c r="DV5" s="169">
        <v>20</v>
      </c>
      <c r="DW5" s="169">
        <v>20</v>
      </c>
      <c r="DX5" s="169">
        <v>20</v>
      </c>
      <c r="DY5" s="169">
        <v>40</v>
      </c>
      <c r="DZ5" s="158"/>
      <c r="EA5" s="168" t="s">
        <v>38</v>
      </c>
      <c r="EB5" s="168" t="s">
        <v>38</v>
      </c>
      <c r="EC5" s="168" t="s">
        <v>38</v>
      </c>
      <c r="ED5" s="168" t="s">
        <v>38</v>
      </c>
      <c r="EE5" s="168" t="s">
        <v>38</v>
      </c>
      <c r="EF5" s="168" t="s">
        <v>38</v>
      </c>
      <c r="EG5" s="168" t="s">
        <v>38</v>
      </c>
      <c r="EH5" s="168" t="s">
        <v>38</v>
      </c>
      <c r="EI5" s="168" t="s">
        <v>38</v>
      </c>
      <c r="EJ5" s="168" t="s">
        <v>38</v>
      </c>
      <c r="EK5" s="168" t="s">
        <v>38</v>
      </c>
      <c r="EL5" s="168" t="s">
        <v>38</v>
      </c>
      <c r="EM5" s="158"/>
      <c r="EN5" s="169" t="s">
        <v>38</v>
      </c>
      <c r="EO5" s="169" t="s">
        <v>38</v>
      </c>
      <c r="EP5" s="169" t="s">
        <v>38</v>
      </c>
      <c r="EQ5" s="169" t="s">
        <v>38</v>
      </c>
      <c r="ER5" s="169" t="s">
        <v>38</v>
      </c>
      <c r="ES5" s="169" t="s">
        <v>38</v>
      </c>
      <c r="ET5" s="169" t="s">
        <v>38</v>
      </c>
      <c r="EU5" s="169" t="s">
        <v>38</v>
      </c>
      <c r="EV5" s="169" t="s">
        <v>38</v>
      </c>
      <c r="EW5" s="169" t="s">
        <v>38</v>
      </c>
      <c r="EX5" s="169" t="s">
        <v>38</v>
      </c>
      <c r="EY5" s="169" t="s">
        <v>38</v>
      </c>
      <c r="EZ5" s="169" t="s">
        <v>38</v>
      </c>
      <c r="FA5" s="169" t="s">
        <v>38</v>
      </c>
      <c r="FB5" s="169" t="s">
        <v>38</v>
      </c>
      <c r="FC5" s="169" t="s">
        <v>38</v>
      </c>
      <c r="FD5" s="148"/>
      <c r="FE5" s="51" t="s">
        <v>38</v>
      </c>
      <c r="FF5" s="51" t="s">
        <v>38</v>
      </c>
      <c r="FG5" s="51" t="s">
        <v>38</v>
      </c>
      <c r="FH5" s="51" t="s">
        <v>38</v>
      </c>
      <c r="FI5" s="51" t="s">
        <v>38</v>
      </c>
      <c r="FJ5" s="51" t="s">
        <v>38</v>
      </c>
      <c r="FK5" s="47" t="s">
        <v>38</v>
      </c>
      <c r="FL5" s="47" t="s">
        <v>38</v>
      </c>
      <c r="FM5" s="47" t="s">
        <v>38</v>
      </c>
      <c r="FN5" s="47" t="s">
        <v>38</v>
      </c>
      <c r="FO5" s="47" t="s">
        <v>38</v>
      </c>
      <c r="FP5" s="47" t="s">
        <v>38</v>
      </c>
      <c r="FQ5" s="147"/>
      <c r="FR5" s="51" t="s">
        <v>38</v>
      </c>
      <c r="FS5" s="51" t="s">
        <v>38</v>
      </c>
      <c r="FT5" s="51" t="s">
        <v>38</v>
      </c>
      <c r="FU5" s="51" t="s">
        <v>38</v>
      </c>
      <c r="FV5" s="51" t="s">
        <v>38</v>
      </c>
      <c r="FW5" s="51" t="s">
        <v>38</v>
      </c>
      <c r="FX5" s="47" t="s">
        <v>38</v>
      </c>
      <c r="FY5" s="47" t="s">
        <v>38</v>
      </c>
      <c r="FZ5" s="47" t="s">
        <v>38</v>
      </c>
      <c r="GA5" s="47" t="s">
        <v>38</v>
      </c>
      <c r="GB5" s="47" t="s">
        <v>38</v>
      </c>
      <c r="GC5" s="47" t="s">
        <v>38</v>
      </c>
      <c r="GD5" s="165" t="s">
        <v>38</v>
      </c>
      <c r="GE5" s="165" t="s">
        <v>38</v>
      </c>
      <c r="GF5" s="165" t="s">
        <v>38</v>
      </c>
      <c r="GG5" s="165" t="s">
        <v>38</v>
      </c>
      <c r="GH5" s="165" t="s">
        <v>38</v>
      </c>
      <c r="GI5" s="165" t="s">
        <v>38</v>
      </c>
      <c r="GJ5" s="46"/>
    </row>
    <row r="6" spans="1:192">
      <c r="A6" s="19" t="s">
        <v>99</v>
      </c>
      <c r="B6" s="166">
        <v>7</v>
      </c>
      <c r="C6" s="170">
        <v>0</v>
      </c>
      <c r="D6" s="208">
        <v>7993842</v>
      </c>
      <c r="E6" s="171">
        <v>237.29999999999998</v>
      </c>
      <c r="F6" s="182">
        <v>-4.6030150753768928E-2</v>
      </c>
      <c r="G6" s="177">
        <v>11.5</v>
      </c>
      <c r="H6" s="194">
        <v>28.2</v>
      </c>
      <c r="I6" s="196">
        <v>56.8</v>
      </c>
      <c r="J6" s="141"/>
      <c r="K6" s="174">
        <v>4</v>
      </c>
      <c r="L6" s="177">
        <v>4</v>
      </c>
      <c r="M6" s="194" t="s">
        <v>38</v>
      </c>
      <c r="N6" s="177">
        <v>88.8</v>
      </c>
      <c r="O6" s="181">
        <v>12</v>
      </c>
      <c r="P6" s="177">
        <v>80</v>
      </c>
      <c r="Q6" s="142"/>
      <c r="R6" s="48">
        <v>11.1</v>
      </c>
      <c r="S6" s="48">
        <v>33.299999999999997</v>
      </c>
      <c r="T6" s="48">
        <v>27.8</v>
      </c>
      <c r="U6" s="48">
        <v>27.8</v>
      </c>
      <c r="V6" s="48">
        <v>11.1</v>
      </c>
      <c r="W6" s="48">
        <v>27.8</v>
      </c>
      <c r="X6" s="48">
        <v>33.299999999999997</v>
      </c>
      <c r="Y6" s="48">
        <v>27.8</v>
      </c>
      <c r="Z6" s="48">
        <v>16.7</v>
      </c>
      <c r="AA6" s="48">
        <v>27.8</v>
      </c>
      <c r="AB6" s="48">
        <v>22.2</v>
      </c>
      <c r="AC6" s="48">
        <v>33.299999999999997</v>
      </c>
      <c r="AD6" s="143"/>
      <c r="AE6" s="50">
        <v>0</v>
      </c>
      <c r="AF6" s="50">
        <v>50</v>
      </c>
      <c r="AG6" s="50">
        <v>37.5</v>
      </c>
      <c r="AH6" s="50">
        <v>12.5</v>
      </c>
      <c r="AI6" s="50">
        <v>6.3</v>
      </c>
      <c r="AJ6" s="50">
        <v>31.3</v>
      </c>
      <c r="AK6" s="50">
        <v>50</v>
      </c>
      <c r="AL6" s="50">
        <v>12.5</v>
      </c>
      <c r="AM6" s="50">
        <v>18.8</v>
      </c>
      <c r="AN6" s="50">
        <v>37.5</v>
      </c>
      <c r="AO6" s="50">
        <v>43.8</v>
      </c>
      <c r="AP6" s="50">
        <v>0</v>
      </c>
      <c r="AQ6" s="144"/>
      <c r="AR6" s="145"/>
      <c r="AS6" s="167">
        <v>21.4</v>
      </c>
      <c r="AT6" s="167">
        <v>57.1</v>
      </c>
      <c r="AU6" s="167">
        <v>14.3</v>
      </c>
      <c r="AV6" s="167">
        <v>7.1</v>
      </c>
      <c r="AW6" s="168">
        <v>21.4</v>
      </c>
      <c r="AX6" s="168">
        <v>50</v>
      </c>
      <c r="AY6" s="168">
        <v>28.6</v>
      </c>
      <c r="AZ6" s="168">
        <v>0</v>
      </c>
      <c r="BA6" s="168">
        <v>28.6</v>
      </c>
      <c r="BB6" s="168">
        <v>35.700000000000003</v>
      </c>
      <c r="BC6" s="168">
        <v>28.6</v>
      </c>
      <c r="BD6" s="168">
        <v>7.1</v>
      </c>
      <c r="BE6" s="144"/>
      <c r="BF6" s="169">
        <v>12.5</v>
      </c>
      <c r="BG6" s="169">
        <v>70.8</v>
      </c>
      <c r="BH6" s="169">
        <v>16.7</v>
      </c>
      <c r="BI6" s="169">
        <v>0</v>
      </c>
      <c r="BJ6" s="169">
        <v>12.5</v>
      </c>
      <c r="BK6" s="169">
        <v>66.7</v>
      </c>
      <c r="BL6" s="169">
        <v>20.8</v>
      </c>
      <c r="BM6" s="169">
        <v>0</v>
      </c>
      <c r="BN6" s="169">
        <v>17.399999999999999</v>
      </c>
      <c r="BO6" s="169">
        <v>65.2</v>
      </c>
      <c r="BP6" s="169">
        <v>17.399999999999999</v>
      </c>
      <c r="BQ6" s="169">
        <v>0</v>
      </c>
      <c r="BR6" s="169">
        <v>8.3000000000000007</v>
      </c>
      <c r="BS6" s="169">
        <v>29.2</v>
      </c>
      <c r="BT6" s="169">
        <v>41.7</v>
      </c>
      <c r="BU6" s="169">
        <v>20.8</v>
      </c>
      <c r="BV6" s="144"/>
      <c r="BW6" s="168">
        <v>23.5</v>
      </c>
      <c r="BX6" s="168">
        <v>52.9</v>
      </c>
      <c r="BY6" s="168">
        <v>17.600000000000001</v>
      </c>
      <c r="BZ6" s="168">
        <v>5.9</v>
      </c>
      <c r="CA6" s="168">
        <v>17.600000000000001</v>
      </c>
      <c r="CB6" s="168">
        <v>29.4</v>
      </c>
      <c r="CC6" s="168">
        <v>47.1</v>
      </c>
      <c r="CD6" s="168">
        <v>5.9</v>
      </c>
      <c r="CE6" s="168">
        <v>29.4</v>
      </c>
      <c r="CF6" s="168">
        <v>58.8</v>
      </c>
      <c r="CG6" s="168">
        <v>5.9</v>
      </c>
      <c r="CH6" s="168">
        <v>5.9</v>
      </c>
      <c r="CI6" s="161"/>
      <c r="CJ6" s="169">
        <v>21.4</v>
      </c>
      <c r="CK6" s="169">
        <v>50</v>
      </c>
      <c r="CL6" s="169">
        <v>28.6</v>
      </c>
      <c r="CM6" s="169">
        <v>0</v>
      </c>
      <c r="CN6" s="169">
        <v>21.4</v>
      </c>
      <c r="CO6" s="169">
        <v>35.700000000000003</v>
      </c>
      <c r="CP6" s="169">
        <v>28.6</v>
      </c>
      <c r="CQ6" s="169">
        <v>14.3</v>
      </c>
      <c r="CR6" s="169">
        <v>28.6</v>
      </c>
      <c r="CS6" s="169">
        <v>35.700000000000003</v>
      </c>
      <c r="CT6" s="169">
        <v>14.3</v>
      </c>
      <c r="CU6" s="169">
        <v>21.4</v>
      </c>
      <c r="CV6" s="157"/>
      <c r="CW6" s="168">
        <v>18.8</v>
      </c>
      <c r="CX6" s="168">
        <v>56.3</v>
      </c>
      <c r="CY6" s="168">
        <v>25</v>
      </c>
      <c r="CZ6" s="168">
        <v>0</v>
      </c>
      <c r="DA6" s="168">
        <v>0</v>
      </c>
      <c r="DB6" s="168">
        <v>68.8</v>
      </c>
      <c r="DC6" s="168">
        <v>18.8</v>
      </c>
      <c r="DD6" s="168">
        <v>12.5</v>
      </c>
      <c r="DE6" s="168">
        <v>31.3</v>
      </c>
      <c r="DF6" s="168">
        <v>50</v>
      </c>
      <c r="DG6" s="168">
        <v>6.3</v>
      </c>
      <c r="DH6" s="168">
        <v>12.5</v>
      </c>
      <c r="DI6" s="157"/>
      <c r="DJ6" s="169">
        <v>20</v>
      </c>
      <c r="DK6" s="169">
        <v>55</v>
      </c>
      <c r="DL6" s="169">
        <v>20</v>
      </c>
      <c r="DM6" s="169">
        <v>5</v>
      </c>
      <c r="DN6" s="169">
        <v>0</v>
      </c>
      <c r="DO6" s="169">
        <v>65</v>
      </c>
      <c r="DP6" s="169">
        <v>15</v>
      </c>
      <c r="DQ6" s="169">
        <v>20</v>
      </c>
      <c r="DR6" s="169">
        <v>10</v>
      </c>
      <c r="DS6" s="169">
        <v>50</v>
      </c>
      <c r="DT6" s="169">
        <v>15</v>
      </c>
      <c r="DU6" s="169">
        <v>25</v>
      </c>
      <c r="DV6" s="169">
        <v>10</v>
      </c>
      <c r="DW6" s="169">
        <v>25</v>
      </c>
      <c r="DX6" s="169">
        <v>30</v>
      </c>
      <c r="DY6" s="169">
        <v>35</v>
      </c>
      <c r="DZ6" s="158"/>
      <c r="EA6" s="168">
        <v>19</v>
      </c>
      <c r="EB6" s="168">
        <v>57.1</v>
      </c>
      <c r="EC6" s="168">
        <v>23.8</v>
      </c>
      <c r="ED6" s="168">
        <v>0</v>
      </c>
      <c r="EE6" s="168">
        <v>0</v>
      </c>
      <c r="EF6" s="168">
        <v>61.9</v>
      </c>
      <c r="EG6" s="168">
        <v>28.6</v>
      </c>
      <c r="EH6" s="168">
        <v>9.5</v>
      </c>
      <c r="EI6" s="168">
        <v>14.3</v>
      </c>
      <c r="EJ6" s="168">
        <v>28.6</v>
      </c>
      <c r="EK6" s="168">
        <v>28.6</v>
      </c>
      <c r="EL6" s="168">
        <v>28.6</v>
      </c>
      <c r="EM6" s="158"/>
      <c r="EN6" s="169">
        <v>18.8</v>
      </c>
      <c r="EO6" s="169">
        <v>68.8</v>
      </c>
      <c r="EP6" s="169">
        <v>12.5</v>
      </c>
      <c r="EQ6" s="169">
        <v>0</v>
      </c>
      <c r="ER6" s="169">
        <v>12.5</v>
      </c>
      <c r="ES6" s="169">
        <v>81.3</v>
      </c>
      <c r="ET6" s="169">
        <v>0</v>
      </c>
      <c r="EU6" s="169">
        <v>6.3</v>
      </c>
      <c r="EV6" s="169">
        <v>12.5</v>
      </c>
      <c r="EW6" s="169">
        <v>50</v>
      </c>
      <c r="EX6" s="169">
        <v>37.5</v>
      </c>
      <c r="EY6" s="169">
        <v>0</v>
      </c>
      <c r="EZ6" s="169">
        <v>13.3</v>
      </c>
      <c r="FA6" s="169">
        <v>60</v>
      </c>
      <c r="FB6" s="169">
        <v>20</v>
      </c>
      <c r="FC6" s="169">
        <v>6.7</v>
      </c>
      <c r="FD6" s="148"/>
      <c r="FE6" s="51" t="s">
        <v>38</v>
      </c>
      <c r="FF6" s="51" t="s">
        <v>38</v>
      </c>
      <c r="FG6" s="51" t="s">
        <v>38</v>
      </c>
      <c r="FH6" s="51" t="s">
        <v>38</v>
      </c>
      <c r="FI6" s="51" t="s">
        <v>38</v>
      </c>
      <c r="FJ6" s="51" t="s">
        <v>38</v>
      </c>
      <c r="FK6" s="47" t="s">
        <v>38</v>
      </c>
      <c r="FL6" s="47" t="s">
        <v>38</v>
      </c>
      <c r="FM6" s="47" t="s">
        <v>38</v>
      </c>
      <c r="FN6" s="47" t="s">
        <v>38</v>
      </c>
      <c r="FO6" s="47" t="s">
        <v>38</v>
      </c>
      <c r="FP6" s="47" t="s">
        <v>38</v>
      </c>
      <c r="FQ6" s="147"/>
      <c r="FR6" s="51" t="s">
        <v>630</v>
      </c>
      <c r="FS6" s="51" t="s">
        <v>629</v>
      </c>
      <c r="FT6" s="51" t="s">
        <v>630</v>
      </c>
      <c r="FU6" s="51" t="s">
        <v>629</v>
      </c>
      <c r="FV6" s="51">
        <v>0.81299999999999994</v>
      </c>
      <c r="FW6" s="51">
        <v>0.188</v>
      </c>
      <c r="FX6" s="47" t="s">
        <v>38</v>
      </c>
      <c r="FY6" s="47" t="s">
        <v>38</v>
      </c>
      <c r="FZ6" s="47" t="s">
        <v>628</v>
      </c>
      <c r="GA6" s="47" t="s">
        <v>627</v>
      </c>
      <c r="GB6" s="47" t="s">
        <v>38</v>
      </c>
      <c r="GC6" s="47" t="s">
        <v>38</v>
      </c>
      <c r="GD6" s="165" t="s">
        <v>38</v>
      </c>
      <c r="GE6" s="165" t="s">
        <v>38</v>
      </c>
      <c r="GF6" s="165" t="s">
        <v>38</v>
      </c>
      <c r="GG6" s="165" t="s">
        <v>38</v>
      </c>
      <c r="GH6" s="165" t="s">
        <v>38</v>
      </c>
      <c r="GI6" s="165" t="s">
        <v>38</v>
      </c>
      <c r="GJ6" s="46"/>
    </row>
    <row r="7" spans="1:192">
      <c r="A7" s="19" t="s">
        <v>48</v>
      </c>
      <c r="B7" s="166">
        <v>98</v>
      </c>
      <c r="C7" s="170">
        <v>17</v>
      </c>
      <c r="D7" s="208">
        <v>570522193</v>
      </c>
      <c r="E7" s="171">
        <v>49060.815000000002</v>
      </c>
      <c r="F7" s="182">
        <v>1.7281787765285106E-2</v>
      </c>
      <c r="G7" s="177">
        <v>14.5</v>
      </c>
      <c r="H7" s="194">
        <v>4.7</v>
      </c>
      <c r="I7" s="196">
        <v>35.1</v>
      </c>
      <c r="J7" s="141"/>
      <c r="K7" s="174">
        <v>844</v>
      </c>
      <c r="L7" s="177">
        <v>3.7</v>
      </c>
      <c r="M7" s="194">
        <v>0.3</v>
      </c>
      <c r="N7" s="177">
        <v>92.2</v>
      </c>
      <c r="O7" s="181">
        <v>3082</v>
      </c>
      <c r="P7" s="177">
        <v>69.599999999999994</v>
      </c>
      <c r="Q7" s="142"/>
      <c r="R7" s="48">
        <v>23.5</v>
      </c>
      <c r="S7" s="48">
        <v>24.2</v>
      </c>
      <c r="T7" s="48">
        <v>25</v>
      </c>
      <c r="U7" s="48">
        <v>27.3</v>
      </c>
      <c r="V7" s="48">
        <v>24.2</v>
      </c>
      <c r="W7" s="48">
        <v>27.9</v>
      </c>
      <c r="X7" s="48">
        <v>24.9</v>
      </c>
      <c r="Y7" s="48">
        <v>22.9</v>
      </c>
      <c r="Z7" s="48">
        <v>24.5</v>
      </c>
      <c r="AA7" s="48">
        <v>26.5</v>
      </c>
      <c r="AB7" s="48">
        <v>24</v>
      </c>
      <c r="AC7" s="48">
        <v>25</v>
      </c>
      <c r="AD7" s="143"/>
      <c r="AE7" s="50">
        <v>29.8</v>
      </c>
      <c r="AF7" s="50">
        <v>31.2</v>
      </c>
      <c r="AG7" s="50">
        <v>25.1</v>
      </c>
      <c r="AH7" s="50">
        <v>14</v>
      </c>
      <c r="AI7" s="50">
        <v>30.8</v>
      </c>
      <c r="AJ7" s="50">
        <v>28.4</v>
      </c>
      <c r="AK7" s="50">
        <v>24.1</v>
      </c>
      <c r="AL7" s="50">
        <v>16.7</v>
      </c>
      <c r="AM7" s="50">
        <v>33.299999999999997</v>
      </c>
      <c r="AN7" s="50">
        <v>22.4</v>
      </c>
      <c r="AO7" s="50">
        <v>24.3</v>
      </c>
      <c r="AP7" s="50">
        <v>19.899999999999999</v>
      </c>
      <c r="AQ7" s="144"/>
      <c r="AR7" s="145"/>
      <c r="AS7" s="167">
        <v>41.9</v>
      </c>
      <c r="AT7" s="167">
        <v>40.799999999999997</v>
      </c>
      <c r="AU7" s="167">
        <v>11.5</v>
      </c>
      <c r="AV7" s="167">
        <v>5.8</v>
      </c>
      <c r="AW7" s="168">
        <v>35.200000000000003</v>
      </c>
      <c r="AX7" s="168">
        <v>43.4</v>
      </c>
      <c r="AY7" s="168">
        <v>19.3</v>
      </c>
      <c r="AZ7" s="168">
        <v>2.1</v>
      </c>
      <c r="BA7" s="168">
        <v>37.4</v>
      </c>
      <c r="BB7" s="168">
        <v>43.5</v>
      </c>
      <c r="BC7" s="168">
        <v>10.4</v>
      </c>
      <c r="BD7" s="168">
        <v>8.6999999999999993</v>
      </c>
      <c r="BE7" s="144"/>
      <c r="BF7" s="169">
        <v>34.9</v>
      </c>
      <c r="BG7" s="169">
        <v>46.3</v>
      </c>
      <c r="BH7" s="169">
        <v>11.1</v>
      </c>
      <c r="BI7" s="169">
        <v>7.7</v>
      </c>
      <c r="BJ7" s="169">
        <v>34.1</v>
      </c>
      <c r="BK7" s="169">
        <v>47</v>
      </c>
      <c r="BL7" s="169">
        <v>17.8</v>
      </c>
      <c r="BM7" s="169">
        <v>1.1000000000000001</v>
      </c>
      <c r="BN7" s="169">
        <v>37.799999999999997</v>
      </c>
      <c r="BO7" s="169">
        <v>39.5</v>
      </c>
      <c r="BP7" s="169">
        <v>11.4</v>
      </c>
      <c r="BQ7" s="169">
        <v>11.3</v>
      </c>
      <c r="BR7" s="169">
        <v>25.2</v>
      </c>
      <c r="BS7" s="169">
        <v>25.7</v>
      </c>
      <c r="BT7" s="169">
        <v>32.6</v>
      </c>
      <c r="BU7" s="169">
        <v>16.399999999999999</v>
      </c>
      <c r="BV7" s="144"/>
      <c r="BW7" s="168">
        <v>32.4</v>
      </c>
      <c r="BX7" s="168">
        <v>52.1</v>
      </c>
      <c r="BY7" s="168">
        <v>11.8</v>
      </c>
      <c r="BZ7" s="168">
        <v>3.8</v>
      </c>
      <c r="CA7" s="168">
        <v>32</v>
      </c>
      <c r="CB7" s="168">
        <v>46.3</v>
      </c>
      <c r="CC7" s="168">
        <v>21</v>
      </c>
      <c r="CD7" s="168">
        <v>0.7</v>
      </c>
      <c r="CE7" s="168">
        <v>47.4</v>
      </c>
      <c r="CF7" s="168">
        <v>30.3</v>
      </c>
      <c r="CG7" s="168">
        <v>14.2</v>
      </c>
      <c r="CH7" s="168">
        <v>8.1</v>
      </c>
      <c r="CI7" s="161"/>
      <c r="CJ7" s="169">
        <v>40.6</v>
      </c>
      <c r="CK7" s="169">
        <v>40.5</v>
      </c>
      <c r="CL7" s="169">
        <v>16.399999999999999</v>
      </c>
      <c r="CM7" s="169">
        <v>2.6</v>
      </c>
      <c r="CN7" s="169">
        <v>37.200000000000003</v>
      </c>
      <c r="CO7" s="169">
        <v>38.4</v>
      </c>
      <c r="CP7" s="169">
        <v>20.100000000000001</v>
      </c>
      <c r="CQ7" s="169">
        <v>4.3</v>
      </c>
      <c r="CR7" s="169">
        <v>39.1</v>
      </c>
      <c r="CS7" s="169">
        <v>37.700000000000003</v>
      </c>
      <c r="CT7" s="169">
        <v>13.3</v>
      </c>
      <c r="CU7" s="169">
        <v>9.9</v>
      </c>
      <c r="CV7" s="157"/>
      <c r="CW7" s="168">
        <v>36.299999999999997</v>
      </c>
      <c r="CX7" s="168">
        <v>49.1</v>
      </c>
      <c r="CY7" s="168">
        <v>11</v>
      </c>
      <c r="CZ7" s="168">
        <v>3.5</v>
      </c>
      <c r="DA7" s="168">
        <v>15.8</v>
      </c>
      <c r="DB7" s="168">
        <v>58.2</v>
      </c>
      <c r="DC7" s="168">
        <v>19.899999999999999</v>
      </c>
      <c r="DD7" s="168">
        <v>6</v>
      </c>
      <c r="DE7" s="168">
        <v>33.9</v>
      </c>
      <c r="DF7" s="168">
        <v>35.799999999999997</v>
      </c>
      <c r="DG7" s="168">
        <v>19.8</v>
      </c>
      <c r="DH7" s="168">
        <v>10.5</v>
      </c>
      <c r="DI7" s="157"/>
      <c r="DJ7" s="169">
        <v>36.1</v>
      </c>
      <c r="DK7" s="169">
        <v>49.4</v>
      </c>
      <c r="DL7" s="169">
        <v>11.8</v>
      </c>
      <c r="DM7" s="169">
        <v>2.7</v>
      </c>
      <c r="DN7" s="169">
        <v>8.5</v>
      </c>
      <c r="DO7" s="169">
        <v>65.8</v>
      </c>
      <c r="DP7" s="169">
        <v>19</v>
      </c>
      <c r="DQ7" s="169">
        <v>6.8</v>
      </c>
      <c r="DR7" s="169">
        <v>30.6</v>
      </c>
      <c r="DS7" s="169">
        <v>39.200000000000003</v>
      </c>
      <c r="DT7" s="169">
        <v>15.8</v>
      </c>
      <c r="DU7" s="169">
        <v>14.4</v>
      </c>
      <c r="DV7" s="169">
        <v>31.2</v>
      </c>
      <c r="DW7" s="169">
        <v>29.6</v>
      </c>
      <c r="DX7" s="169">
        <v>20.3</v>
      </c>
      <c r="DY7" s="169">
        <v>18.899999999999999</v>
      </c>
      <c r="DZ7" s="158"/>
      <c r="EA7" s="168">
        <v>48.2</v>
      </c>
      <c r="EB7" s="168">
        <v>37.1</v>
      </c>
      <c r="EC7" s="168">
        <v>13.2</v>
      </c>
      <c r="ED7" s="168">
        <v>1.6</v>
      </c>
      <c r="EE7" s="168">
        <v>7.8</v>
      </c>
      <c r="EF7" s="168">
        <v>67.7</v>
      </c>
      <c r="EG7" s="168">
        <v>17.600000000000001</v>
      </c>
      <c r="EH7" s="168">
        <v>6.9</v>
      </c>
      <c r="EI7" s="168">
        <v>33.5</v>
      </c>
      <c r="EJ7" s="168">
        <v>32.6</v>
      </c>
      <c r="EK7" s="168">
        <v>18.899999999999999</v>
      </c>
      <c r="EL7" s="168">
        <v>15.1</v>
      </c>
      <c r="EM7" s="158"/>
      <c r="EN7" s="169">
        <v>27.8</v>
      </c>
      <c r="EO7" s="169">
        <v>52.3</v>
      </c>
      <c r="EP7" s="169">
        <v>14.9</v>
      </c>
      <c r="EQ7" s="169">
        <v>5</v>
      </c>
      <c r="ER7" s="169">
        <v>3.4</v>
      </c>
      <c r="ES7" s="169">
        <v>71.2</v>
      </c>
      <c r="ET7" s="169">
        <v>19.2</v>
      </c>
      <c r="EU7" s="169">
        <v>6.2</v>
      </c>
      <c r="EV7" s="169">
        <v>18</v>
      </c>
      <c r="EW7" s="169">
        <v>46</v>
      </c>
      <c r="EX7" s="169">
        <v>20.8</v>
      </c>
      <c r="EY7" s="169">
        <v>15.2</v>
      </c>
      <c r="EZ7" s="169">
        <v>30</v>
      </c>
      <c r="FA7" s="169">
        <v>37.1</v>
      </c>
      <c r="FB7" s="169">
        <v>19.3</v>
      </c>
      <c r="FC7" s="169">
        <v>13.6</v>
      </c>
      <c r="FD7" s="148"/>
      <c r="FE7" s="51">
        <v>0.77300000000000002</v>
      </c>
      <c r="FF7" s="51">
        <v>0.22700000000000001</v>
      </c>
      <c r="FG7" s="51">
        <v>0.69899999999999995</v>
      </c>
      <c r="FH7" s="51">
        <v>0.30099999999999999</v>
      </c>
      <c r="FI7" s="51">
        <v>0.69599999999999995</v>
      </c>
      <c r="FJ7" s="51">
        <v>0.30399999999999999</v>
      </c>
      <c r="FK7" s="47">
        <v>0.72</v>
      </c>
      <c r="FL7" s="47">
        <v>0.28000000000000003</v>
      </c>
      <c r="FM7" s="47">
        <v>0.59099999999999997</v>
      </c>
      <c r="FN7" s="47">
        <v>0.40899999999999997</v>
      </c>
      <c r="FO7" s="47">
        <v>0.59699999999999998</v>
      </c>
      <c r="FP7" s="47">
        <v>0.40300000000000002</v>
      </c>
      <c r="FQ7" s="147"/>
      <c r="FR7" s="51">
        <v>0.83899999999999997</v>
      </c>
      <c r="FS7" s="51">
        <v>0.161</v>
      </c>
      <c r="FT7" s="51">
        <v>0.75</v>
      </c>
      <c r="FU7" s="51">
        <v>0.25</v>
      </c>
      <c r="FV7" s="51">
        <v>0.78900000000000003</v>
      </c>
      <c r="FW7" s="51">
        <v>0.21099999999999999</v>
      </c>
      <c r="FX7" s="47">
        <v>0.50900000000000001</v>
      </c>
      <c r="FY7" s="47">
        <v>0.49099999999999999</v>
      </c>
      <c r="FZ7" s="47">
        <v>0.39700000000000002</v>
      </c>
      <c r="GA7" s="47">
        <v>0.60299999999999998</v>
      </c>
      <c r="GB7" s="47">
        <v>0.32600000000000001</v>
      </c>
      <c r="GC7" s="47">
        <v>0.67400000000000004</v>
      </c>
      <c r="GD7" s="165">
        <v>0.51300000000000001</v>
      </c>
      <c r="GE7" s="165">
        <v>0.48699999999999999</v>
      </c>
      <c r="GF7" s="165">
        <v>0.38700000000000001</v>
      </c>
      <c r="GG7" s="165">
        <v>0.61299999999999999</v>
      </c>
      <c r="GH7" s="165">
        <v>0.28799999999999998</v>
      </c>
      <c r="GI7" s="165">
        <v>0.71199999999999997</v>
      </c>
      <c r="GJ7" s="46"/>
    </row>
    <row r="8" spans="1:192">
      <c r="A8" s="19" t="s">
        <v>49</v>
      </c>
      <c r="B8" s="166">
        <v>3</v>
      </c>
      <c r="C8" s="170">
        <v>2</v>
      </c>
      <c r="D8" s="208">
        <v>5753613</v>
      </c>
      <c r="E8" s="171">
        <v>276.75</v>
      </c>
      <c r="F8" s="182">
        <v>3.4386096056811866E-2</v>
      </c>
      <c r="G8" s="177">
        <v>19.8</v>
      </c>
      <c r="H8" s="194">
        <v>0</v>
      </c>
      <c r="I8" s="196">
        <v>87</v>
      </c>
      <c r="J8" s="141"/>
      <c r="K8" s="174">
        <v>3</v>
      </c>
      <c r="L8" s="177">
        <v>2.5</v>
      </c>
      <c r="M8" s="194">
        <v>0.5</v>
      </c>
      <c r="N8" s="177">
        <v>86.7</v>
      </c>
      <c r="O8" s="181">
        <v>22</v>
      </c>
      <c r="P8" s="177">
        <v>81.5</v>
      </c>
      <c r="Q8" s="142"/>
      <c r="R8" s="48">
        <v>18.8</v>
      </c>
      <c r="S8" s="48">
        <v>12.5</v>
      </c>
      <c r="T8" s="48">
        <v>37.5</v>
      </c>
      <c r="U8" s="48">
        <v>31.3</v>
      </c>
      <c r="V8" s="48">
        <v>18.8</v>
      </c>
      <c r="W8" s="48">
        <v>18.8</v>
      </c>
      <c r="X8" s="48">
        <v>37.5</v>
      </c>
      <c r="Y8" s="48">
        <v>25</v>
      </c>
      <c r="Z8" s="48">
        <v>18.8</v>
      </c>
      <c r="AA8" s="48">
        <v>18.8</v>
      </c>
      <c r="AB8" s="48">
        <v>12.5</v>
      </c>
      <c r="AC8" s="48">
        <v>50</v>
      </c>
      <c r="AD8" s="143"/>
      <c r="AE8" s="50">
        <v>31.6</v>
      </c>
      <c r="AF8" s="50">
        <v>36.799999999999997</v>
      </c>
      <c r="AG8" s="50">
        <v>21.1</v>
      </c>
      <c r="AH8" s="50">
        <v>10.5</v>
      </c>
      <c r="AI8" s="50">
        <v>31.6</v>
      </c>
      <c r="AJ8" s="50">
        <v>36.799999999999997</v>
      </c>
      <c r="AK8" s="50">
        <v>15.8</v>
      </c>
      <c r="AL8" s="50">
        <v>15.8</v>
      </c>
      <c r="AM8" s="50">
        <v>21.1</v>
      </c>
      <c r="AN8" s="50">
        <v>47.4</v>
      </c>
      <c r="AO8" s="50">
        <v>15.8</v>
      </c>
      <c r="AP8" s="50">
        <v>15.8</v>
      </c>
      <c r="AQ8" s="144"/>
      <c r="AR8" s="145"/>
      <c r="AS8" s="167">
        <v>26.1</v>
      </c>
      <c r="AT8" s="167">
        <v>60.9</v>
      </c>
      <c r="AU8" s="167">
        <v>8.6999999999999993</v>
      </c>
      <c r="AV8" s="167">
        <v>4.3</v>
      </c>
      <c r="AW8" s="168">
        <v>22.7</v>
      </c>
      <c r="AX8" s="168">
        <v>40.9</v>
      </c>
      <c r="AY8" s="168">
        <v>36.4</v>
      </c>
      <c r="AZ8" s="168">
        <v>0</v>
      </c>
      <c r="BA8" s="168">
        <v>13</v>
      </c>
      <c r="BB8" s="168">
        <v>69.599999999999994</v>
      </c>
      <c r="BC8" s="168">
        <v>8.6999999999999993</v>
      </c>
      <c r="BD8" s="168">
        <v>8.6999999999999993</v>
      </c>
      <c r="BE8" s="144"/>
      <c r="BF8" s="169">
        <v>29</v>
      </c>
      <c r="BG8" s="169">
        <v>54.8</v>
      </c>
      <c r="BH8" s="169">
        <v>6.5</v>
      </c>
      <c r="BI8" s="169">
        <v>9.6999999999999993</v>
      </c>
      <c r="BJ8" s="169">
        <v>29</v>
      </c>
      <c r="BK8" s="169">
        <v>45.2</v>
      </c>
      <c r="BL8" s="169">
        <v>22.6</v>
      </c>
      <c r="BM8" s="169">
        <v>3.2</v>
      </c>
      <c r="BN8" s="169">
        <v>6.5</v>
      </c>
      <c r="BO8" s="169">
        <v>54.8</v>
      </c>
      <c r="BP8" s="169">
        <v>19.399999999999999</v>
      </c>
      <c r="BQ8" s="169">
        <v>19.399999999999999</v>
      </c>
      <c r="BR8" s="169">
        <v>6.5</v>
      </c>
      <c r="BS8" s="169">
        <v>16.100000000000001</v>
      </c>
      <c r="BT8" s="169">
        <v>48.4</v>
      </c>
      <c r="BU8" s="169">
        <v>29</v>
      </c>
      <c r="BV8" s="144"/>
      <c r="BW8" s="168">
        <v>35.299999999999997</v>
      </c>
      <c r="BX8" s="168">
        <v>58.8</v>
      </c>
      <c r="BY8" s="168">
        <v>5.9</v>
      </c>
      <c r="BZ8" s="168">
        <v>0</v>
      </c>
      <c r="CA8" s="168">
        <v>29.4</v>
      </c>
      <c r="CB8" s="168">
        <v>47.1</v>
      </c>
      <c r="CC8" s="168">
        <v>23.5</v>
      </c>
      <c r="CD8" s="168">
        <v>0</v>
      </c>
      <c r="CE8" s="168">
        <v>41.2</v>
      </c>
      <c r="CF8" s="168">
        <v>35.299999999999997</v>
      </c>
      <c r="CG8" s="168">
        <v>17.600000000000001</v>
      </c>
      <c r="CH8" s="168">
        <v>5.9</v>
      </c>
      <c r="CI8" s="161"/>
      <c r="CJ8" s="169">
        <v>52.2</v>
      </c>
      <c r="CK8" s="169">
        <v>39.1</v>
      </c>
      <c r="CL8" s="169">
        <v>8.6999999999999993</v>
      </c>
      <c r="CM8" s="169">
        <v>0</v>
      </c>
      <c r="CN8" s="169">
        <v>34.799999999999997</v>
      </c>
      <c r="CO8" s="169">
        <v>47.8</v>
      </c>
      <c r="CP8" s="169">
        <v>17.399999999999999</v>
      </c>
      <c r="CQ8" s="169">
        <v>0</v>
      </c>
      <c r="CR8" s="169">
        <v>47.8</v>
      </c>
      <c r="CS8" s="169">
        <v>39.1</v>
      </c>
      <c r="CT8" s="169">
        <v>8.6999999999999993</v>
      </c>
      <c r="CU8" s="169">
        <v>4.3</v>
      </c>
      <c r="CV8" s="157"/>
      <c r="CW8" s="168">
        <v>38.9</v>
      </c>
      <c r="CX8" s="168">
        <v>50</v>
      </c>
      <c r="CY8" s="168">
        <v>11.1</v>
      </c>
      <c r="CZ8" s="168">
        <v>0</v>
      </c>
      <c r="DA8" s="168">
        <v>11.1</v>
      </c>
      <c r="DB8" s="168">
        <v>72.2</v>
      </c>
      <c r="DC8" s="168">
        <v>11.1</v>
      </c>
      <c r="DD8" s="168">
        <v>5.6</v>
      </c>
      <c r="DE8" s="168">
        <v>33.299999999999997</v>
      </c>
      <c r="DF8" s="168">
        <v>44.4</v>
      </c>
      <c r="DG8" s="168">
        <v>22.2</v>
      </c>
      <c r="DH8" s="168">
        <v>0</v>
      </c>
      <c r="DI8" s="157"/>
      <c r="DJ8" s="169">
        <v>25</v>
      </c>
      <c r="DK8" s="169">
        <v>70</v>
      </c>
      <c r="DL8" s="169">
        <v>5</v>
      </c>
      <c r="DM8" s="169">
        <v>0</v>
      </c>
      <c r="DN8" s="169">
        <v>0</v>
      </c>
      <c r="DO8" s="169">
        <v>80</v>
      </c>
      <c r="DP8" s="169">
        <v>20</v>
      </c>
      <c r="DQ8" s="169">
        <v>0</v>
      </c>
      <c r="DR8" s="169">
        <v>30</v>
      </c>
      <c r="DS8" s="169">
        <v>55</v>
      </c>
      <c r="DT8" s="169">
        <v>10</v>
      </c>
      <c r="DU8" s="169">
        <v>5</v>
      </c>
      <c r="DV8" s="169">
        <v>10</v>
      </c>
      <c r="DW8" s="169">
        <v>35</v>
      </c>
      <c r="DX8" s="169">
        <v>25</v>
      </c>
      <c r="DY8" s="169">
        <v>30</v>
      </c>
      <c r="DZ8" s="158"/>
      <c r="EA8" s="168">
        <v>20</v>
      </c>
      <c r="EB8" s="168">
        <v>60</v>
      </c>
      <c r="EC8" s="168">
        <v>20</v>
      </c>
      <c r="ED8" s="168">
        <v>0</v>
      </c>
      <c r="EE8" s="168">
        <v>0</v>
      </c>
      <c r="EF8" s="168">
        <v>70</v>
      </c>
      <c r="EG8" s="168">
        <v>30</v>
      </c>
      <c r="EH8" s="168">
        <v>0</v>
      </c>
      <c r="EI8" s="168">
        <v>15</v>
      </c>
      <c r="EJ8" s="168">
        <v>45</v>
      </c>
      <c r="EK8" s="168">
        <v>30</v>
      </c>
      <c r="EL8" s="168">
        <v>10</v>
      </c>
      <c r="EM8" s="158"/>
      <c r="EN8" s="169">
        <v>25</v>
      </c>
      <c r="EO8" s="169">
        <v>50</v>
      </c>
      <c r="EP8" s="169">
        <v>25</v>
      </c>
      <c r="EQ8" s="169">
        <v>0</v>
      </c>
      <c r="ER8" s="169">
        <v>0</v>
      </c>
      <c r="ES8" s="169">
        <v>79.2</v>
      </c>
      <c r="ET8" s="169">
        <v>20.8</v>
      </c>
      <c r="EU8" s="169">
        <v>0</v>
      </c>
      <c r="EV8" s="169">
        <v>4.2</v>
      </c>
      <c r="EW8" s="169">
        <v>41.7</v>
      </c>
      <c r="EX8" s="169">
        <v>37.5</v>
      </c>
      <c r="EY8" s="169">
        <v>16.7</v>
      </c>
      <c r="EZ8" s="169">
        <v>20.8</v>
      </c>
      <c r="FA8" s="169">
        <v>33.299999999999997</v>
      </c>
      <c r="FB8" s="169">
        <v>29.2</v>
      </c>
      <c r="FC8" s="169">
        <v>16.7</v>
      </c>
      <c r="FD8" s="148"/>
      <c r="FE8" s="51" t="s">
        <v>38</v>
      </c>
      <c r="FF8" s="51" t="s">
        <v>38</v>
      </c>
      <c r="FG8" s="51" t="s">
        <v>628</v>
      </c>
      <c r="FH8" s="51" t="s">
        <v>627</v>
      </c>
      <c r="FI8" s="51" t="s">
        <v>628</v>
      </c>
      <c r="FJ8" s="51" t="s">
        <v>627</v>
      </c>
      <c r="FK8" s="47" t="s">
        <v>38</v>
      </c>
      <c r="FL8" s="47" t="s">
        <v>38</v>
      </c>
      <c r="FM8" s="47" t="s">
        <v>38</v>
      </c>
      <c r="FN8" s="47" t="s">
        <v>38</v>
      </c>
      <c r="FO8" s="47" t="s">
        <v>38</v>
      </c>
      <c r="FP8" s="47" t="s">
        <v>38</v>
      </c>
      <c r="FQ8" s="147"/>
      <c r="FR8" s="51" t="s">
        <v>632</v>
      </c>
      <c r="FS8" s="51" t="s">
        <v>631</v>
      </c>
      <c r="FT8" s="51">
        <v>0.79200000000000004</v>
      </c>
      <c r="FU8" s="51">
        <v>0.20799999999999999</v>
      </c>
      <c r="FV8" s="51">
        <v>0.66700000000000004</v>
      </c>
      <c r="FW8" s="51">
        <v>0.33300000000000002</v>
      </c>
      <c r="FX8" s="47" t="s">
        <v>38</v>
      </c>
      <c r="FY8" s="47" t="s">
        <v>38</v>
      </c>
      <c r="FZ8" s="47" t="s">
        <v>38</v>
      </c>
      <c r="GA8" s="47" t="s">
        <v>38</v>
      </c>
      <c r="GB8" s="47" t="s">
        <v>38</v>
      </c>
      <c r="GC8" s="47" t="s">
        <v>38</v>
      </c>
      <c r="GD8" s="165" t="s">
        <v>38</v>
      </c>
      <c r="GE8" s="165" t="s">
        <v>38</v>
      </c>
      <c r="GF8" s="165" t="s">
        <v>38</v>
      </c>
      <c r="GG8" s="165" t="s">
        <v>38</v>
      </c>
      <c r="GH8" s="165" t="s">
        <v>38</v>
      </c>
      <c r="GI8" s="165" t="s">
        <v>38</v>
      </c>
      <c r="GJ8" s="46"/>
    </row>
    <row r="9" spans="1:192">
      <c r="A9" s="19" t="s">
        <v>52</v>
      </c>
      <c r="B9" s="166">
        <v>15</v>
      </c>
      <c r="C9" s="170">
        <v>0</v>
      </c>
      <c r="D9" s="208">
        <v>42503033</v>
      </c>
      <c r="E9" s="171">
        <v>1642.85</v>
      </c>
      <c r="F9" s="182">
        <v>-6.1102876675036555E-3</v>
      </c>
      <c r="G9" s="177">
        <v>12.4</v>
      </c>
      <c r="H9" s="194">
        <v>23.5</v>
      </c>
      <c r="I9" s="196">
        <v>96.1</v>
      </c>
      <c r="J9" s="141"/>
      <c r="K9" s="174">
        <v>46</v>
      </c>
      <c r="L9" s="177">
        <v>6.5</v>
      </c>
      <c r="M9" s="194">
        <v>1.8</v>
      </c>
      <c r="N9" s="177">
        <v>86</v>
      </c>
      <c r="O9" s="181">
        <v>94</v>
      </c>
      <c r="P9" s="177">
        <v>47.5</v>
      </c>
      <c r="Q9" s="142"/>
      <c r="R9" s="48">
        <v>2.7</v>
      </c>
      <c r="S9" s="48">
        <v>8</v>
      </c>
      <c r="T9" s="48">
        <v>19.600000000000001</v>
      </c>
      <c r="U9" s="48">
        <v>69.599999999999994</v>
      </c>
      <c r="V9" s="48">
        <v>5.4</v>
      </c>
      <c r="W9" s="48">
        <v>8</v>
      </c>
      <c r="X9" s="48">
        <v>27.7</v>
      </c>
      <c r="Y9" s="48">
        <v>58.9</v>
      </c>
      <c r="Z9" s="48">
        <v>4.4000000000000004</v>
      </c>
      <c r="AA9" s="48">
        <v>16.8</v>
      </c>
      <c r="AB9" s="48">
        <v>28.3</v>
      </c>
      <c r="AC9" s="48">
        <v>50.4</v>
      </c>
      <c r="AD9" s="143"/>
      <c r="AE9" s="50">
        <v>2.8</v>
      </c>
      <c r="AF9" s="50">
        <v>12</v>
      </c>
      <c r="AG9" s="50">
        <v>38</v>
      </c>
      <c r="AH9" s="50">
        <v>47.2</v>
      </c>
      <c r="AI9" s="50">
        <v>5.6</v>
      </c>
      <c r="AJ9" s="50">
        <v>15.9</v>
      </c>
      <c r="AK9" s="50">
        <v>36.4</v>
      </c>
      <c r="AL9" s="50">
        <v>42.1</v>
      </c>
      <c r="AM9" s="50">
        <v>10.199999999999999</v>
      </c>
      <c r="AN9" s="50">
        <v>16.7</v>
      </c>
      <c r="AO9" s="50">
        <v>30.6</v>
      </c>
      <c r="AP9" s="50">
        <v>42.6</v>
      </c>
      <c r="AQ9" s="144"/>
      <c r="AR9" s="145"/>
      <c r="AS9" s="167">
        <v>8.6999999999999993</v>
      </c>
      <c r="AT9" s="167">
        <v>53.7</v>
      </c>
      <c r="AU9" s="167">
        <v>25.5</v>
      </c>
      <c r="AV9" s="167">
        <v>12.1</v>
      </c>
      <c r="AW9" s="168">
        <v>6.8</v>
      </c>
      <c r="AX9" s="168">
        <v>42.6</v>
      </c>
      <c r="AY9" s="168">
        <v>43.9</v>
      </c>
      <c r="AZ9" s="168">
        <v>6.8</v>
      </c>
      <c r="BA9" s="168">
        <v>11.5</v>
      </c>
      <c r="BB9" s="168">
        <v>39.200000000000003</v>
      </c>
      <c r="BC9" s="168">
        <v>19.600000000000001</v>
      </c>
      <c r="BD9" s="168">
        <v>29.7</v>
      </c>
      <c r="BE9" s="144"/>
      <c r="BF9" s="169">
        <v>4.3</v>
      </c>
      <c r="BG9" s="169">
        <v>59.1</v>
      </c>
      <c r="BH9" s="169">
        <v>26.1</v>
      </c>
      <c r="BI9" s="169">
        <v>10.4</v>
      </c>
      <c r="BJ9" s="169">
        <v>5.2</v>
      </c>
      <c r="BK9" s="169">
        <v>53</v>
      </c>
      <c r="BL9" s="169">
        <v>39.1</v>
      </c>
      <c r="BM9" s="169">
        <v>2.6</v>
      </c>
      <c r="BN9" s="169">
        <v>7.8</v>
      </c>
      <c r="BO9" s="169">
        <v>48.7</v>
      </c>
      <c r="BP9" s="169">
        <v>19.100000000000001</v>
      </c>
      <c r="BQ9" s="169">
        <v>24.3</v>
      </c>
      <c r="BR9" s="169">
        <v>0</v>
      </c>
      <c r="BS9" s="169">
        <v>12.2</v>
      </c>
      <c r="BT9" s="169">
        <v>52.2</v>
      </c>
      <c r="BU9" s="169">
        <v>35.700000000000003</v>
      </c>
      <c r="BV9" s="144"/>
      <c r="BW9" s="168">
        <v>7.1</v>
      </c>
      <c r="BX9" s="168">
        <v>52.2</v>
      </c>
      <c r="BY9" s="168">
        <v>33.6</v>
      </c>
      <c r="BZ9" s="168">
        <v>7.1</v>
      </c>
      <c r="CA9" s="168">
        <v>8</v>
      </c>
      <c r="CB9" s="168">
        <v>42</v>
      </c>
      <c r="CC9" s="168">
        <v>48.2</v>
      </c>
      <c r="CD9" s="168">
        <v>1.8</v>
      </c>
      <c r="CE9" s="168">
        <v>25</v>
      </c>
      <c r="CF9" s="168">
        <v>30.4</v>
      </c>
      <c r="CG9" s="168">
        <v>25</v>
      </c>
      <c r="CH9" s="168">
        <v>19.600000000000001</v>
      </c>
      <c r="CI9" s="161"/>
      <c r="CJ9" s="169">
        <v>14.1</v>
      </c>
      <c r="CK9" s="169">
        <v>40.6</v>
      </c>
      <c r="CL9" s="169">
        <v>38.299999999999997</v>
      </c>
      <c r="CM9" s="169">
        <v>7</v>
      </c>
      <c r="CN9" s="169">
        <v>11.7</v>
      </c>
      <c r="CO9" s="169">
        <v>32.799999999999997</v>
      </c>
      <c r="CP9" s="169">
        <v>41.4</v>
      </c>
      <c r="CQ9" s="169">
        <v>14.1</v>
      </c>
      <c r="CR9" s="169">
        <v>18.8</v>
      </c>
      <c r="CS9" s="169">
        <v>43</v>
      </c>
      <c r="CT9" s="169">
        <v>18.8</v>
      </c>
      <c r="CU9" s="169">
        <v>19.5</v>
      </c>
      <c r="CV9" s="157"/>
      <c r="CW9" s="168">
        <v>8.1</v>
      </c>
      <c r="CX9" s="168">
        <v>54.1</v>
      </c>
      <c r="CY9" s="168">
        <v>28.8</v>
      </c>
      <c r="CZ9" s="168">
        <v>9</v>
      </c>
      <c r="DA9" s="168">
        <v>1.8</v>
      </c>
      <c r="DB9" s="168">
        <v>45</v>
      </c>
      <c r="DC9" s="168">
        <v>39.4</v>
      </c>
      <c r="DD9" s="168">
        <v>13.8</v>
      </c>
      <c r="DE9" s="168">
        <v>9.9</v>
      </c>
      <c r="DF9" s="168">
        <v>35.1</v>
      </c>
      <c r="DG9" s="168">
        <v>36.9</v>
      </c>
      <c r="DH9" s="168">
        <v>18</v>
      </c>
      <c r="DI9" s="157"/>
      <c r="DJ9" s="169">
        <v>9.1999999999999993</v>
      </c>
      <c r="DK9" s="169">
        <v>49.5</v>
      </c>
      <c r="DL9" s="169">
        <v>30.3</v>
      </c>
      <c r="DM9" s="169">
        <v>11</v>
      </c>
      <c r="DN9" s="169">
        <v>3.6</v>
      </c>
      <c r="DO9" s="169">
        <v>30.9</v>
      </c>
      <c r="DP9" s="169">
        <v>43.6</v>
      </c>
      <c r="DQ9" s="169">
        <v>21.8</v>
      </c>
      <c r="DR9" s="169">
        <v>11</v>
      </c>
      <c r="DS9" s="169">
        <v>27.5</v>
      </c>
      <c r="DT9" s="169">
        <v>22</v>
      </c>
      <c r="DU9" s="169">
        <v>39.4</v>
      </c>
      <c r="DV9" s="169">
        <v>4.5999999999999996</v>
      </c>
      <c r="DW9" s="169">
        <v>8.3000000000000007</v>
      </c>
      <c r="DX9" s="169">
        <v>21.1</v>
      </c>
      <c r="DY9" s="169">
        <v>66.099999999999994</v>
      </c>
      <c r="DZ9" s="158"/>
      <c r="EA9" s="168">
        <v>14.1</v>
      </c>
      <c r="EB9" s="168">
        <v>44.4</v>
      </c>
      <c r="EC9" s="168">
        <v>33.299999999999997</v>
      </c>
      <c r="ED9" s="168">
        <v>8.1</v>
      </c>
      <c r="EE9" s="168">
        <v>1</v>
      </c>
      <c r="EF9" s="168">
        <v>44.9</v>
      </c>
      <c r="EG9" s="168">
        <v>32.700000000000003</v>
      </c>
      <c r="EH9" s="168">
        <v>21.4</v>
      </c>
      <c r="EI9" s="168">
        <v>6.1</v>
      </c>
      <c r="EJ9" s="168">
        <v>23.2</v>
      </c>
      <c r="EK9" s="168">
        <v>26.3</v>
      </c>
      <c r="EL9" s="168">
        <v>44.4</v>
      </c>
      <c r="EM9" s="158"/>
      <c r="EN9" s="169">
        <v>9.4</v>
      </c>
      <c r="EO9" s="169">
        <v>36.5</v>
      </c>
      <c r="EP9" s="169">
        <v>36.5</v>
      </c>
      <c r="EQ9" s="169">
        <v>17.600000000000001</v>
      </c>
      <c r="ER9" s="169">
        <v>2.4</v>
      </c>
      <c r="ES9" s="169">
        <v>42.9</v>
      </c>
      <c r="ET9" s="169">
        <v>36.9</v>
      </c>
      <c r="EU9" s="169">
        <v>17.899999999999999</v>
      </c>
      <c r="EV9" s="169">
        <v>8.1</v>
      </c>
      <c r="EW9" s="169">
        <v>22.1</v>
      </c>
      <c r="EX9" s="169">
        <v>23.3</v>
      </c>
      <c r="EY9" s="169">
        <v>46.5</v>
      </c>
      <c r="EZ9" s="169">
        <v>9</v>
      </c>
      <c r="FA9" s="169">
        <v>29.2</v>
      </c>
      <c r="FB9" s="169">
        <v>32.6</v>
      </c>
      <c r="FC9" s="169">
        <v>29.2</v>
      </c>
      <c r="FD9" s="148"/>
      <c r="FE9" s="51">
        <v>0.53500000000000003</v>
      </c>
      <c r="FF9" s="51">
        <v>0.46500000000000002</v>
      </c>
      <c r="FG9" s="51">
        <v>0.32700000000000001</v>
      </c>
      <c r="FH9" s="51">
        <v>0.67300000000000004</v>
      </c>
      <c r="FI9" s="51">
        <v>0.434</v>
      </c>
      <c r="FJ9" s="51">
        <v>0.56599999999999995</v>
      </c>
      <c r="FK9" s="47">
        <v>0.47799999999999998</v>
      </c>
      <c r="FL9" s="47">
        <v>0.52200000000000002</v>
      </c>
      <c r="FM9" s="47">
        <v>0.34200000000000003</v>
      </c>
      <c r="FN9" s="47">
        <v>0.65800000000000003</v>
      </c>
      <c r="FO9" s="47">
        <v>0.59099999999999997</v>
      </c>
      <c r="FP9" s="47">
        <v>0.40899999999999997</v>
      </c>
      <c r="FQ9" s="147"/>
      <c r="FR9" s="51">
        <v>0.58799999999999997</v>
      </c>
      <c r="FS9" s="51">
        <v>0.41199999999999998</v>
      </c>
      <c r="FT9" s="51">
        <v>0.56000000000000005</v>
      </c>
      <c r="FU9" s="51">
        <v>0.44</v>
      </c>
      <c r="FV9" s="51">
        <v>0.53500000000000003</v>
      </c>
      <c r="FW9" s="51">
        <v>0.46500000000000002</v>
      </c>
      <c r="FX9" s="47">
        <v>0.2</v>
      </c>
      <c r="FY9" s="47">
        <v>0.8</v>
      </c>
      <c r="FZ9" s="47">
        <v>0.20699999999999999</v>
      </c>
      <c r="GA9" s="47">
        <v>0.79300000000000004</v>
      </c>
      <c r="GB9" s="47">
        <v>0.156</v>
      </c>
      <c r="GC9" s="47">
        <v>0.84399999999999997</v>
      </c>
      <c r="GD9" s="165" t="s">
        <v>629</v>
      </c>
      <c r="GE9" s="165" t="s">
        <v>630</v>
      </c>
      <c r="GF9" s="165">
        <v>0.47599999999999998</v>
      </c>
      <c r="GG9" s="165">
        <v>0.52400000000000002</v>
      </c>
      <c r="GH9" s="165">
        <v>0.2</v>
      </c>
      <c r="GI9" s="165">
        <v>0.8</v>
      </c>
      <c r="GJ9" s="46"/>
    </row>
    <row r="10" spans="1:192">
      <c r="A10" s="19" t="s">
        <v>53</v>
      </c>
      <c r="B10" s="166">
        <v>2</v>
      </c>
      <c r="C10" s="170">
        <v>0</v>
      </c>
      <c r="D10" s="208">
        <v>3471530</v>
      </c>
      <c r="E10" s="171">
        <v>155.05000000000001</v>
      </c>
      <c r="F10" s="182">
        <v>7.1897684064984535E-2</v>
      </c>
      <c r="G10" s="177">
        <v>11.4</v>
      </c>
      <c r="H10" s="194">
        <v>22.2</v>
      </c>
      <c r="I10" s="196">
        <v>42.4</v>
      </c>
      <c r="J10" s="141"/>
      <c r="K10" s="174">
        <v>0</v>
      </c>
      <c r="L10" s="177">
        <v>0</v>
      </c>
      <c r="M10" s="194">
        <v>0</v>
      </c>
      <c r="N10" s="177">
        <v>91.9</v>
      </c>
      <c r="O10" s="181">
        <v>4</v>
      </c>
      <c r="P10" s="177">
        <v>80</v>
      </c>
      <c r="Q10" s="142"/>
      <c r="R10" s="48">
        <v>0</v>
      </c>
      <c r="S10" s="48">
        <v>18.2</v>
      </c>
      <c r="T10" s="48">
        <v>45.5</v>
      </c>
      <c r="U10" s="48">
        <v>36.4</v>
      </c>
      <c r="V10" s="48">
        <v>18.2</v>
      </c>
      <c r="W10" s="48">
        <v>27.3</v>
      </c>
      <c r="X10" s="48">
        <v>27.3</v>
      </c>
      <c r="Y10" s="48">
        <v>27.3</v>
      </c>
      <c r="Z10" s="48">
        <v>0</v>
      </c>
      <c r="AA10" s="48">
        <v>27.3</v>
      </c>
      <c r="AB10" s="48">
        <v>27.3</v>
      </c>
      <c r="AC10" s="48">
        <v>45.5</v>
      </c>
      <c r="AD10" s="143"/>
      <c r="AE10" s="50">
        <v>36.4</v>
      </c>
      <c r="AF10" s="50">
        <v>27.3</v>
      </c>
      <c r="AG10" s="50">
        <v>18.2</v>
      </c>
      <c r="AH10" s="50">
        <v>18.2</v>
      </c>
      <c r="AI10" s="50">
        <v>0</v>
      </c>
      <c r="AJ10" s="50">
        <v>27.3</v>
      </c>
      <c r="AK10" s="50">
        <v>54.5</v>
      </c>
      <c r="AL10" s="50">
        <v>18.2</v>
      </c>
      <c r="AM10" s="50">
        <v>0</v>
      </c>
      <c r="AN10" s="50">
        <v>45.5</v>
      </c>
      <c r="AO10" s="50">
        <v>45.5</v>
      </c>
      <c r="AP10" s="50">
        <v>9.1</v>
      </c>
      <c r="AQ10" s="144"/>
      <c r="AR10" s="145"/>
      <c r="AS10" s="167">
        <v>36.4</v>
      </c>
      <c r="AT10" s="167">
        <v>63.6</v>
      </c>
      <c r="AU10" s="167">
        <v>0</v>
      </c>
      <c r="AV10" s="167">
        <v>0</v>
      </c>
      <c r="AW10" s="168">
        <v>45.5</v>
      </c>
      <c r="AX10" s="168">
        <v>45.5</v>
      </c>
      <c r="AY10" s="168">
        <v>9.1</v>
      </c>
      <c r="AZ10" s="168">
        <v>0</v>
      </c>
      <c r="BA10" s="168">
        <v>9.1</v>
      </c>
      <c r="BB10" s="168">
        <v>81.8</v>
      </c>
      <c r="BC10" s="168">
        <v>9.1</v>
      </c>
      <c r="BD10" s="168">
        <v>0</v>
      </c>
      <c r="BE10" s="144"/>
      <c r="BF10" s="169">
        <v>28.6</v>
      </c>
      <c r="BG10" s="169">
        <v>57.1</v>
      </c>
      <c r="BH10" s="169">
        <v>7.1</v>
      </c>
      <c r="BI10" s="169">
        <v>7.1</v>
      </c>
      <c r="BJ10" s="169">
        <v>14.3</v>
      </c>
      <c r="BK10" s="169">
        <v>71.400000000000006</v>
      </c>
      <c r="BL10" s="169">
        <v>14.3</v>
      </c>
      <c r="BM10" s="169">
        <v>0</v>
      </c>
      <c r="BN10" s="169">
        <v>28.6</v>
      </c>
      <c r="BO10" s="169">
        <v>42.9</v>
      </c>
      <c r="BP10" s="169">
        <v>28.6</v>
      </c>
      <c r="BQ10" s="169">
        <v>0</v>
      </c>
      <c r="BR10" s="169">
        <v>21.4</v>
      </c>
      <c r="BS10" s="169">
        <v>21.4</v>
      </c>
      <c r="BT10" s="169">
        <v>28.6</v>
      </c>
      <c r="BU10" s="169">
        <v>28.6</v>
      </c>
      <c r="BV10" s="144"/>
      <c r="BW10" s="168">
        <v>0</v>
      </c>
      <c r="BX10" s="168">
        <v>90.9</v>
      </c>
      <c r="BY10" s="168">
        <v>9.1</v>
      </c>
      <c r="BZ10" s="168">
        <v>0</v>
      </c>
      <c r="CA10" s="168">
        <v>9.1</v>
      </c>
      <c r="CB10" s="168">
        <v>72.7</v>
      </c>
      <c r="CC10" s="168">
        <v>18.2</v>
      </c>
      <c r="CD10" s="168">
        <v>0</v>
      </c>
      <c r="CE10" s="168">
        <v>20</v>
      </c>
      <c r="CF10" s="168">
        <v>60</v>
      </c>
      <c r="CG10" s="168">
        <v>0</v>
      </c>
      <c r="CH10" s="168">
        <v>20</v>
      </c>
      <c r="CI10" s="161"/>
      <c r="CJ10" s="169">
        <v>11.1</v>
      </c>
      <c r="CK10" s="169">
        <v>66.7</v>
      </c>
      <c r="CL10" s="169">
        <v>22.2</v>
      </c>
      <c r="CM10" s="169">
        <v>0</v>
      </c>
      <c r="CN10" s="169">
        <v>22.2</v>
      </c>
      <c r="CO10" s="169">
        <v>55.6</v>
      </c>
      <c r="CP10" s="169">
        <v>22.2</v>
      </c>
      <c r="CQ10" s="169">
        <v>0</v>
      </c>
      <c r="CR10" s="169">
        <v>33.299999999999997</v>
      </c>
      <c r="CS10" s="169">
        <v>33.299999999999997</v>
      </c>
      <c r="CT10" s="169">
        <v>33.299999999999997</v>
      </c>
      <c r="CU10" s="169">
        <v>0</v>
      </c>
      <c r="CV10" s="157"/>
      <c r="CW10" s="168">
        <v>30</v>
      </c>
      <c r="CX10" s="168">
        <v>50</v>
      </c>
      <c r="CY10" s="168">
        <v>20</v>
      </c>
      <c r="CZ10" s="168">
        <v>0</v>
      </c>
      <c r="DA10" s="168">
        <v>0</v>
      </c>
      <c r="DB10" s="168">
        <v>60</v>
      </c>
      <c r="DC10" s="168">
        <v>40</v>
      </c>
      <c r="DD10" s="168">
        <v>0</v>
      </c>
      <c r="DE10" s="168">
        <v>10</v>
      </c>
      <c r="DF10" s="168">
        <v>50</v>
      </c>
      <c r="DG10" s="168">
        <v>40</v>
      </c>
      <c r="DH10" s="168">
        <v>0</v>
      </c>
      <c r="DI10" s="157"/>
      <c r="DJ10" s="169">
        <v>16.7</v>
      </c>
      <c r="DK10" s="169">
        <v>75</v>
      </c>
      <c r="DL10" s="169">
        <v>8.3000000000000007</v>
      </c>
      <c r="DM10" s="169">
        <v>0</v>
      </c>
      <c r="DN10" s="169">
        <v>0</v>
      </c>
      <c r="DO10" s="169">
        <v>70.8</v>
      </c>
      <c r="DP10" s="169">
        <v>25</v>
      </c>
      <c r="DQ10" s="169">
        <v>4.2</v>
      </c>
      <c r="DR10" s="169">
        <v>37.5</v>
      </c>
      <c r="DS10" s="169">
        <v>29.2</v>
      </c>
      <c r="DT10" s="169">
        <v>29.2</v>
      </c>
      <c r="DU10" s="169">
        <v>4.2</v>
      </c>
      <c r="DV10" s="169">
        <v>12.5</v>
      </c>
      <c r="DW10" s="169">
        <v>33.299999999999997</v>
      </c>
      <c r="DX10" s="169">
        <v>41.7</v>
      </c>
      <c r="DY10" s="169">
        <v>12.5</v>
      </c>
      <c r="DZ10" s="158"/>
      <c r="EA10" s="168">
        <v>31.3</v>
      </c>
      <c r="EB10" s="168">
        <v>68.8</v>
      </c>
      <c r="EC10" s="168">
        <v>0</v>
      </c>
      <c r="ED10" s="168">
        <v>0</v>
      </c>
      <c r="EE10" s="168">
        <v>12.5</v>
      </c>
      <c r="EF10" s="168">
        <v>75</v>
      </c>
      <c r="EG10" s="168">
        <v>12.5</v>
      </c>
      <c r="EH10" s="168">
        <v>0</v>
      </c>
      <c r="EI10" s="168">
        <v>25</v>
      </c>
      <c r="EJ10" s="168">
        <v>43.8</v>
      </c>
      <c r="EK10" s="168">
        <v>25</v>
      </c>
      <c r="EL10" s="168">
        <v>6.3</v>
      </c>
      <c r="EM10" s="158"/>
      <c r="EN10" s="169">
        <v>13.3</v>
      </c>
      <c r="EO10" s="169">
        <v>80</v>
      </c>
      <c r="EP10" s="169">
        <v>6.7</v>
      </c>
      <c r="EQ10" s="169">
        <v>0</v>
      </c>
      <c r="ER10" s="169">
        <v>0</v>
      </c>
      <c r="ES10" s="169">
        <v>66.7</v>
      </c>
      <c r="ET10" s="169">
        <v>33.299999999999997</v>
      </c>
      <c r="EU10" s="169">
        <v>0</v>
      </c>
      <c r="EV10" s="169">
        <v>13.3</v>
      </c>
      <c r="EW10" s="169">
        <v>40</v>
      </c>
      <c r="EX10" s="169">
        <v>26.7</v>
      </c>
      <c r="EY10" s="169">
        <v>20</v>
      </c>
      <c r="EZ10" s="169">
        <v>13.3</v>
      </c>
      <c r="FA10" s="169">
        <v>66.7</v>
      </c>
      <c r="FB10" s="169">
        <v>13.3</v>
      </c>
      <c r="FC10" s="169">
        <v>6.7</v>
      </c>
      <c r="FD10" s="148"/>
      <c r="FE10" s="51" t="s">
        <v>38</v>
      </c>
      <c r="FF10" s="51" t="s">
        <v>38</v>
      </c>
      <c r="FG10" s="51" t="s">
        <v>38</v>
      </c>
      <c r="FH10" s="51" t="s">
        <v>38</v>
      </c>
      <c r="FI10" s="51" t="s">
        <v>38</v>
      </c>
      <c r="FJ10" s="51" t="s">
        <v>38</v>
      </c>
      <c r="FK10" s="47" t="s">
        <v>38</v>
      </c>
      <c r="FL10" s="47" t="s">
        <v>38</v>
      </c>
      <c r="FM10" s="47" t="s">
        <v>38</v>
      </c>
      <c r="FN10" s="47" t="s">
        <v>38</v>
      </c>
      <c r="FO10" s="47" t="s">
        <v>38</v>
      </c>
      <c r="FP10" s="47" t="s">
        <v>38</v>
      </c>
      <c r="FQ10" s="147"/>
      <c r="FR10" s="51" t="s">
        <v>630</v>
      </c>
      <c r="FS10" s="51" t="s">
        <v>629</v>
      </c>
      <c r="FT10" s="51">
        <v>0.76900000000000002</v>
      </c>
      <c r="FU10" s="51">
        <v>0.23100000000000001</v>
      </c>
      <c r="FV10" s="51">
        <v>0.57099999999999995</v>
      </c>
      <c r="FW10" s="51">
        <v>0.42899999999999999</v>
      </c>
      <c r="FX10" s="47" t="s">
        <v>38</v>
      </c>
      <c r="FY10" s="47" t="s">
        <v>38</v>
      </c>
      <c r="FZ10" s="47" t="s">
        <v>38</v>
      </c>
      <c r="GA10" s="47" t="s">
        <v>38</v>
      </c>
      <c r="GB10" s="47" t="s">
        <v>38</v>
      </c>
      <c r="GC10" s="47" t="s">
        <v>38</v>
      </c>
      <c r="GD10" s="165" t="s">
        <v>38</v>
      </c>
      <c r="GE10" s="165" t="s">
        <v>38</v>
      </c>
      <c r="GF10" s="165" t="s">
        <v>38</v>
      </c>
      <c r="GG10" s="165" t="s">
        <v>38</v>
      </c>
      <c r="GH10" s="165" t="s">
        <v>38</v>
      </c>
      <c r="GI10" s="165" t="s">
        <v>38</v>
      </c>
      <c r="GJ10" s="46"/>
    </row>
    <row r="11" spans="1:192">
      <c r="A11" s="19" t="s">
        <v>54</v>
      </c>
      <c r="B11" s="166">
        <v>5</v>
      </c>
      <c r="C11" s="170">
        <v>0</v>
      </c>
      <c r="D11" s="208">
        <v>3591654</v>
      </c>
      <c r="E11" s="171">
        <v>156.39999999999998</v>
      </c>
      <c r="F11" s="182">
        <v>3.0642504118616021E-2</v>
      </c>
      <c r="G11" s="177">
        <v>18.600000000000001</v>
      </c>
      <c r="H11" s="194">
        <v>0</v>
      </c>
      <c r="I11" s="196">
        <v>40.299999999999997</v>
      </c>
      <c r="J11" s="141"/>
      <c r="K11" s="174">
        <v>1</v>
      </c>
      <c r="L11" s="177">
        <v>1.3</v>
      </c>
      <c r="M11" s="194" t="s">
        <v>38</v>
      </c>
      <c r="N11" s="177">
        <v>91.5</v>
      </c>
      <c r="O11" s="181">
        <v>13</v>
      </c>
      <c r="P11" s="177">
        <v>56.5</v>
      </c>
      <c r="Q11" s="142"/>
      <c r="R11" s="48">
        <v>12.5</v>
      </c>
      <c r="S11" s="48">
        <v>12.5</v>
      </c>
      <c r="T11" s="48">
        <v>25</v>
      </c>
      <c r="U11" s="48">
        <v>50</v>
      </c>
      <c r="V11" s="48">
        <v>12.5</v>
      </c>
      <c r="W11" s="48">
        <v>0</v>
      </c>
      <c r="X11" s="48">
        <v>37.5</v>
      </c>
      <c r="Y11" s="48">
        <v>50</v>
      </c>
      <c r="Z11" s="48">
        <v>12.5</v>
      </c>
      <c r="AA11" s="48">
        <v>37.5</v>
      </c>
      <c r="AB11" s="48">
        <v>25</v>
      </c>
      <c r="AC11" s="48">
        <v>25</v>
      </c>
      <c r="AD11" s="143"/>
      <c r="AE11" s="50">
        <v>50</v>
      </c>
      <c r="AF11" s="50">
        <v>7.1</v>
      </c>
      <c r="AG11" s="50">
        <v>14.3</v>
      </c>
      <c r="AH11" s="50">
        <v>28.6</v>
      </c>
      <c r="AI11" s="50">
        <v>14.3</v>
      </c>
      <c r="AJ11" s="50">
        <v>35.700000000000003</v>
      </c>
      <c r="AK11" s="50">
        <v>28.6</v>
      </c>
      <c r="AL11" s="50">
        <v>21.4</v>
      </c>
      <c r="AM11" s="50">
        <v>35.700000000000003</v>
      </c>
      <c r="AN11" s="50">
        <v>7.1</v>
      </c>
      <c r="AO11" s="50">
        <v>35.700000000000003</v>
      </c>
      <c r="AP11" s="50">
        <v>21.4</v>
      </c>
      <c r="AQ11" s="144"/>
      <c r="AR11" s="145"/>
      <c r="AS11" s="167">
        <v>23.1</v>
      </c>
      <c r="AT11" s="167">
        <v>38.5</v>
      </c>
      <c r="AU11" s="167">
        <v>23.1</v>
      </c>
      <c r="AV11" s="167">
        <v>15.4</v>
      </c>
      <c r="AW11" s="168">
        <v>15.4</v>
      </c>
      <c r="AX11" s="168">
        <v>38.5</v>
      </c>
      <c r="AY11" s="168">
        <v>38.5</v>
      </c>
      <c r="AZ11" s="168">
        <v>7.7</v>
      </c>
      <c r="BA11" s="168">
        <v>41.7</v>
      </c>
      <c r="BB11" s="168">
        <v>33.299999999999997</v>
      </c>
      <c r="BC11" s="168">
        <v>0</v>
      </c>
      <c r="BD11" s="168">
        <v>25</v>
      </c>
      <c r="BE11" s="144"/>
      <c r="BF11" s="169">
        <v>27.3</v>
      </c>
      <c r="BG11" s="169">
        <v>36.4</v>
      </c>
      <c r="BH11" s="169">
        <v>27.3</v>
      </c>
      <c r="BI11" s="169">
        <v>9.1</v>
      </c>
      <c r="BJ11" s="169">
        <v>36.4</v>
      </c>
      <c r="BK11" s="169">
        <v>36.4</v>
      </c>
      <c r="BL11" s="169">
        <v>18.2</v>
      </c>
      <c r="BM11" s="169">
        <v>9.1</v>
      </c>
      <c r="BN11" s="169">
        <v>27.3</v>
      </c>
      <c r="BO11" s="169">
        <v>45.5</v>
      </c>
      <c r="BP11" s="169">
        <v>9.1</v>
      </c>
      <c r="BQ11" s="169">
        <v>18.2</v>
      </c>
      <c r="BR11" s="169">
        <v>9.1</v>
      </c>
      <c r="BS11" s="169">
        <v>27.3</v>
      </c>
      <c r="BT11" s="169">
        <v>36.4</v>
      </c>
      <c r="BU11" s="169">
        <v>27.3</v>
      </c>
      <c r="BV11" s="144"/>
      <c r="BW11" s="168" t="s">
        <v>625</v>
      </c>
      <c r="BX11" s="168" t="s">
        <v>626</v>
      </c>
      <c r="BY11" s="168" t="s">
        <v>625</v>
      </c>
      <c r="BZ11" s="168" t="s">
        <v>625</v>
      </c>
      <c r="CA11" s="168">
        <v>12.5</v>
      </c>
      <c r="CB11" s="168">
        <v>62.5</v>
      </c>
      <c r="CC11" s="168">
        <v>25</v>
      </c>
      <c r="CD11" s="168">
        <v>0</v>
      </c>
      <c r="CE11" s="168">
        <v>37.5</v>
      </c>
      <c r="CF11" s="168">
        <v>50</v>
      </c>
      <c r="CG11" s="168">
        <v>12.5</v>
      </c>
      <c r="CH11" s="168">
        <v>0</v>
      </c>
      <c r="CI11" s="161"/>
      <c r="CJ11" s="169">
        <v>36.4</v>
      </c>
      <c r="CK11" s="169">
        <v>54.5</v>
      </c>
      <c r="CL11" s="169">
        <v>9.1</v>
      </c>
      <c r="CM11" s="169">
        <v>0</v>
      </c>
      <c r="CN11" s="169">
        <v>0</v>
      </c>
      <c r="CO11" s="169">
        <v>72.7</v>
      </c>
      <c r="CP11" s="169">
        <v>27.3</v>
      </c>
      <c r="CQ11" s="169">
        <v>0</v>
      </c>
      <c r="CR11" s="169">
        <v>9.1</v>
      </c>
      <c r="CS11" s="169">
        <v>63.6</v>
      </c>
      <c r="CT11" s="169">
        <v>18.2</v>
      </c>
      <c r="CU11" s="169">
        <v>9.1</v>
      </c>
      <c r="CV11" s="157"/>
      <c r="CW11" s="168">
        <v>46.2</v>
      </c>
      <c r="CX11" s="168">
        <v>30.8</v>
      </c>
      <c r="CY11" s="168">
        <v>15.4</v>
      </c>
      <c r="CZ11" s="168">
        <v>7.7</v>
      </c>
      <c r="DA11" s="168">
        <v>15.4</v>
      </c>
      <c r="DB11" s="168">
        <v>61.5</v>
      </c>
      <c r="DC11" s="168">
        <v>15.4</v>
      </c>
      <c r="DD11" s="168">
        <v>7.7</v>
      </c>
      <c r="DE11" s="168">
        <v>38.5</v>
      </c>
      <c r="DF11" s="168">
        <v>30.8</v>
      </c>
      <c r="DG11" s="168">
        <v>7.7</v>
      </c>
      <c r="DH11" s="168">
        <v>23.1</v>
      </c>
      <c r="DI11" s="157"/>
      <c r="DJ11" s="169" t="s">
        <v>628</v>
      </c>
      <c r="DK11" s="169" t="s">
        <v>627</v>
      </c>
      <c r="DL11" s="169" t="s">
        <v>627</v>
      </c>
      <c r="DM11" s="169" t="s">
        <v>627</v>
      </c>
      <c r="DN11" s="169">
        <v>33.299999999999997</v>
      </c>
      <c r="DO11" s="169">
        <v>50</v>
      </c>
      <c r="DP11" s="169">
        <v>0</v>
      </c>
      <c r="DQ11" s="169">
        <v>16.7</v>
      </c>
      <c r="DR11" s="169">
        <v>66.7</v>
      </c>
      <c r="DS11" s="169">
        <v>16.7</v>
      </c>
      <c r="DT11" s="169">
        <v>0</v>
      </c>
      <c r="DU11" s="169">
        <v>16.7</v>
      </c>
      <c r="DV11" s="169">
        <v>50</v>
      </c>
      <c r="DW11" s="169">
        <v>33.299999999999997</v>
      </c>
      <c r="DX11" s="169">
        <v>0</v>
      </c>
      <c r="DY11" s="169">
        <v>16.7</v>
      </c>
      <c r="DZ11" s="158"/>
      <c r="EA11" s="168">
        <v>44.4</v>
      </c>
      <c r="EB11" s="168">
        <v>44.4</v>
      </c>
      <c r="EC11" s="168">
        <v>11.1</v>
      </c>
      <c r="ED11" s="168">
        <v>0</v>
      </c>
      <c r="EE11" s="168">
        <v>11.1</v>
      </c>
      <c r="EF11" s="168">
        <v>33.299999999999997</v>
      </c>
      <c r="EG11" s="168">
        <v>55.6</v>
      </c>
      <c r="EH11" s="168">
        <v>0</v>
      </c>
      <c r="EI11" s="168">
        <v>22.2</v>
      </c>
      <c r="EJ11" s="168">
        <v>22.2</v>
      </c>
      <c r="EK11" s="168">
        <v>33.299999999999997</v>
      </c>
      <c r="EL11" s="168">
        <v>22.2</v>
      </c>
      <c r="EM11" s="158"/>
      <c r="EN11" s="169">
        <v>25</v>
      </c>
      <c r="EO11" s="169">
        <v>33.299999999999997</v>
      </c>
      <c r="EP11" s="169">
        <v>16.7</v>
      </c>
      <c r="EQ11" s="169">
        <v>25</v>
      </c>
      <c r="ER11" s="169">
        <v>7.7</v>
      </c>
      <c r="ES11" s="169">
        <v>53.8</v>
      </c>
      <c r="ET11" s="169">
        <v>7.7</v>
      </c>
      <c r="EU11" s="169">
        <v>30.8</v>
      </c>
      <c r="EV11" s="169">
        <v>30.8</v>
      </c>
      <c r="EW11" s="169">
        <v>30.8</v>
      </c>
      <c r="EX11" s="169">
        <v>15.4</v>
      </c>
      <c r="EY11" s="169">
        <v>23.1</v>
      </c>
      <c r="EZ11" s="169">
        <v>16.7</v>
      </c>
      <c r="FA11" s="169">
        <v>41.7</v>
      </c>
      <c r="FB11" s="169">
        <v>25</v>
      </c>
      <c r="FC11" s="169">
        <v>16.7</v>
      </c>
      <c r="FD11" s="148"/>
      <c r="FE11" s="51" t="s">
        <v>38</v>
      </c>
      <c r="FF11" s="51" t="s">
        <v>38</v>
      </c>
      <c r="FG11" s="51" t="s">
        <v>38</v>
      </c>
      <c r="FH11" s="51" t="s">
        <v>38</v>
      </c>
      <c r="FI11" s="51" t="s">
        <v>628</v>
      </c>
      <c r="FJ11" s="51" t="s">
        <v>627</v>
      </c>
      <c r="FK11" s="47" t="s">
        <v>38</v>
      </c>
      <c r="FL11" s="47" t="s">
        <v>38</v>
      </c>
      <c r="FM11" s="47" t="s">
        <v>38</v>
      </c>
      <c r="FN11" s="47" t="s">
        <v>38</v>
      </c>
      <c r="FO11" s="47" t="s">
        <v>627</v>
      </c>
      <c r="FP11" s="47" t="s">
        <v>628</v>
      </c>
      <c r="FQ11" s="147"/>
      <c r="FR11" s="51">
        <v>0.71399999999999997</v>
      </c>
      <c r="FS11" s="51">
        <v>0.28599999999999998</v>
      </c>
      <c r="FT11" s="51">
        <v>0.53800000000000003</v>
      </c>
      <c r="FU11" s="51">
        <v>0.46200000000000002</v>
      </c>
      <c r="FV11" s="51">
        <v>0.61499999999999999</v>
      </c>
      <c r="FW11" s="51">
        <v>0.38500000000000001</v>
      </c>
      <c r="FX11" s="47" t="s">
        <v>38</v>
      </c>
      <c r="FY11" s="47" t="s">
        <v>38</v>
      </c>
      <c r="FZ11" s="47" t="s">
        <v>38</v>
      </c>
      <c r="GA11" s="47" t="s">
        <v>38</v>
      </c>
      <c r="GB11" s="47" t="s">
        <v>38</v>
      </c>
      <c r="GC11" s="47" t="s">
        <v>38</v>
      </c>
      <c r="GD11" s="165" t="s">
        <v>38</v>
      </c>
      <c r="GE11" s="165" t="s">
        <v>38</v>
      </c>
      <c r="GF11" s="165" t="s">
        <v>38</v>
      </c>
      <c r="GG11" s="165" t="s">
        <v>38</v>
      </c>
      <c r="GH11" s="165" t="s">
        <v>627</v>
      </c>
      <c r="GI11" s="165" t="s">
        <v>628</v>
      </c>
      <c r="GJ11" s="46"/>
    </row>
    <row r="12" spans="1:192">
      <c r="A12" s="19" t="s">
        <v>55</v>
      </c>
      <c r="B12" s="166">
        <v>4</v>
      </c>
      <c r="C12" s="170">
        <v>0</v>
      </c>
      <c r="D12" s="208">
        <v>2724635</v>
      </c>
      <c r="E12" s="171">
        <v>264</v>
      </c>
      <c r="F12" s="182">
        <v>0.17437722419928825</v>
      </c>
      <c r="G12" s="177">
        <v>7</v>
      </c>
      <c r="H12" s="194">
        <v>0</v>
      </c>
      <c r="I12" s="196">
        <v>49</v>
      </c>
      <c r="J12" s="141"/>
      <c r="K12" s="174">
        <v>6</v>
      </c>
      <c r="L12" s="177">
        <v>5</v>
      </c>
      <c r="M12" s="194">
        <v>0</v>
      </c>
      <c r="N12" s="177">
        <v>97.3</v>
      </c>
      <c r="O12" s="181">
        <v>16</v>
      </c>
      <c r="P12" s="177">
        <v>69.599999999999994</v>
      </c>
      <c r="Q12" s="142"/>
      <c r="R12" s="48">
        <v>0</v>
      </c>
      <c r="S12" s="48">
        <v>21.4</v>
      </c>
      <c r="T12" s="48">
        <v>35.700000000000003</v>
      </c>
      <c r="U12" s="48">
        <v>42.9</v>
      </c>
      <c r="V12" s="48">
        <v>14.3</v>
      </c>
      <c r="W12" s="48">
        <v>35.700000000000003</v>
      </c>
      <c r="X12" s="48">
        <v>28.6</v>
      </c>
      <c r="Y12" s="48">
        <v>21.4</v>
      </c>
      <c r="Z12" s="48">
        <v>0</v>
      </c>
      <c r="AA12" s="48">
        <v>14.3</v>
      </c>
      <c r="AB12" s="48">
        <v>71.400000000000006</v>
      </c>
      <c r="AC12" s="48">
        <v>14.3</v>
      </c>
      <c r="AD12" s="143"/>
      <c r="AE12" s="50" t="s">
        <v>38</v>
      </c>
      <c r="AF12" s="50" t="s">
        <v>38</v>
      </c>
      <c r="AG12" s="50" t="s">
        <v>38</v>
      </c>
      <c r="AH12" s="50" t="s">
        <v>38</v>
      </c>
      <c r="AI12" s="50" t="s">
        <v>38</v>
      </c>
      <c r="AJ12" s="50" t="s">
        <v>38</v>
      </c>
      <c r="AK12" s="50" t="s">
        <v>38</v>
      </c>
      <c r="AL12" s="50" t="s">
        <v>38</v>
      </c>
      <c r="AM12" s="50" t="s">
        <v>38</v>
      </c>
      <c r="AN12" s="50" t="s">
        <v>38</v>
      </c>
      <c r="AO12" s="50" t="s">
        <v>38</v>
      </c>
      <c r="AP12" s="50" t="s">
        <v>38</v>
      </c>
      <c r="AQ12" s="144"/>
      <c r="AR12" s="145"/>
      <c r="AS12" s="167">
        <v>16.7</v>
      </c>
      <c r="AT12" s="167">
        <v>61.1</v>
      </c>
      <c r="AU12" s="167">
        <v>22.2</v>
      </c>
      <c r="AV12" s="167">
        <v>0</v>
      </c>
      <c r="AW12" s="168">
        <v>16.7</v>
      </c>
      <c r="AX12" s="168">
        <v>44.4</v>
      </c>
      <c r="AY12" s="168">
        <v>33.299999999999997</v>
      </c>
      <c r="AZ12" s="168">
        <v>5.6</v>
      </c>
      <c r="BA12" s="168">
        <v>11.1</v>
      </c>
      <c r="BB12" s="168">
        <v>50</v>
      </c>
      <c r="BC12" s="168">
        <v>27.8</v>
      </c>
      <c r="BD12" s="168">
        <v>11.1</v>
      </c>
      <c r="BE12" s="144"/>
      <c r="BF12" s="169">
        <v>35.700000000000003</v>
      </c>
      <c r="BG12" s="169">
        <v>57.1</v>
      </c>
      <c r="BH12" s="169">
        <v>0</v>
      </c>
      <c r="BI12" s="169">
        <v>7.1</v>
      </c>
      <c r="BJ12" s="169">
        <v>28.6</v>
      </c>
      <c r="BK12" s="169">
        <v>57.1</v>
      </c>
      <c r="BL12" s="169">
        <v>14.3</v>
      </c>
      <c r="BM12" s="169">
        <v>0</v>
      </c>
      <c r="BN12" s="169">
        <v>14.3</v>
      </c>
      <c r="BO12" s="169">
        <v>50</v>
      </c>
      <c r="BP12" s="169">
        <v>21.4</v>
      </c>
      <c r="BQ12" s="169">
        <v>14.3</v>
      </c>
      <c r="BR12" s="169">
        <v>28.6</v>
      </c>
      <c r="BS12" s="169">
        <v>28.6</v>
      </c>
      <c r="BT12" s="169">
        <v>28.6</v>
      </c>
      <c r="BU12" s="169">
        <v>14.3</v>
      </c>
      <c r="BV12" s="144"/>
      <c r="BW12" s="168">
        <v>15.8</v>
      </c>
      <c r="BX12" s="168">
        <v>42.1</v>
      </c>
      <c r="BY12" s="168">
        <v>31.6</v>
      </c>
      <c r="BZ12" s="168">
        <v>10.5</v>
      </c>
      <c r="CA12" s="168">
        <v>5.3</v>
      </c>
      <c r="CB12" s="168">
        <v>52.6</v>
      </c>
      <c r="CC12" s="168">
        <v>31.6</v>
      </c>
      <c r="CD12" s="168">
        <v>10.5</v>
      </c>
      <c r="CE12" s="168">
        <v>5.3</v>
      </c>
      <c r="CF12" s="168">
        <v>52.6</v>
      </c>
      <c r="CG12" s="168">
        <v>31.6</v>
      </c>
      <c r="CH12" s="168">
        <v>10.5</v>
      </c>
      <c r="CI12" s="161"/>
      <c r="CJ12" s="169">
        <v>57.9</v>
      </c>
      <c r="CK12" s="169">
        <v>21.1</v>
      </c>
      <c r="CL12" s="169">
        <v>21.1</v>
      </c>
      <c r="CM12" s="169">
        <v>0</v>
      </c>
      <c r="CN12" s="169">
        <v>47.4</v>
      </c>
      <c r="CO12" s="169">
        <v>21.1</v>
      </c>
      <c r="CP12" s="169">
        <v>26.3</v>
      </c>
      <c r="CQ12" s="169">
        <v>5.3</v>
      </c>
      <c r="CR12" s="169">
        <v>31.6</v>
      </c>
      <c r="CS12" s="169">
        <v>47.4</v>
      </c>
      <c r="CT12" s="169">
        <v>10.5</v>
      </c>
      <c r="CU12" s="169">
        <v>10.5</v>
      </c>
      <c r="CV12" s="157"/>
      <c r="CW12" s="168">
        <v>54.5</v>
      </c>
      <c r="CX12" s="168">
        <v>45.5</v>
      </c>
      <c r="CY12" s="168">
        <v>0</v>
      </c>
      <c r="CZ12" s="168">
        <v>0</v>
      </c>
      <c r="DA12" s="168">
        <v>16.7</v>
      </c>
      <c r="DB12" s="168">
        <v>66.7</v>
      </c>
      <c r="DC12" s="168">
        <v>16.7</v>
      </c>
      <c r="DD12" s="168">
        <v>0</v>
      </c>
      <c r="DE12" s="168">
        <v>16.7</v>
      </c>
      <c r="DF12" s="168">
        <v>50</v>
      </c>
      <c r="DG12" s="168">
        <v>25</v>
      </c>
      <c r="DH12" s="168">
        <v>8.3000000000000007</v>
      </c>
      <c r="DI12" s="157"/>
      <c r="DJ12" s="169">
        <v>50</v>
      </c>
      <c r="DK12" s="169">
        <v>45.5</v>
      </c>
      <c r="DL12" s="169">
        <v>4.5</v>
      </c>
      <c r="DM12" s="169">
        <v>0</v>
      </c>
      <c r="DN12" s="169">
        <v>4.5</v>
      </c>
      <c r="DO12" s="169">
        <v>72.7</v>
      </c>
      <c r="DP12" s="169">
        <v>18.2</v>
      </c>
      <c r="DQ12" s="169">
        <v>4.5</v>
      </c>
      <c r="DR12" s="169">
        <v>28.6</v>
      </c>
      <c r="DS12" s="169">
        <v>57.1</v>
      </c>
      <c r="DT12" s="169">
        <v>0</v>
      </c>
      <c r="DU12" s="169">
        <v>14.3</v>
      </c>
      <c r="DV12" s="169">
        <v>23.8</v>
      </c>
      <c r="DW12" s="169">
        <v>52.4</v>
      </c>
      <c r="DX12" s="169">
        <v>14.3</v>
      </c>
      <c r="DY12" s="169">
        <v>9.5</v>
      </c>
      <c r="DZ12" s="158"/>
      <c r="EA12" s="168">
        <v>38.1</v>
      </c>
      <c r="EB12" s="168">
        <v>42.9</v>
      </c>
      <c r="EC12" s="168">
        <v>19</v>
      </c>
      <c r="ED12" s="168">
        <v>0</v>
      </c>
      <c r="EE12" s="168">
        <v>0</v>
      </c>
      <c r="EF12" s="168">
        <v>66.7</v>
      </c>
      <c r="EG12" s="168">
        <v>23.8</v>
      </c>
      <c r="EH12" s="168">
        <v>9.5</v>
      </c>
      <c r="EI12" s="168">
        <v>9.5</v>
      </c>
      <c r="EJ12" s="168">
        <v>42.9</v>
      </c>
      <c r="EK12" s="168">
        <v>23.8</v>
      </c>
      <c r="EL12" s="168">
        <v>23.8</v>
      </c>
      <c r="EM12" s="158"/>
      <c r="EN12" s="169">
        <v>18.8</v>
      </c>
      <c r="EO12" s="169">
        <v>50</v>
      </c>
      <c r="EP12" s="169">
        <v>31.3</v>
      </c>
      <c r="EQ12" s="169">
        <v>0</v>
      </c>
      <c r="ER12" s="169">
        <v>0</v>
      </c>
      <c r="ES12" s="169">
        <v>52.9</v>
      </c>
      <c r="ET12" s="169">
        <v>35.299999999999997</v>
      </c>
      <c r="EU12" s="169">
        <v>11.8</v>
      </c>
      <c r="EV12" s="169">
        <v>5.9</v>
      </c>
      <c r="EW12" s="169">
        <v>29.4</v>
      </c>
      <c r="EX12" s="169">
        <v>35.299999999999997</v>
      </c>
      <c r="EY12" s="169">
        <v>29.4</v>
      </c>
      <c r="EZ12" s="169">
        <v>12.5</v>
      </c>
      <c r="FA12" s="169">
        <v>31.3</v>
      </c>
      <c r="FB12" s="169">
        <v>25</v>
      </c>
      <c r="FC12" s="169">
        <v>31.3</v>
      </c>
      <c r="FD12" s="148"/>
      <c r="FE12" s="51">
        <v>0.7</v>
      </c>
      <c r="FF12" s="51">
        <v>0.3</v>
      </c>
      <c r="FG12" s="51">
        <v>0.58299999999999996</v>
      </c>
      <c r="FH12" s="51">
        <v>0.41699999999999998</v>
      </c>
      <c r="FI12" s="51">
        <v>0.64300000000000002</v>
      </c>
      <c r="FJ12" s="51">
        <v>0.35699999999999998</v>
      </c>
      <c r="FK12" s="47" t="s">
        <v>38</v>
      </c>
      <c r="FL12" s="47" t="s">
        <v>38</v>
      </c>
      <c r="FM12" s="47" t="s">
        <v>38</v>
      </c>
      <c r="FN12" s="47" t="s">
        <v>38</v>
      </c>
      <c r="FO12" s="47" t="s">
        <v>38</v>
      </c>
      <c r="FP12" s="47" t="s">
        <v>38</v>
      </c>
      <c r="FQ12" s="147"/>
      <c r="FR12" s="51">
        <v>0.68799999999999994</v>
      </c>
      <c r="FS12" s="51">
        <v>0.313</v>
      </c>
      <c r="FT12" s="51">
        <v>0.64700000000000002</v>
      </c>
      <c r="FU12" s="51">
        <v>0.35299999999999998</v>
      </c>
      <c r="FV12" s="51">
        <v>0.64700000000000002</v>
      </c>
      <c r="FW12" s="51">
        <v>0.35299999999999998</v>
      </c>
      <c r="FX12" s="47" t="s">
        <v>38</v>
      </c>
      <c r="FY12" s="47" t="s">
        <v>38</v>
      </c>
      <c r="FZ12" s="47" t="s">
        <v>38</v>
      </c>
      <c r="GA12" s="47" t="s">
        <v>38</v>
      </c>
      <c r="GB12" s="47" t="s">
        <v>38</v>
      </c>
      <c r="GC12" s="47" t="s">
        <v>38</v>
      </c>
      <c r="GD12" s="165" t="s">
        <v>38</v>
      </c>
      <c r="GE12" s="165" t="s">
        <v>38</v>
      </c>
      <c r="GF12" s="165" t="s">
        <v>38</v>
      </c>
      <c r="GG12" s="165" t="s">
        <v>38</v>
      </c>
      <c r="GH12" s="165" t="s">
        <v>38</v>
      </c>
      <c r="GI12" s="165" t="s">
        <v>38</v>
      </c>
      <c r="GJ12" s="46"/>
    </row>
    <row r="13" spans="1:192">
      <c r="A13" s="19" t="s">
        <v>56</v>
      </c>
      <c r="B13" s="166">
        <v>7</v>
      </c>
      <c r="C13" s="170">
        <v>2</v>
      </c>
      <c r="D13" s="208">
        <v>7668698</v>
      </c>
      <c r="E13" s="171">
        <v>495.71</v>
      </c>
      <c r="F13" s="182">
        <v>-1.4297076953668664E-2</v>
      </c>
      <c r="G13" s="177">
        <v>15.2</v>
      </c>
      <c r="H13" s="194">
        <v>0</v>
      </c>
      <c r="I13" s="196">
        <v>33.700000000000003</v>
      </c>
      <c r="J13" s="141"/>
      <c r="K13" s="174">
        <v>4</v>
      </c>
      <c r="L13" s="177">
        <v>1.7</v>
      </c>
      <c r="M13" s="194">
        <v>3.4</v>
      </c>
      <c r="N13" s="177">
        <v>83.4</v>
      </c>
      <c r="O13" s="181">
        <v>45</v>
      </c>
      <c r="P13" s="177">
        <v>86.5</v>
      </c>
      <c r="Q13" s="142"/>
      <c r="R13" s="48">
        <v>25.6</v>
      </c>
      <c r="S13" s="48">
        <v>25.6</v>
      </c>
      <c r="T13" s="48">
        <v>25.6</v>
      </c>
      <c r="U13" s="48">
        <v>23.1</v>
      </c>
      <c r="V13" s="48">
        <v>20.5</v>
      </c>
      <c r="W13" s="48">
        <v>33.299999999999997</v>
      </c>
      <c r="X13" s="48">
        <v>38.5</v>
      </c>
      <c r="Y13" s="48">
        <v>7.7</v>
      </c>
      <c r="Z13" s="48">
        <v>33.299999999999997</v>
      </c>
      <c r="AA13" s="48">
        <v>38.5</v>
      </c>
      <c r="AB13" s="48">
        <v>25.6</v>
      </c>
      <c r="AC13" s="48">
        <v>2.6</v>
      </c>
      <c r="AD13" s="143"/>
      <c r="AE13" s="50">
        <v>48.6</v>
      </c>
      <c r="AF13" s="50">
        <v>29.7</v>
      </c>
      <c r="AG13" s="50">
        <v>10.8</v>
      </c>
      <c r="AH13" s="50">
        <v>10.8</v>
      </c>
      <c r="AI13" s="50">
        <v>43.2</v>
      </c>
      <c r="AJ13" s="50">
        <v>27</v>
      </c>
      <c r="AK13" s="50">
        <v>24.3</v>
      </c>
      <c r="AL13" s="50">
        <v>5.4</v>
      </c>
      <c r="AM13" s="50">
        <v>42.1</v>
      </c>
      <c r="AN13" s="50">
        <v>39.5</v>
      </c>
      <c r="AO13" s="50">
        <v>13.2</v>
      </c>
      <c r="AP13" s="50">
        <v>5.3</v>
      </c>
      <c r="AQ13" s="144"/>
      <c r="AR13" s="145"/>
      <c r="AS13" s="167">
        <v>39.5</v>
      </c>
      <c r="AT13" s="167">
        <v>34.200000000000003</v>
      </c>
      <c r="AU13" s="167">
        <v>15.8</v>
      </c>
      <c r="AV13" s="167">
        <v>10.5</v>
      </c>
      <c r="AW13" s="168">
        <v>34.200000000000003</v>
      </c>
      <c r="AX13" s="168">
        <v>44.7</v>
      </c>
      <c r="AY13" s="168">
        <v>15.8</v>
      </c>
      <c r="AZ13" s="168">
        <v>5.3</v>
      </c>
      <c r="BA13" s="168">
        <v>39.5</v>
      </c>
      <c r="BB13" s="168">
        <v>44.7</v>
      </c>
      <c r="BC13" s="168">
        <v>5.3</v>
      </c>
      <c r="BD13" s="168">
        <v>10.5</v>
      </c>
      <c r="BE13" s="144"/>
      <c r="BF13" s="169">
        <v>25.8</v>
      </c>
      <c r="BG13" s="169">
        <v>58.1</v>
      </c>
      <c r="BH13" s="169">
        <v>9.6999999999999993</v>
      </c>
      <c r="BI13" s="169">
        <v>6.5</v>
      </c>
      <c r="BJ13" s="169">
        <v>35.5</v>
      </c>
      <c r="BK13" s="169">
        <v>51.6</v>
      </c>
      <c r="BL13" s="169">
        <v>12.9</v>
      </c>
      <c r="BM13" s="169">
        <v>0</v>
      </c>
      <c r="BN13" s="169">
        <v>35.5</v>
      </c>
      <c r="BO13" s="169">
        <v>54.8</v>
      </c>
      <c r="BP13" s="169">
        <v>6.5</v>
      </c>
      <c r="BQ13" s="169">
        <v>3.2</v>
      </c>
      <c r="BR13" s="169">
        <v>22.6</v>
      </c>
      <c r="BS13" s="169">
        <v>29</v>
      </c>
      <c r="BT13" s="169">
        <v>41.9</v>
      </c>
      <c r="BU13" s="169">
        <v>6.5</v>
      </c>
      <c r="BV13" s="144"/>
      <c r="BW13" s="168">
        <v>43.6</v>
      </c>
      <c r="BX13" s="168">
        <v>51.3</v>
      </c>
      <c r="BY13" s="168">
        <v>5.0999999999999996</v>
      </c>
      <c r="BZ13" s="168">
        <v>0</v>
      </c>
      <c r="CA13" s="168">
        <v>30.8</v>
      </c>
      <c r="CB13" s="168">
        <v>53.8</v>
      </c>
      <c r="CC13" s="168">
        <v>15.4</v>
      </c>
      <c r="CD13" s="168">
        <v>0</v>
      </c>
      <c r="CE13" s="168">
        <v>56.4</v>
      </c>
      <c r="CF13" s="168">
        <v>38.5</v>
      </c>
      <c r="CG13" s="168">
        <v>2.6</v>
      </c>
      <c r="CH13" s="168">
        <v>2.6</v>
      </c>
      <c r="CI13" s="161"/>
      <c r="CJ13" s="169">
        <v>34.6</v>
      </c>
      <c r="CK13" s="169">
        <v>57.7</v>
      </c>
      <c r="CL13" s="169">
        <v>7.7</v>
      </c>
      <c r="CM13" s="169">
        <v>0</v>
      </c>
      <c r="CN13" s="169">
        <v>42.3</v>
      </c>
      <c r="CO13" s="169">
        <v>46.2</v>
      </c>
      <c r="CP13" s="169">
        <v>7.7</v>
      </c>
      <c r="CQ13" s="169">
        <v>3.8</v>
      </c>
      <c r="CR13" s="169">
        <v>50</v>
      </c>
      <c r="CS13" s="169">
        <v>38.5</v>
      </c>
      <c r="CT13" s="169">
        <v>7.7</v>
      </c>
      <c r="CU13" s="169">
        <v>3.8</v>
      </c>
      <c r="CV13" s="157"/>
      <c r="CW13" s="168">
        <v>55.3</v>
      </c>
      <c r="CX13" s="168">
        <v>42.1</v>
      </c>
      <c r="CY13" s="168">
        <v>2.6</v>
      </c>
      <c r="CZ13" s="168">
        <v>0</v>
      </c>
      <c r="DA13" s="168">
        <v>28.9</v>
      </c>
      <c r="DB13" s="168">
        <v>60.5</v>
      </c>
      <c r="DC13" s="168">
        <v>10.5</v>
      </c>
      <c r="DD13" s="168">
        <v>0</v>
      </c>
      <c r="DE13" s="168">
        <v>47.4</v>
      </c>
      <c r="DF13" s="168">
        <v>44.7</v>
      </c>
      <c r="DG13" s="168">
        <v>7.9</v>
      </c>
      <c r="DH13" s="168">
        <v>0</v>
      </c>
      <c r="DI13" s="157"/>
      <c r="DJ13" s="169">
        <v>44.7</v>
      </c>
      <c r="DK13" s="169">
        <v>44.7</v>
      </c>
      <c r="DL13" s="169">
        <v>10.5</v>
      </c>
      <c r="DM13" s="169">
        <v>0</v>
      </c>
      <c r="DN13" s="169">
        <v>15.8</v>
      </c>
      <c r="DO13" s="169">
        <v>60.5</v>
      </c>
      <c r="DP13" s="169">
        <v>18.399999999999999</v>
      </c>
      <c r="DQ13" s="169">
        <v>5.3</v>
      </c>
      <c r="DR13" s="169">
        <v>36.799999999999997</v>
      </c>
      <c r="DS13" s="169">
        <v>50</v>
      </c>
      <c r="DT13" s="169">
        <v>7.9</v>
      </c>
      <c r="DU13" s="169">
        <v>5.3</v>
      </c>
      <c r="DV13" s="169">
        <v>36.799999999999997</v>
      </c>
      <c r="DW13" s="169">
        <v>21.1</v>
      </c>
      <c r="DX13" s="169">
        <v>21.1</v>
      </c>
      <c r="DY13" s="169">
        <v>21.1</v>
      </c>
      <c r="DZ13" s="158"/>
      <c r="EA13" s="168">
        <v>66.7</v>
      </c>
      <c r="EB13" s="168">
        <v>24.2</v>
      </c>
      <c r="EC13" s="168">
        <v>9.1</v>
      </c>
      <c r="ED13" s="168">
        <v>0</v>
      </c>
      <c r="EE13" s="168">
        <v>15.2</v>
      </c>
      <c r="EF13" s="168">
        <v>75.8</v>
      </c>
      <c r="EG13" s="168">
        <v>9.1</v>
      </c>
      <c r="EH13" s="168">
        <v>0</v>
      </c>
      <c r="EI13" s="168">
        <v>45.5</v>
      </c>
      <c r="EJ13" s="168">
        <v>36.4</v>
      </c>
      <c r="EK13" s="168">
        <v>15.2</v>
      </c>
      <c r="EL13" s="168">
        <v>3</v>
      </c>
      <c r="EM13" s="158"/>
      <c r="EN13" s="169">
        <v>33.299999999999997</v>
      </c>
      <c r="EO13" s="169">
        <v>52.8</v>
      </c>
      <c r="EP13" s="169">
        <v>13.9</v>
      </c>
      <c r="EQ13" s="169">
        <v>0</v>
      </c>
      <c r="ER13" s="169">
        <v>11.1</v>
      </c>
      <c r="ES13" s="169">
        <v>63.9</v>
      </c>
      <c r="ET13" s="169">
        <v>25</v>
      </c>
      <c r="EU13" s="169">
        <v>0</v>
      </c>
      <c r="EV13" s="169">
        <v>25</v>
      </c>
      <c r="EW13" s="169">
        <v>41.7</v>
      </c>
      <c r="EX13" s="169">
        <v>16.7</v>
      </c>
      <c r="EY13" s="169">
        <v>16.7</v>
      </c>
      <c r="EZ13" s="169">
        <v>44.1</v>
      </c>
      <c r="FA13" s="169">
        <v>44.1</v>
      </c>
      <c r="FB13" s="169">
        <v>5.9</v>
      </c>
      <c r="FC13" s="169">
        <v>5.9</v>
      </c>
      <c r="FD13" s="148"/>
      <c r="FE13" s="51" t="s">
        <v>38</v>
      </c>
      <c r="FF13" s="51" t="s">
        <v>38</v>
      </c>
      <c r="FG13" s="51" t="s">
        <v>38</v>
      </c>
      <c r="FH13" s="51" t="s">
        <v>38</v>
      </c>
      <c r="FI13" s="51" t="s">
        <v>38</v>
      </c>
      <c r="FJ13" s="51" t="s">
        <v>38</v>
      </c>
      <c r="FK13" s="47" t="s">
        <v>38</v>
      </c>
      <c r="FL13" s="47" t="s">
        <v>38</v>
      </c>
      <c r="FM13" s="47" t="s">
        <v>628</v>
      </c>
      <c r="FN13" s="47" t="s">
        <v>627</v>
      </c>
      <c r="FO13" s="47">
        <v>0.5</v>
      </c>
      <c r="FP13" s="47">
        <v>0.5</v>
      </c>
      <c r="FQ13" s="147"/>
      <c r="FR13" s="51">
        <v>0.91700000000000004</v>
      </c>
      <c r="FS13" s="51">
        <v>8.3000000000000004E-2</v>
      </c>
      <c r="FT13" s="51">
        <v>0.80600000000000005</v>
      </c>
      <c r="FU13" s="51">
        <v>0.19400000000000001</v>
      </c>
      <c r="FV13" s="51">
        <v>0.77800000000000002</v>
      </c>
      <c r="FW13" s="51">
        <v>0.222</v>
      </c>
      <c r="FX13" s="47" t="s">
        <v>38</v>
      </c>
      <c r="FY13" s="47" t="s">
        <v>38</v>
      </c>
      <c r="FZ13" s="47" t="s">
        <v>38</v>
      </c>
      <c r="GA13" s="47" t="s">
        <v>38</v>
      </c>
      <c r="GB13" s="47" t="s">
        <v>38</v>
      </c>
      <c r="GC13" s="47" t="s">
        <v>38</v>
      </c>
      <c r="GD13" s="165" t="s">
        <v>38</v>
      </c>
      <c r="GE13" s="165" t="s">
        <v>38</v>
      </c>
      <c r="GF13" s="165" t="s">
        <v>38</v>
      </c>
      <c r="GG13" s="165" t="s">
        <v>38</v>
      </c>
      <c r="GH13" s="165" t="s">
        <v>38</v>
      </c>
      <c r="GI13" s="165" t="s">
        <v>38</v>
      </c>
      <c r="GJ13" s="46"/>
    </row>
    <row r="14" spans="1:192">
      <c r="A14" s="19" t="s">
        <v>57</v>
      </c>
      <c r="B14" s="166">
        <v>2</v>
      </c>
      <c r="C14" s="170">
        <v>1</v>
      </c>
      <c r="D14" s="208">
        <v>5728894</v>
      </c>
      <c r="E14" s="171">
        <v>360.4</v>
      </c>
      <c r="F14" s="182">
        <v>-2.1715526601520097E-2</v>
      </c>
      <c r="G14" s="177">
        <v>11.3</v>
      </c>
      <c r="H14" s="194">
        <v>19.600000000000001</v>
      </c>
      <c r="I14" s="196">
        <v>48.5</v>
      </c>
      <c r="J14" s="141"/>
      <c r="K14" s="174">
        <v>0</v>
      </c>
      <c r="L14" s="177">
        <v>0</v>
      </c>
      <c r="M14" s="194">
        <v>0.8</v>
      </c>
      <c r="N14" s="177">
        <v>93.3</v>
      </c>
      <c r="O14" s="181">
        <v>37</v>
      </c>
      <c r="P14" s="177">
        <v>92.5</v>
      </c>
      <c r="Q14" s="142"/>
      <c r="R14" s="48">
        <v>25</v>
      </c>
      <c r="S14" s="48">
        <v>10</v>
      </c>
      <c r="T14" s="48">
        <v>45</v>
      </c>
      <c r="U14" s="48">
        <v>20</v>
      </c>
      <c r="V14" s="48">
        <v>20</v>
      </c>
      <c r="W14" s="48">
        <v>10</v>
      </c>
      <c r="X14" s="48">
        <v>50</v>
      </c>
      <c r="Y14" s="48">
        <v>20</v>
      </c>
      <c r="Z14" s="48">
        <v>20</v>
      </c>
      <c r="AA14" s="48">
        <v>35</v>
      </c>
      <c r="AB14" s="48">
        <v>35</v>
      </c>
      <c r="AC14" s="48">
        <v>10</v>
      </c>
      <c r="AD14" s="143"/>
      <c r="AE14" s="50">
        <v>34.799999999999997</v>
      </c>
      <c r="AF14" s="50">
        <v>39.1</v>
      </c>
      <c r="AG14" s="50">
        <v>26.1</v>
      </c>
      <c r="AH14" s="50">
        <v>0</v>
      </c>
      <c r="AI14" s="50">
        <v>34.799999999999997</v>
      </c>
      <c r="AJ14" s="50">
        <v>30.4</v>
      </c>
      <c r="AK14" s="50">
        <v>26.1</v>
      </c>
      <c r="AL14" s="50">
        <v>8.6999999999999993</v>
      </c>
      <c r="AM14" s="50">
        <v>26.1</v>
      </c>
      <c r="AN14" s="50">
        <v>52.2</v>
      </c>
      <c r="AO14" s="50">
        <v>21.7</v>
      </c>
      <c r="AP14" s="50">
        <v>0</v>
      </c>
      <c r="AQ14" s="144"/>
      <c r="AR14" s="145"/>
      <c r="AS14" s="167">
        <v>59.3</v>
      </c>
      <c r="AT14" s="167">
        <v>37</v>
      </c>
      <c r="AU14" s="167">
        <v>0</v>
      </c>
      <c r="AV14" s="167">
        <v>3.7</v>
      </c>
      <c r="AW14" s="168">
        <v>44.4</v>
      </c>
      <c r="AX14" s="168">
        <v>51.9</v>
      </c>
      <c r="AY14" s="168">
        <v>3.7</v>
      </c>
      <c r="AZ14" s="168">
        <v>0</v>
      </c>
      <c r="BA14" s="168">
        <v>48.1</v>
      </c>
      <c r="BB14" s="168">
        <v>48.1</v>
      </c>
      <c r="BC14" s="168">
        <v>0</v>
      </c>
      <c r="BD14" s="168">
        <v>3.7</v>
      </c>
      <c r="BE14" s="144"/>
      <c r="BF14" s="169">
        <v>57.1</v>
      </c>
      <c r="BG14" s="169">
        <v>38.1</v>
      </c>
      <c r="BH14" s="169">
        <v>4.8</v>
      </c>
      <c r="BI14" s="169">
        <v>0</v>
      </c>
      <c r="BJ14" s="169">
        <v>57.1</v>
      </c>
      <c r="BK14" s="169">
        <v>33.299999999999997</v>
      </c>
      <c r="BL14" s="169">
        <v>9.5</v>
      </c>
      <c r="BM14" s="169">
        <v>0</v>
      </c>
      <c r="BN14" s="169">
        <v>59.1</v>
      </c>
      <c r="BO14" s="169">
        <v>31.8</v>
      </c>
      <c r="BP14" s="169">
        <v>4.5</v>
      </c>
      <c r="BQ14" s="169">
        <v>4.5</v>
      </c>
      <c r="BR14" s="169">
        <v>47.6</v>
      </c>
      <c r="BS14" s="169">
        <v>23.8</v>
      </c>
      <c r="BT14" s="169">
        <v>9.5</v>
      </c>
      <c r="BU14" s="169">
        <v>19</v>
      </c>
      <c r="BV14" s="144"/>
      <c r="BW14" s="168">
        <v>27.3</v>
      </c>
      <c r="BX14" s="168">
        <v>59.1</v>
      </c>
      <c r="BY14" s="168">
        <v>13.6</v>
      </c>
      <c r="BZ14" s="168">
        <v>0</v>
      </c>
      <c r="CA14" s="168">
        <v>27.3</v>
      </c>
      <c r="CB14" s="168">
        <v>40.9</v>
      </c>
      <c r="CC14" s="168">
        <v>31.8</v>
      </c>
      <c r="CD14" s="168">
        <v>0</v>
      </c>
      <c r="CE14" s="168">
        <v>45.5</v>
      </c>
      <c r="CF14" s="168">
        <v>45.5</v>
      </c>
      <c r="CG14" s="168">
        <v>4.5</v>
      </c>
      <c r="CH14" s="168">
        <v>4.5</v>
      </c>
      <c r="CI14" s="161"/>
      <c r="CJ14" s="169">
        <v>48.8</v>
      </c>
      <c r="CK14" s="169">
        <v>32.6</v>
      </c>
      <c r="CL14" s="169">
        <v>16.3</v>
      </c>
      <c r="CM14" s="169">
        <v>2.2999999999999998</v>
      </c>
      <c r="CN14" s="169">
        <v>46.5</v>
      </c>
      <c r="CO14" s="169">
        <v>25.6</v>
      </c>
      <c r="CP14" s="169">
        <v>20.9</v>
      </c>
      <c r="CQ14" s="169">
        <v>7</v>
      </c>
      <c r="CR14" s="169">
        <v>41.9</v>
      </c>
      <c r="CS14" s="169">
        <v>41.9</v>
      </c>
      <c r="CT14" s="169">
        <v>11.6</v>
      </c>
      <c r="CU14" s="169">
        <v>4.7</v>
      </c>
      <c r="CV14" s="157"/>
      <c r="CW14" s="168">
        <v>37.5</v>
      </c>
      <c r="CX14" s="168">
        <v>50</v>
      </c>
      <c r="CY14" s="168">
        <v>8.3000000000000007</v>
      </c>
      <c r="CZ14" s="168">
        <v>4.2</v>
      </c>
      <c r="DA14" s="168">
        <v>8.3000000000000007</v>
      </c>
      <c r="DB14" s="168">
        <v>66.7</v>
      </c>
      <c r="DC14" s="168">
        <v>16.7</v>
      </c>
      <c r="DD14" s="168">
        <v>8.3000000000000007</v>
      </c>
      <c r="DE14" s="168">
        <v>25</v>
      </c>
      <c r="DF14" s="168">
        <v>54.2</v>
      </c>
      <c r="DG14" s="168">
        <v>20.8</v>
      </c>
      <c r="DH14" s="168">
        <v>0</v>
      </c>
      <c r="DI14" s="157"/>
      <c r="DJ14" s="169">
        <v>37.9</v>
      </c>
      <c r="DK14" s="169">
        <v>48.3</v>
      </c>
      <c r="DL14" s="169">
        <v>13.8</v>
      </c>
      <c r="DM14" s="169">
        <v>0</v>
      </c>
      <c r="DN14" s="169">
        <v>3.4</v>
      </c>
      <c r="DO14" s="169">
        <v>79.3</v>
      </c>
      <c r="DP14" s="169">
        <v>13.8</v>
      </c>
      <c r="DQ14" s="169">
        <v>3.4</v>
      </c>
      <c r="DR14" s="169">
        <v>13.8</v>
      </c>
      <c r="DS14" s="169">
        <v>55.2</v>
      </c>
      <c r="DT14" s="169">
        <v>17.2</v>
      </c>
      <c r="DU14" s="169">
        <v>13.8</v>
      </c>
      <c r="DV14" s="169">
        <v>44.8</v>
      </c>
      <c r="DW14" s="169">
        <v>34.5</v>
      </c>
      <c r="DX14" s="169">
        <v>17.2</v>
      </c>
      <c r="DY14" s="169">
        <v>3.4</v>
      </c>
      <c r="DZ14" s="158"/>
      <c r="EA14" s="168">
        <v>43.3</v>
      </c>
      <c r="EB14" s="168">
        <v>46.7</v>
      </c>
      <c r="EC14" s="168">
        <v>10</v>
      </c>
      <c r="ED14" s="168">
        <v>0</v>
      </c>
      <c r="EE14" s="168">
        <v>10</v>
      </c>
      <c r="EF14" s="168">
        <v>70</v>
      </c>
      <c r="EG14" s="168">
        <v>20</v>
      </c>
      <c r="EH14" s="168">
        <v>0</v>
      </c>
      <c r="EI14" s="168">
        <v>30</v>
      </c>
      <c r="EJ14" s="168">
        <v>30</v>
      </c>
      <c r="EK14" s="168">
        <v>33.299999999999997</v>
      </c>
      <c r="EL14" s="168">
        <v>6.7</v>
      </c>
      <c r="EM14" s="158"/>
      <c r="EN14" s="169">
        <v>40</v>
      </c>
      <c r="EO14" s="169">
        <v>56</v>
      </c>
      <c r="EP14" s="169">
        <v>0</v>
      </c>
      <c r="EQ14" s="169">
        <v>4</v>
      </c>
      <c r="ER14" s="169">
        <v>0</v>
      </c>
      <c r="ES14" s="169">
        <v>73.099999999999994</v>
      </c>
      <c r="ET14" s="169">
        <v>19.2</v>
      </c>
      <c r="EU14" s="169">
        <v>7.7</v>
      </c>
      <c r="EV14" s="169">
        <v>23.1</v>
      </c>
      <c r="EW14" s="169">
        <v>50</v>
      </c>
      <c r="EX14" s="169">
        <v>15.4</v>
      </c>
      <c r="EY14" s="169">
        <v>11.5</v>
      </c>
      <c r="EZ14" s="169">
        <v>34.6</v>
      </c>
      <c r="FA14" s="169">
        <v>53.8</v>
      </c>
      <c r="FB14" s="169">
        <v>11.5</v>
      </c>
      <c r="FC14" s="169">
        <v>0</v>
      </c>
      <c r="FD14" s="148"/>
      <c r="FE14" s="51" t="s">
        <v>38</v>
      </c>
      <c r="FF14" s="51" t="s">
        <v>38</v>
      </c>
      <c r="FG14" s="51">
        <v>0.57099999999999995</v>
      </c>
      <c r="FH14" s="51">
        <v>0.42899999999999999</v>
      </c>
      <c r="FI14" s="51" t="s">
        <v>628</v>
      </c>
      <c r="FJ14" s="51" t="s">
        <v>627</v>
      </c>
      <c r="FK14" s="47" t="s">
        <v>38</v>
      </c>
      <c r="FL14" s="47" t="s">
        <v>38</v>
      </c>
      <c r="FM14" s="47" t="s">
        <v>38</v>
      </c>
      <c r="FN14" s="47" t="s">
        <v>38</v>
      </c>
      <c r="FO14" s="47" t="s">
        <v>38</v>
      </c>
      <c r="FP14" s="47" t="s">
        <v>38</v>
      </c>
      <c r="FQ14" s="147"/>
      <c r="FR14" s="51" t="s">
        <v>632</v>
      </c>
      <c r="FS14" s="51" t="s">
        <v>631</v>
      </c>
      <c r="FT14" s="51">
        <v>0.80800000000000005</v>
      </c>
      <c r="FU14" s="51">
        <v>0.192</v>
      </c>
      <c r="FV14" s="51">
        <v>0.84599999999999997</v>
      </c>
      <c r="FW14" s="51">
        <v>0.154</v>
      </c>
      <c r="FX14" s="47" t="s">
        <v>38</v>
      </c>
      <c r="FY14" s="47" t="s">
        <v>38</v>
      </c>
      <c r="FZ14" s="47" t="s">
        <v>38</v>
      </c>
      <c r="GA14" s="47" t="s">
        <v>38</v>
      </c>
      <c r="GB14" s="47" t="s">
        <v>38</v>
      </c>
      <c r="GC14" s="47" t="s">
        <v>38</v>
      </c>
      <c r="GD14" s="165" t="s">
        <v>38</v>
      </c>
      <c r="GE14" s="165" t="s">
        <v>38</v>
      </c>
      <c r="GF14" s="165" t="s">
        <v>38</v>
      </c>
      <c r="GG14" s="165" t="s">
        <v>38</v>
      </c>
      <c r="GH14" s="165" t="s">
        <v>38</v>
      </c>
      <c r="GI14" s="165" t="s">
        <v>38</v>
      </c>
      <c r="GJ14" s="46"/>
    </row>
    <row r="15" spans="1:192">
      <c r="A15" s="19" t="s">
        <v>58</v>
      </c>
      <c r="B15" s="166">
        <v>5</v>
      </c>
      <c r="C15" s="170">
        <v>4</v>
      </c>
      <c r="D15" s="208">
        <v>7340353</v>
      </c>
      <c r="E15" s="171">
        <v>659.05</v>
      </c>
      <c r="F15" s="182">
        <v>-8.8854172427141442E-2</v>
      </c>
      <c r="G15" s="177">
        <v>13.6</v>
      </c>
      <c r="H15" s="194">
        <v>7.6</v>
      </c>
      <c r="I15" s="196">
        <v>37.6</v>
      </c>
      <c r="J15" s="141"/>
      <c r="K15" s="174">
        <v>24</v>
      </c>
      <c r="L15" s="177">
        <v>8.6999999999999993</v>
      </c>
      <c r="M15" s="194">
        <v>0.5</v>
      </c>
      <c r="N15" s="177">
        <v>97.8</v>
      </c>
      <c r="O15" s="181">
        <v>21</v>
      </c>
      <c r="P15" s="177">
        <v>52.5</v>
      </c>
      <c r="Q15" s="142"/>
      <c r="R15" s="48">
        <v>31.3</v>
      </c>
      <c r="S15" s="48">
        <v>15.6</v>
      </c>
      <c r="T15" s="48">
        <v>25</v>
      </c>
      <c r="U15" s="48">
        <v>28.1</v>
      </c>
      <c r="V15" s="48">
        <v>18.8</v>
      </c>
      <c r="W15" s="48">
        <v>28.1</v>
      </c>
      <c r="X15" s="48">
        <v>34.4</v>
      </c>
      <c r="Y15" s="48">
        <v>18.8</v>
      </c>
      <c r="Z15" s="48">
        <v>16.100000000000001</v>
      </c>
      <c r="AA15" s="48">
        <v>22.6</v>
      </c>
      <c r="AB15" s="48">
        <v>35.5</v>
      </c>
      <c r="AC15" s="48">
        <v>25.8</v>
      </c>
      <c r="AD15" s="143"/>
      <c r="AE15" s="50">
        <v>35.700000000000003</v>
      </c>
      <c r="AF15" s="50">
        <v>31</v>
      </c>
      <c r="AG15" s="50">
        <v>21.4</v>
      </c>
      <c r="AH15" s="50">
        <v>11.9</v>
      </c>
      <c r="AI15" s="50">
        <v>26.2</v>
      </c>
      <c r="AJ15" s="50">
        <v>28.6</v>
      </c>
      <c r="AK15" s="50">
        <v>28.6</v>
      </c>
      <c r="AL15" s="50">
        <v>16.7</v>
      </c>
      <c r="AM15" s="50">
        <v>22</v>
      </c>
      <c r="AN15" s="50">
        <v>36.6</v>
      </c>
      <c r="AO15" s="50">
        <v>22</v>
      </c>
      <c r="AP15" s="50">
        <v>19.5</v>
      </c>
      <c r="AQ15" s="144"/>
      <c r="AR15" s="145"/>
      <c r="AS15" s="167">
        <v>51</v>
      </c>
      <c r="AT15" s="167">
        <v>42.9</v>
      </c>
      <c r="AU15" s="167">
        <v>4.0999999999999996</v>
      </c>
      <c r="AV15" s="167">
        <v>2</v>
      </c>
      <c r="AW15" s="168">
        <v>34.799999999999997</v>
      </c>
      <c r="AX15" s="168">
        <v>52.2</v>
      </c>
      <c r="AY15" s="168">
        <v>10.9</v>
      </c>
      <c r="AZ15" s="168">
        <v>2.2000000000000002</v>
      </c>
      <c r="BA15" s="168">
        <v>37.799999999999997</v>
      </c>
      <c r="BB15" s="168">
        <v>46.7</v>
      </c>
      <c r="BC15" s="168">
        <v>6.7</v>
      </c>
      <c r="BD15" s="168">
        <v>8.9</v>
      </c>
      <c r="BE15" s="144"/>
      <c r="BF15" s="169">
        <v>42.9</v>
      </c>
      <c r="BG15" s="169">
        <v>47.6</v>
      </c>
      <c r="BH15" s="169">
        <v>6.3</v>
      </c>
      <c r="BI15" s="169">
        <v>3.2</v>
      </c>
      <c r="BJ15" s="169">
        <v>21</v>
      </c>
      <c r="BK15" s="169">
        <v>64.5</v>
      </c>
      <c r="BL15" s="169">
        <v>11.3</v>
      </c>
      <c r="BM15" s="169">
        <v>3.2</v>
      </c>
      <c r="BN15" s="169">
        <v>23.7</v>
      </c>
      <c r="BO15" s="169">
        <v>57.6</v>
      </c>
      <c r="BP15" s="169">
        <v>8.5</v>
      </c>
      <c r="BQ15" s="169">
        <v>10.199999999999999</v>
      </c>
      <c r="BR15" s="169">
        <v>26.7</v>
      </c>
      <c r="BS15" s="169">
        <v>26.7</v>
      </c>
      <c r="BT15" s="169">
        <v>42.2</v>
      </c>
      <c r="BU15" s="169">
        <v>4.4000000000000004</v>
      </c>
      <c r="BV15" s="144"/>
      <c r="BW15" s="168">
        <v>34</v>
      </c>
      <c r="BX15" s="168">
        <v>57.4</v>
      </c>
      <c r="BY15" s="168">
        <v>8.5</v>
      </c>
      <c r="BZ15" s="168">
        <v>0</v>
      </c>
      <c r="CA15" s="168">
        <v>34.799999999999997</v>
      </c>
      <c r="CB15" s="168">
        <v>41.3</v>
      </c>
      <c r="CC15" s="168">
        <v>23.9</v>
      </c>
      <c r="CD15" s="168">
        <v>0</v>
      </c>
      <c r="CE15" s="168">
        <v>36.200000000000003</v>
      </c>
      <c r="CF15" s="168">
        <v>31.9</v>
      </c>
      <c r="CG15" s="168">
        <v>17</v>
      </c>
      <c r="CH15" s="168">
        <v>14.9</v>
      </c>
      <c r="CI15" s="161"/>
      <c r="CJ15" s="169">
        <v>52.8</v>
      </c>
      <c r="CK15" s="169">
        <v>37.700000000000003</v>
      </c>
      <c r="CL15" s="169">
        <v>7.5</v>
      </c>
      <c r="CM15" s="169">
        <v>1.9</v>
      </c>
      <c r="CN15" s="169">
        <v>40.9</v>
      </c>
      <c r="CO15" s="169">
        <v>40.9</v>
      </c>
      <c r="CP15" s="169">
        <v>15.9</v>
      </c>
      <c r="CQ15" s="169">
        <v>2.2999999999999998</v>
      </c>
      <c r="CR15" s="169">
        <v>43.5</v>
      </c>
      <c r="CS15" s="169">
        <v>37</v>
      </c>
      <c r="CT15" s="169">
        <v>8.6999999999999993</v>
      </c>
      <c r="CU15" s="169">
        <v>10.9</v>
      </c>
      <c r="CV15" s="157"/>
      <c r="CW15" s="168">
        <v>34</v>
      </c>
      <c r="CX15" s="168">
        <v>52.8</v>
      </c>
      <c r="CY15" s="168">
        <v>9.4</v>
      </c>
      <c r="CZ15" s="168">
        <v>3.8</v>
      </c>
      <c r="DA15" s="168">
        <v>13.7</v>
      </c>
      <c r="DB15" s="168">
        <v>52.9</v>
      </c>
      <c r="DC15" s="168">
        <v>23.5</v>
      </c>
      <c r="DD15" s="168">
        <v>9.8000000000000007</v>
      </c>
      <c r="DE15" s="168">
        <v>16.3</v>
      </c>
      <c r="DF15" s="168">
        <v>46.9</v>
      </c>
      <c r="DG15" s="168">
        <v>20.399999999999999</v>
      </c>
      <c r="DH15" s="168">
        <v>16.3</v>
      </c>
      <c r="DI15" s="157"/>
      <c r="DJ15" s="169">
        <v>39.6</v>
      </c>
      <c r="DK15" s="169">
        <v>54.2</v>
      </c>
      <c r="DL15" s="169">
        <v>4.2</v>
      </c>
      <c r="DM15" s="169">
        <v>2.1</v>
      </c>
      <c r="DN15" s="169">
        <v>14.6</v>
      </c>
      <c r="DO15" s="169">
        <v>62.5</v>
      </c>
      <c r="DP15" s="169">
        <v>18.8</v>
      </c>
      <c r="DQ15" s="169">
        <v>4.2</v>
      </c>
      <c r="DR15" s="169">
        <v>35.6</v>
      </c>
      <c r="DS15" s="169">
        <v>26.7</v>
      </c>
      <c r="DT15" s="169">
        <v>24.4</v>
      </c>
      <c r="DU15" s="169">
        <v>13.3</v>
      </c>
      <c r="DV15" s="169">
        <v>28.6</v>
      </c>
      <c r="DW15" s="169">
        <v>21.4</v>
      </c>
      <c r="DX15" s="169">
        <v>21.4</v>
      </c>
      <c r="DY15" s="169">
        <v>28.6</v>
      </c>
      <c r="DZ15" s="158"/>
      <c r="EA15" s="168">
        <v>50</v>
      </c>
      <c r="EB15" s="168">
        <v>40</v>
      </c>
      <c r="EC15" s="168">
        <v>10</v>
      </c>
      <c r="ED15" s="168">
        <v>0</v>
      </c>
      <c r="EE15" s="168">
        <v>17.2</v>
      </c>
      <c r="EF15" s="168">
        <v>51.7</v>
      </c>
      <c r="EG15" s="168">
        <v>31</v>
      </c>
      <c r="EH15" s="168">
        <v>0</v>
      </c>
      <c r="EI15" s="168">
        <v>31</v>
      </c>
      <c r="EJ15" s="168">
        <v>27.6</v>
      </c>
      <c r="EK15" s="168">
        <v>27.6</v>
      </c>
      <c r="EL15" s="168">
        <v>13.8</v>
      </c>
      <c r="EM15" s="158"/>
      <c r="EN15" s="169">
        <v>50</v>
      </c>
      <c r="EO15" s="169">
        <v>29.2</v>
      </c>
      <c r="EP15" s="169">
        <v>20.8</v>
      </c>
      <c r="EQ15" s="169">
        <v>0</v>
      </c>
      <c r="ER15" s="169">
        <v>0</v>
      </c>
      <c r="ES15" s="169">
        <v>80</v>
      </c>
      <c r="ET15" s="169">
        <v>16</v>
      </c>
      <c r="EU15" s="169">
        <v>4</v>
      </c>
      <c r="EV15" s="169">
        <v>24</v>
      </c>
      <c r="EW15" s="169">
        <v>48</v>
      </c>
      <c r="EX15" s="169">
        <v>20</v>
      </c>
      <c r="EY15" s="169">
        <v>8</v>
      </c>
      <c r="EZ15" s="169">
        <v>32</v>
      </c>
      <c r="FA15" s="169">
        <v>32</v>
      </c>
      <c r="FB15" s="169">
        <v>24</v>
      </c>
      <c r="FC15" s="169">
        <v>12</v>
      </c>
      <c r="FD15" s="148"/>
      <c r="FE15" s="51" t="s">
        <v>38</v>
      </c>
      <c r="FF15" s="51" t="s">
        <v>38</v>
      </c>
      <c r="FG15" s="51">
        <v>0.6</v>
      </c>
      <c r="FH15" s="51">
        <v>0.4</v>
      </c>
      <c r="FI15" s="51" t="s">
        <v>626</v>
      </c>
      <c r="FJ15" s="51" t="s">
        <v>625</v>
      </c>
      <c r="FK15" s="47" t="s">
        <v>628</v>
      </c>
      <c r="FL15" s="47" t="s">
        <v>627</v>
      </c>
      <c r="FM15" s="47" t="s">
        <v>628</v>
      </c>
      <c r="FN15" s="47" t="s">
        <v>627</v>
      </c>
      <c r="FO15" s="47" t="s">
        <v>628</v>
      </c>
      <c r="FP15" s="47" t="s">
        <v>627</v>
      </c>
      <c r="FQ15" s="147"/>
      <c r="FR15" s="51">
        <v>0.79200000000000004</v>
      </c>
      <c r="FS15" s="51">
        <v>0.20799999999999999</v>
      </c>
      <c r="FT15" s="51">
        <v>0.84</v>
      </c>
      <c r="FU15" s="51">
        <v>0.16</v>
      </c>
      <c r="FV15" s="51">
        <v>0.8</v>
      </c>
      <c r="FW15" s="51">
        <v>0.2</v>
      </c>
      <c r="FX15" s="47" t="s">
        <v>38</v>
      </c>
      <c r="FY15" s="47" t="s">
        <v>38</v>
      </c>
      <c r="FZ15" s="47" t="s">
        <v>38</v>
      </c>
      <c r="GA15" s="47" t="s">
        <v>38</v>
      </c>
      <c r="GB15" s="47" t="s">
        <v>38</v>
      </c>
      <c r="GC15" s="47" t="s">
        <v>38</v>
      </c>
      <c r="GD15" s="165" t="s">
        <v>38</v>
      </c>
      <c r="GE15" s="165" t="s">
        <v>38</v>
      </c>
      <c r="GF15" s="165" t="s">
        <v>38</v>
      </c>
      <c r="GG15" s="165" t="s">
        <v>38</v>
      </c>
      <c r="GH15" s="165" t="s">
        <v>38</v>
      </c>
      <c r="GI15" s="165" t="s">
        <v>38</v>
      </c>
      <c r="GJ15" s="46"/>
    </row>
    <row r="16" spans="1:192">
      <c r="A16" s="19" t="s">
        <v>548</v>
      </c>
      <c r="B16" s="166">
        <v>6</v>
      </c>
      <c r="C16" s="170">
        <v>3</v>
      </c>
      <c r="D16" s="208">
        <v>11017624</v>
      </c>
      <c r="E16" s="171">
        <v>1007.3799999999999</v>
      </c>
      <c r="F16" s="182">
        <v>-6.5024502524502648E-2</v>
      </c>
      <c r="G16" s="177">
        <v>13.2</v>
      </c>
      <c r="H16" s="194">
        <v>0</v>
      </c>
      <c r="I16" s="196">
        <v>37.5</v>
      </c>
      <c r="J16" s="141"/>
      <c r="K16" s="174">
        <v>50</v>
      </c>
      <c r="L16" s="177">
        <v>10</v>
      </c>
      <c r="M16" s="194">
        <v>1.1000000000000001</v>
      </c>
      <c r="N16" s="177">
        <v>91.7</v>
      </c>
      <c r="O16" s="181">
        <v>54</v>
      </c>
      <c r="P16" s="177">
        <v>37.799999999999997</v>
      </c>
      <c r="Q16" s="142"/>
      <c r="R16" s="48">
        <v>16.7</v>
      </c>
      <c r="S16" s="48">
        <v>37.5</v>
      </c>
      <c r="T16" s="48">
        <v>27.8</v>
      </c>
      <c r="U16" s="48">
        <v>18.100000000000001</v>
      </c>
      <c r="V16" s="48">
        <v>19.399999999999999</v>
      </c>
      <c r="W16" s="48">
        <v>33.299999999999997</v>
      </c>
      <c r="X16" s="48">
        <v>30.6</v>
      </c>
      <c r="Y16" s="48">
        <v>16.7</v>
      </c>
      <c r="Z16" s="48">
        <v>8</v>
      </c>
      <c r="AA16" s="48">
        <v>45.3</v>
      </c>
      <c r="AB16" s="48">
        <v>26.7</v>
      </c>
      <c r="AC16" s="48">
        <v>20</v>
      </c>
      <c r="AD16" s="143"/>
      <c r="AE16" s="50">
        <v>21.7</v>
      </c>
      <c r="AF16" s="50">
        <v>28.3</v>
      </c>
      <c r="AG16" s="50">
        <v>36.700000000000003</v>
      </c>
      <c r="AH16" s="50">
        <v>13.3</v>
      </c>
      <c r="AI16" s="50">
        <v>20</v>
      </c>
      <c r="AJ16" s="50">
        <v>23.3</v>
      </c>
      <c r="AK16" s="50">
        <v>45</v>
      </c>
      <c r="AL16" s="50">
        <v>11.7</v>
      </c>
      <c r="AM16" s="50">
        <v>20.3</v>
      </c>
      <c r="AN16" s="50">
        <v>28.8</v>
      </c>
      <c r="AO16" s="50">
        <v>39</v>
      </c>
      <c r="AP16" s="50">
        <v>11.9</v>
      </c>
      <c r="AQ16" s="144"/>
      <c r="AR16" s="145"/>
      <c r="AS16" s="167">
        <v>46.4</v>
      </c>
      <c r="AT16" s="167">
        <v>39.1</v>
      </c>
      <c r="AU16" s="167">
        <v>11.6</v>
      </c>
      <c r="AV16" s="167">
        <v>2.9</v>
      </c>
      <c r="AW16" s="168">
        <v>24.6</v>
      </c>
      <c r="AX16" s="168">
        <v>49.3</v>
      </c>
      <c r="AY16" s="168">
        <v>26.1</v>
      </c>
      <c r="AZ16" s="168">
        <v>0</v>
      </c>
      <c r="BA16" s="168">
        <v>39.700000000000003</v>
      </c>
      <c r="BB16" s="168">
        <v>35.299999999999997</v>
      </c>
      <c r="BC16" s="168">
        <v>19.100000000000001</v>
      </c>
      <c r="BD16" s="168">
        <v>5.9</v>
      </c>
      <c r="BE16" s="144"/>
      <c r="BF16" s="169">
        <v>38.200000000000003</v>
      </c>
      <c r="BG16" s="169">
        <v>44.1</v>
      </c>
      <c r="BH16" s="169">
        <v>13.2</v>
      </c>
      <c r="BI16" s="169">
        <v>4.4000000000000004</v>
      </c>
      <c r="BJ16" s="169">
        <v>36.799999999999997</v>
      </c>
      <c r="BK16" s="169">
        <v>45.6</v>
      </c>
      <c r="BL16" s="169">
        <v>17.600000000000001</v>
      </c>
      <c r="BM16" s="169">
        <v>0</v>
      </c>
      <c r="BN16" s="169">
        <v>42.6</v>
      </c>
      <c r="BO16" s="169">
        <v>27.9</v>
      </c>
      <c r="BP16" s="169">
        <v>19.100000000000001</v>
      </c>
      <c r="BQ16" s="169">
        <v>10.3</v>
      </c>
      <c r="BR16" s="169">
        <v>35.799999999999997</v>
      </c>
      <c r="BS16" s="169">
        <v>17.899999999999999</v>
      </c>
      <c r="BT16" s="169">
        <v>34.299999999999997</v>
      </c>
      <c r="BU16" s="169">
        <v>11.9</v>
      </c>
      <c r="BV16" s="144"/>
      <c r="BW16" s="168">
        <v>32.4</v>
      </c>
      <c r="BX16" s="168">
        <v>59.5</v>
      </c>
      <c r="BY16" s="168">
        <v>5.4</v>
      </c>
      <c r="BZ16" s="168">
        <v>2.7</v>
      </c>
      <c r="CA16" s="168">
        <v>24.3</v>
      </c>
      <c r="CB16" s="168">
        <v>58.1</v>
      </c>
      <c r="CC16" s="168">
        <v>17.600000000000001</v>
      </c>
      <c r="CD16" s="168">
        <v>0</v>
      </c>
      <c r="CE16" s="168">
        <v>39.200000000000003</v>
      </c>
      <c r="CF16" s="168">
        <v>39.200000000000003</v>
      </c>
      <c r="CG16" s="168">
        <v>17.600000000000001</v>
      </c>
      <c r="CH16" s="168">
        <v>4.0999999999999996</v>
      </c>
      <c r="CI16" s="161"/>
      <c r="CJ16" s="169">
        <v>36.700000000000003</v>
      </c>
      <c r="CK16" s="169">
        <v>51.7</v>
      </c>
      <c r="CL16" s="169">
        <v>6.7</v>
      </c>
      <c r="CM16" s="169">
        <v>5</v>
      </c>
      <c r="CN16" s="169">
        <v>26.7</v>
      </c>
      <c r="CO16" s="169">
        <v>46.7</v>
      </c>
      <c r="CP16" s="169">
        <v>23.3</v>
      </c>
      <c r="CQ16" s="169">
        <v>3.3</v>
      </c>
      <c r="CR16" s="169">
        <v>28.3</v>
      </c>
      <c r="CS16" s="169">
        <v>53.3</v>
      </c>
      <c r="CT16" s="169">
        <v>11.7</v>
      </c>
      <c r="CU16" s="169">
        <v>6.7</v>
      </c>
      <c r="CV16" s="157"/>
      <c r="CW16" s="168">
        <v>35.6</v>
      </c>
      <c r="CX16" s="168">
        <v>49.2</v>
      </c>
      <c r="CY16" s="168">
        <v>11.9</v>
      </c>
      <c r="CZ16" s="168">
        <v>3.4</v>
      </c>
      <c r="DA16" s="168">
        <v>6.8</v>
      </c>
      <c r="DB16" s="168">
        <v>67.8</v>
      </c>
      <c r="DC16" s="168">
        <v>16.899999999999999</v>
      </c>
      <c r="DD16" s="168">
        <v>8.5</v>
      </c>
      <c r="DE16" s="168">
        <v>18.600000000000001</v>
      </c>
      <c r="DF16" s="168">
        <v>45.8</v>
      </c>
      <c r="DG16" s="168">
        <v>23.7</v>
      </c>
      <c r="DH16" s="168">
        <v>11.9</v>
      </c>
      <c r="DI16" s="157"/>
      <c r="DJ16" s="169">
        <v>45.9</v>
      </c>
      <c r="DK16" s="169">
        <v>44.6</v>
      </c>
      <c r="DL16" s="169">
        <v>6.8</v>
      </c>
      <c r="DM16" s="169">
        <v>2.7</v>
      </c>
      <c r="DN16" s="169">
        <v>14.9</v>
      </c>
      <c r="DO16" s="169">
        <v>66.2</v>
      </c>
      <c r="DP16" s="169">
        <v>12.2</v>
      </c>
      <c r="DQ16" s="169">
        <v>6.8</v>
      </c>
      <c r="DR16" s="169">
        <v>31.5</v>
      </c>
      <c r="DS16" s="169">
        <v>38.4</v>
      </c>
      <c r="DT16" s="169">
        <v>19.2</v>
      </c>
      <c r="DU16" s="169">
        <v>11</v>
      </c>
      <c r="DV16" s="169">
        <v>27.1</v>
      </c>
      <c r="DW16" s="169">
        <v>31.4</v>
      </c>
      <c r="DX16" s="169">
        <v>21.4</v>
      </c>
      <c r="DY16" s="169">
        <v>20</v>
      </c>
      <c r="DZ16" s="158"/>
      <c r="EA16" s="168">
        <v>37.1</v>
      </c>
      <c r="EB16" s="168">
        <v>37.1</v>
      </c>
      <c r="EC16" s="168">
        <v>18.600000000000001</v>
      </c>
      <c r="ED16" s="168">
        <v>7.1</v>
      </c>
      <c r="EE16" s="168">
        <v>2.9</v>
      </c>
      <c r="EF16" s="168">
        <v>68.599999999999994</v>
      </c>
      <c r="EG16" s="168">
        <v>22.9</v>
      </c>
      <c r="EH16" s="168">
        <v>5.7</v>
      </c>
      <c r="EI16" s="168">
        <v>15.7</v>
      </c>
      <c r="EJ16" s="168">
        <v>37.1</v>
      </c>
      <c r="EK16" s="168">
        <v>21.4</v>
      </c>
      <c r="EL16" s="168">
        <v>25.7</v>
      </c>
      <c r="EM16" s="158"/>
      <c r="EN16" s="169">
        <v>27.1</v>
      </c>
      <c r="EO16" s="169">
        <v>45.8</v>
      </c>
      <c r="EP16" s="169">
        <v>22.9</v>
      </c>
      <c r="EQ16" s="169">
        <v>4.2</v>
      </c>
      <c r="ER16" s="169">
        <v>4.2</v>
      </c>
      <c r="ES16" s="169">
        <v>68.8</v>
      </c>
      <c r="ET16" s="169">
        <v>20.8</v>
      </c>
      <c r="EU16" s="169">
        <v>6.3</v>
      </c>
      <c r="EV16" s="169">
        <v>10.4</v>
      </c>
      <c r="EW16" s="169">
        <v>43.8</v>
      </c>
      <c r="EX16" s="169">
        <v>27.1</v>
      </c>
      <c r="EY16" s="169">
        <v>18.8</v>
      </c>
      <c r="EZ16" s="169">
        <v>27.3</v>
      </c>
      <c r="FA16" s="169">
        <v>25</v>
      </c>
      <c r="FB16" s="169">
        <v>27.3</v>
      </c>
      <c r="FC16" s="169">
        <v>20.5</v>
      </c>
      <c r="FD16" s="148"/>
      <c r="FE16" s="51">
        <v>0.66700000000000004</v>
      </c>
      <c r="FF16" s="51">
        <v>0.33300000000000002</v>
      </c>
      <c r="FG16" s="51">
        <v>0.58299999999999996</v>
      </c>
      <c r="FH16" s="51">
        <v>0.41699999999999998</v>
      </c>
      <c r="FI16" s="51">
        <v>0.5</v>
      </c>
      <c r="FJ16" s="51">
        <v>0.5</v>
      </c>
      <c r="FK16" s="47" t="s">
        <v>38</v>
      </c>
      <c r="FL16" s="47" t="s">
        <v>38</v>
      </c>
      <c r="FM16" s="47" t="s">
        <v>628</v>
      </c>
      <c r="FN16" s="47" t="s">
        <v>627</v>
      </c>
      <c r="FO16" s="47">
        <v>0.625</v>
      </c>
      <c r="FP16" s="47">
        <v>0.375</v>
      </c>
      <c r="FQ16" s="147"/>
      <c r="FR16" s="51">
        <v>0.83299999999999996</v>
      </c>
      <c r="FS16" s="51">
        <v>0.16700000000000001</v>
      </c>
      <c r="FT16" s="51">
        <v>0.75</v>
      </c>
      <c r="FU16" s="51">
        <v>0.25</v>
      </c>
      <c r="FV16" s="51">
        <v>0.77100000000000002</v>
      </c>
      <c r="FW16" s="51">
        <v>0.22900000000000001</v>
      </c>
      <c r="FX16" s="47" t="s">
        <v>630</v>
      </c>
      <c r="FY16" s="47" t="s">
        <v>629</v>
      </c>
      <c r="FZ16" s="47">
        <v>0.35299999999999998</v>
      </c>
      <c r="GA16" s="47">
        <v>0.64700000000000002</v>
      </c>
      <c r="GB16" s="47">
        <v>0.188</v>
      </c>
      <c r="GC16" s="47">
        <v>0.81299999999999994</v>
      </c>
      <c r="GD16" s="165" t="s">
        <v>38</v>
      </c>
      <c r="GE16" s="165" t="s">
        <v>38</v>
      </c>
      <c r="GF16" s="165" t="s">
        <v>38</v>
      </c>
      <c r="GG16" s="165" t="s">
        <v>38</v>
      </c>
      <c r="GH16" s="165" t="s">
        <v>38</v>
      </c>
      <c r="GI16" s="165" t="s">
        <v>38</v>
      </c>
      <c r="GJ16" s="46"/>
    </row>
    <row r="17" spans="1:192">
      <c r="A17" s="18" t="s">
        <v>395</v>
      </c>
      <c r="B17" s="166">
        <v>4</v>
      </c>
      <c r="C17" s="170">
        <v>3</v>
      </c>
      <c r="D17" s="208">
        <v>6039303</v>
      </c>
      <c r="E17" s="171">
        <v>461.03999999999996</v>
      </c>
      <c r="F17" s="182">
        <v>0.13058191716324585</v>
      </c>
      <c r="G17" s="177">
        <v>8.1</v>
      </c>
      <c r="H17" s="194">
        <v>0</v>
      </c>
      <c r="I17" s="196">
        <v>14.7</v>
      </c>
      <c r="J17" s="141"/>
      <c r="K17" s="174">
        <v>6</v>
      </c>
      <c r="L17" s="177">
        <v>2.8</v>
      </c>
      <c r="M17" s="194">
        <v>0</v>
      </c>
      <c r="N17" s="177">
        <v>94.3</v>
      </c>
      <c r="O17" s="181">
        <v>21</v>
      </c>
      <c r="P17" s="177">
        <v>70</v>
      </c>
      <c r="Q17" s="142"/>
      <c r="R17" s="48">
        <v>27.8</v>
      </c>
      <c r="S17" s="48">
        <v>55.6</v>
      </c>
      <c r="T17" s="48">
        <v>5.6</v>
      </c>
      <c r="U17" s="48">
        <v>11.1</v>
      </c>
      <c r="V17" s="48">
        <v>16.7</v>
      </c>
      <c r="W17" s="48">
        <v>38.9</v>
      </c>
      <c r="X17" s="48">
        <v>38.9</v>
      </c>
      <c r="Y17" s="48">
        <v>5.6</v>
      </c>
      <c r="Z17" s="48">
        <v>33.299999999999997</v>
      </c>
      <c r="AA17" s="48">
        <v>38.9</v>
      </c>
      <c r="AB17" s="48">
        <v>16.7</v>
      </c>
      <c r="AC17" s="48">
        <v>11.1</v>
      </c>
      <c r="AD17" s="143"/>
      <c r="AE17" s="50">
        <v>28.6</v>
      </c>
      <c r="AF17" s="50">
        <v>40.5</v>
      </c>
      <c r="AG17" s="50">
        <v>26.2</v>
      </c>
      <c r="AH17" s="50">
        <v>4.8</v>
      </c>
      <c r="AI17" s="50">
        <v>30.2</v>
      </c>
      <c r="AJ17" s="50">
        <v>32.6</v>
      </c>
      <c r="AK17" s="50">
        <v>27.9</v>
      </c>
      <c r="AL17" s="50">
        <v>9.3000000000000007</v>
      </c>
      <c r="AM17" s="50">
        <v>25.6</v>
      </c>
      <c r="AN17" s="50">
        <v>39.5</v>
      </c>
      <c r="AO17" s="50">
        <v>30.2</v>
      </c>
      <c r="AP17" s="50">
        <v>4.7</v>
      </c>
      <c r="AQ17" s="144"/>
      <c r="AR17" s="145"/>
      <c r="AS17" s="167">
        <v>35.1</v>
      </c>
      <c r="AT17" s="167">
        <v>43.2</v>
      </c>
      <c r="AU17" s="167">
        <v>21.6</v>
      </c>
      <c r="AV17" s="167">
        <v>0</v>
      </c>
      <c r="AW17" s="168">
        <v>27</v>
      </c>
      <c r="AX17" s="168">
        <v>51.4</v>
      </c>
      <c r="AY17" s="168">
        <v>21.6</v>
      </c>
      <c r="AZ17" s="168">
        <v>0</v>
      </c>
      <c r="BA17" s="168">
        <v>41</v>
      </c>
      <c r="BB17" s="168">
        <v>38.5</v>
      </c>
      <c r="BC17" s="168">
        <v>7.7</v>
      </c>
      <c r="BD17" s="168">
        <v>12.8</v>
      </c>
      <c r="BE17" s="144"/>
      <c r="BF17" s="169">
        <v>33.299999999999997</v>
      </c>
      <c r="BG17" s="169">
        <v>50</v>
      </c>
      <c r="BH17" s="169">
        <v>6.7</v>
      </c>
      <c r="BI17" s="169">
        <v>10</v>
      </c>
      <c r="BJ17" s="169">
        <v>25</v>
      </c>
      <c r="BK17" s="169">
        <v>50</v>
      </c>
      <c r="BL17" s="169">
        <v>25</v>
      </c>
      <c r="BM17" s="169">
        <v>0</v>
      </c>
      <c r="BN17" s="169">
        <v>28.1</v>
      </c>
      <c r="BO17" s="169">
        <v>50</v>
      </c>
      <c r="BP17" s="169">
        <v>9.4</v>
      </c>
      <c r="BQ17" s="169">
        <v>12.5</v>
      </c>
      <c r="BR17" s="169">
        <v>26.1</v>
      </c>
      <c r="BS17" s="169">
        <v>39.1</v>
      </c>
      <c r="BT17" s="169">
        <v>26.1</v>
      </c>
      <c r="BU17" s="169">
        <v>8.6999999999999993</v>
      </c>
      <c r="BV17" s="144"/>
      <c r="BW17" s="168">
        <v>33.299999999999997</v>
      </c>
      <c r="BX17" s="168">
        <v>66.7</v>
      </c>
      <c r="BY17" s="168">
        <v>0</v>
      </c>
      <c r="BZ17" s="168">
        <v>0</v>
      </c>
      <c r="CA17" s="168">
        <v>35</v>
      </c>
      <c r="CB17" s="168">
        <v>55</v>
      </c>
      <c r="CC17" s="168">
        <v>10</v>
      </c>
      <c r="CD17" s="168">
        <v>0</v>
      </c>
      <c r="CE17" s="168">
        <v>60</v>
      </c>
      <c r="CF17" s="168">
        <v>25</v>
      </c>
      <c r="CG17" s="168">
        <v>10</v>
      </c>
      <c r="CH17" s="168">
        <v>5</v>
      </c>
      <c r="CI17" s="161"/>
      <c r="CJ17" s="169">
        <v>52.9</v>
      </c>
      <c r="CK17" s="169">
        <v>35.299999999999997</v>
      </c>
      <c r="CL17" s="169">
        <v>5.9</v>
      </c>
      <c r="CM17" s="169">
        <v>5.9</v>
      </c>
      <c r="CN17" s="169">
        <v>40</v>
      </c>
      <c r="CO17" s="169">
        <v>40</v>
      </c>
      <c r="CP17" s="169">
        <v>11.4</v>
      </c>
      <c r="CQ17" s="169">
        <v>8.6</v>
      </c>
      <c r="CR17" s="169">
        <v>38.9</v>
      </c>
      <c r="CS17" s="169">
        <v>38.9</v>
      </c>
      <c r="CT17" s="169">
        <v>8.3000000000000007</v>
      </c>
      <c r="CU17" s="169">
        <v>13.9</v>
      </c>
      <c r="CV17" s="157"/>
      <c r="CW17" s="168">
        <v>39.5</v>
      </c>
      <c r="CX17" s="168">
        <v>48.8</v>
      </c>
      <c r="CY17" s="168">
        <v>7</v>
      </c>
      <c r="CZ17" s="168">
        <v>4.7</v>
      </c>
      <c r="DA17" s="168">
        <v>12.2</v>
      </c>
      <c r="DB17" s="168">
        <v>68.3</v>
      </c>
      <c r="DC17" s="168">
        <v>12.2</v>
      </c>
      <c r="DD17" s="168">
        <v>7.3</v>
      </c>
      <c r="DE17" s="168">
        <v>32.6</v>
      </c>
      <c r="DF17" s="168">
        <v>37.200000000000003</v>
      </c>
      <c r="DG17" s="168">
        <v>27.9</v>
      </c>
      <c r="DH17" s="168">
        <v>2.2999999999999998</v>
      </c>
      <c r="DI17" s="157"/>
      <c r="DJ17" s="169">
        <v>42.9</v>
      </c>
      <c r="DK17" s="169">
        <v>50</v>
      </c>
      <c r="DL17" s="169">
        <v>7.1</v>
      </c>
      <c r="DM17" s="169">
        <v>0</v>
      </c>
      <c r="DN17" s="169">
        <v>7.1</v>
      </c>
      <c r="DO17" s="169">
        <v>71.400000000000006</v>
      </c>
      <c r="DP17" s="169">
        <v>17.899999999999999</v>
      </c>
      <c r="DQ17" s="169">
        <v>3.6</v>
      </c>
      <c r="DR17" s="169">
        <v>34.5</v>
      </c>
      <c r="DS17" s="169">
        <v>41.4</v>
      </c>
      <c r="DT17" s="169">
        <v>10.3</v>
      </c>
      <c r="DU17" s="169">
        <v>13.8</v>
      </c>
      <c r="DV17" s="169">
        <v>24</v>
      </c>
      <c r="DW17" s="169">
        <v>44</v>
      </c>
      <c r="DX17" s="169">
        <v>20</v>
      </c>
      <c r="DY17" s="169">
        <v>12</v>
      </c>
      <c r="DZ17" s="158"/>
      <c r="EA17" s="168">
        <v>52</v>
      </c>
      <c r="EB17" s="168">
        <v>32</v>
      </c>
      <c r="EC17" s="168">
        <v>12</v>
      </c>
      <c r="ED17" s="168">
        <v>4</v>
      </c>
      <c r="EE17" s="168">
        <v>0</v>
      </c>
      <c r="EF17" s="168">
        <v>84</v>
      </c>
      <c r="EG17" s="168">
        <v>12</v>
      </c>
      <c r="EH17" s="168">
        <v>4</v>
      </c>
      <c r="EI17" s="168">
        <v>23.1</v>
      </c>
      <c r="EJ17" s="168">
        <v>53.8</v>
      </c>
      <c r="EK17" s="168">
        <v>15.4</v>
      </c>
      <c r="EL17" s="168">
        <v>7.7</v>
      </c>
      <c r="EM17" s="158"/>
      <c r="EN17" s="169">
        <v>56</v>
      </c>
      <c r="EO17" s="169">
        <v>40</v>
      </c>
      <c r="EP17" s="169">
        <v>4</v>
      </c>
      <c r="EQ17" s="169">
        <v>0</v>
      </c>
      <c r="ER17" s="169" t="s">
        <v>631</v>
      </c>
      <c r="ES17" s="169" t="s">
        <v>632</v>
      </c>
      <c r="ET17" s="169" t="s">
        <v>631</v>
      </c>
      <c r="EU17" s="169" t="s">
        <v>631</v>
      </c>
      <c r="EV17" s="169">
        <v>23.1</v>
      </c>
      <c r="EW17" s="169">
        <v>46.2</v>
      </c>
      <c r="EX17" s="169">
        <v>23.1</v>
      </c>
      <c r="EY17" s="169">
        <v>7.7</v>
      </c>
      <c r="EZ17" s="169">
        <v>45.5</v>
      </c>
      <c r="FA17" s="169">
        <v>54.5</v>
      </c>
      <c r="FB17" s="169">
        <v>0</v>
      </c>
      <c r="FC17" s="169">
        <v>0</v>
      </c>
      <c r="FD17" s="148"/>
      <c r="FE17" s="51" t="s">
        <v>628</v>
      </c>
      <c r="FF17" s="51" t="s">
        <v>627</v>
      </c>
      <c r="FG17" s="51" t="s">
        <v>626</v>
      </c>
      <c r="FH17" s="51" t="s">
        <v>625</v>
      </c>
      <c r="FI17" s="51" t="s">
        <v>628</v>
      </c>
      <c r="FJ17" s="51" t="s">
        <v>627</v>
      </c>
      <c r="FK17" s="47" t="s">
        <v>38</v>
      </c>
      <c r="FL17" s="47" t="s">
        <v>38</v>
      </c>
      <c r="FM17" s="47" t="s">
        <v>38</v>
      </c>
      <c r="FN17" s="47" t="s">
        <v>38</v>
      </c>
      <c r="FO17" s="47" t="s">
        <v>38</v>
      </c>
      <c r="FP17" s="47" t="s">
        <v>38</v>
      </c>
      <c r="FQ17" s="147"/>
      <c r="FR17" s="51" t="s">
        <v>632</v>
      </c>
      <c r="FS17" s="51" t="s">
        <v>631</v>
      </c>
      <c r="FT17" s="51" t="s">
        <v>632</v>
      </c>
      <c r="FU17" s="51" t="s">
        <v>631</v>
      </c>
      <c r="FV17" s="51">
        <v>0.88500000000000001</v>
      </c>
      <c r="FW17" s="51">
        <v>0.115</v>
      </c>
      <c r="FX17" s="47" t="s">
        <v>38</v>
      </c>
      <c r="FY17" s="47" t="s">
        <v>38</v>
      </c>
      <c r="FZ17" s="47" t="s">
        <v>38</v>
      </c>
      <c r="GA17" s="47" t="s">
        <v>38</v>
      </c>
      <c r="GB17" s="47" t="s">
        <v>38</v>
      </c>
      <c r="GC17" s="47" t="s">
        <v>38</v>
      </c>
      <c r="GD17" s="165" t="s">
        <v>38</v>
      </c>
      <c r="GE17" s="165" t="s">
        <v>38</v>
      </c>
      <c r="GF17" s="165" t="s">
        <v>38</v>
      </c>
      <c r="GG17" s="165" t="s">
        <v>38</v>
      </c>
      <c r="GH17" s="165" t="s">
        <v>38</v>
      </c>
      <c r="GI17" s="165" t="s">
        <v>38</v>
      </c>
      <c r="GJ17" s="46"/>
    </row>
    <row r="18" spans="1:192">
      <c r="A18" s="19" t="s">
        <v>60</v>
      </c>
      <c r="B18" s="166">
        <v>2</v>
      </c>
      <c r="C18" s="170">
        <v>0</v>
      </c>
      <c r="D18" s="208">
        <v>7766049</v>
      </c>
      <c r="E18" s="171">
        <v>469.52</v>
      </c>
      <c r="F18" s="182">
        <v>-6.1804376061544763E-2</v>
      </c>
      <c r="G18" s="177">
        <v>18.600000000000001</v>
      </c>
      <c r="H18" s="194">
        <v>39.700000000000003</v>
      </c>
      <c r="I18" s="196">
        <v>64.7</v>
      </c>
      <c r="J18" s="141"/>
      <c r="K18" s="174">
        <v>22</v>
      </c>
      <c r="L18" s="177">
        <v>9.1999999999999993</v>
      </c>
      <c r="M18" s="194">
        <v>0.7</v>
      </c>
      <c r="N18" s="177">
        <v>90.4</v>
      </c>
      <c r="O18" s="181">
        <v>40</v>
      </c>
      <c r="P18" s="177">
        <v>71.400000000000006</v>
      </c>
      <c r="Q18" s="142"/>
      <c r="R18" s="48">
        <v>13.2</v>
      </c>
      <c r="S18" s="48">
        <v>18.399999999999999</v>
      </c>
      <c r="T18" s="48">
        <v>26.3</v>
      </c>
      <c r="U18" s="48">
        <v>42.1</v>
      </c>
      <c r="V18" s="48">
        <v>10.5</v>
      </c>
      <c r="W18" s="48">
        <v>21.1</v>
      </c>
      <c r="X18" s="48">
        <v>31.6</v>
      </c>
      <c r="Y18" s="48">
        <v>36.799999999999997</v>
      </c>
      <c r="Z18" s="48">
        <v>13.2</v>
      </c>
      <c r="AA18" s="48">
        <v>34.200000000000003</v>
      </c>
      <c r="AB18" s="48">
        <v>28.9</v>
      </c>
      <c r="AC18" s="48">
        <v>23.7</v>
      </c>
      <c r="AD18" s="143"/>
      <c r="AE18" s="50">
        <v>16.100000000000001</v>
      </c>
      <c r="AF18" s="50">
        <v>22.6</v>
      </c>
      <c r="AG18" s="50">
        <v>35.5</v>
      </c>
      <c r="AH18" s="50">
        <v>25.8</v>
      </c>
      <c r="AI18" s="50">
        <v>12.9</v>
      </c>
      <c r="AJ18" s="50">
        <v>25.8</v>
      </c>
      <c r="AK18" s="50">
        <v>38.700000000000003</v>
      </c>
      <c r="AL18" s="50">
        <v>22.6</v>
      </c>
      <c r="AM18" s="50">
        <v>29</v>
      </c>
      <c r="AN18" s="50">
        <v>6.5</v>
      </c>
      <c r="AO18" s="50">
        <v>38.700000000000003</v>
      </c>
      <c r="AP18" s="50">
        <v>25.8</v>
      </c>
      <c r="AQ18" s="144"/>
      <c r="AR18" s="145"/>
      <c r="AS18" s="167">
        <v>30.2</v>
      </c>
      <c r="AT18" s="167">
        <v>39.5</v>
      </c>
      <c r="AU18" s="167">
        <v>16.3</v>
      </c>
      <c r="AV18" s="167">
        <v>14</v>
      </c>
      <c r="AW18" s="168">
        <v>14</v>
      </c>
      <c r="AX18" s="168">
        <v>44.2</v>
      </c>
      <c r="AY18" s="168">
        <v>34.9</v>
      </c>
      <c r="AZ18" s="168">
        <v>7</v>
      </c>
      <c r="BA18" s="168">
        <v>37.200000000000003</v>
      </c>
      <c r="BB18" s="168">
        <v>30.2</v>
      </c>
      <c r="BC18" s="168">
        <v>4.7</v>
      </c>
      <c r="BD18" s="168">
        <v>27.9</v>
      </c>
      <c r="BE18" s="144"/>
      <c r="BF18" s="169">
        <v>22.9</v>
      </c>
      <c r="BG18" s="169">
        <v>54.3</v>
      </c>
      <c r="BH18" s="169">
        <v>5.7</v>
      </c>
      <c r="BI18" s="169">
        <v>17.100000000000001</v>
      </c>
      <c r="BJ18" s="169">
        <v>14.3</v>
      </c>
      <c r="BK18" s="169">
        <v>48.6</v>
      </c>
      <c r="BL18" s="169">
        <v>34.299999999999997</v>
      </c>
      <c r="BM18" s="169">
        <v>2.9</v>
      </c>
      <c r="BN18" s="169">
        <v>25.7</v>
      </c>
      <c r="BO18" s="169">
        <v>40</v>
      </c>
      <c r="BP18" s="169">
        <v>20</v>
      </c>
      <c r="BQ18" s="169">
        <v>14.3</v>
      </c>
      <c r="BR18" s="169">
        <v>11.4</v>
      </c>
      <c r="BS18" s="169">
        <v>17.100000000000001</v>
      </c>
      <c r="BT18" s="169">
        <v>45.7</v>
      </c>
      <c r="BU18" s="169">
        <v>25.7</v>
      </c>
      <c r="BV18" s="144"/>
      <c r="BW18" s="168">
        <v>15.8</v>
      </c>
      <c r="BX18" s="168">
        <v>57.9</v>
      </c>
      <c r="BY18" s="168">
        <v>26.3</v>
      </c>
      <c r="BZ18" s="168">
        <v>0</v>
      </c>
      <c r="CA18" s="168">
        <v>15.8</v>
      </c>
      <c r="CB18" s="168">
        <v>39.5</v>
      </c>
      <c r="CC18" s="168">
        <v>36.799999999999997</v>
      </c>
      <c r="CD18" s="168">
        <v>7.9</v>
      </c>
      <c r="CE18" s="168">
        <v>34.200000000000003</v>
      </c>
      <c r="CF18" s="168">
        <v>28.9</v>
      </c>
      <c r="CG18" s="168">
        <v>23.7</v>
      </c>
      <c r="CH18" s="168">
        <v>13.2</v>
      </c>
      <c r="CI18" s="161"/>
      <c r="CJ18" s="169">
        <v>15.4</v>
      </c>
      <c r="CK18" s="169">
        <v>38.5</v>
      </c>
      <c r="CL18" s="169">
        <v>30.8</v>
      </c>
      <c r="CM18" s="169">
        <v>15.4</v>
      </c>
      <c r="CN18" s="169">
        <v>15.4</v>
      </c>
      <c r="CO18" s="169">
        <v>26.9</v>
      </c>
      <c r="CP18" s="169">
        <v>38.5</v>
      </c>
      <c r="CQ18" s="169">
        <v>19.2</v>
      </c>
      <c r="CR18" s="169">
        <v>15.4</v>
      </c>
      <c r="CS18" s="169">
        <v>34.6</v>
      </c>
      <c r="CT18" s="169">
        <v>30.8</v>
      </c>
      <c r="CU18" s="169">
        <v>19.2</v>
      </c>
      <c r="CV18" s="157"/>
      <c r="CW18" s="168">
        <v>25</v>
      </c>
      <c r="CX18" s="168">
        <v>53.1</v>
      </c>
      <c r="CY18" s="168">
        <v>15.6</v>
      </c>
      <c r="CZ18" s="168">
        <v>6.3</v>
      </c>
      <c r="DA18" s="168">
        <v>3.2</v>
      </c>
      <c r="DB18" s="168">
        <v>61.3</v>
      </c>
      <c r="DC18" s="168">
        <v>25.8</v>
      </c>
      <c r="DD18" s="168">
        <v>9.6999999999999993</v>
      </c>
      <c r="DE18" s="168">
        <v>26.7</v>
      </c>
      <c r="DF18" s="168">
        <v>30</v>
      </c>
      <c r="DG18" s="168">
        <v>30</v>
      </c>
      <c r="DH18" s="168">
        <v>13.3</v>
      </c>
      <c r="DI18" s="157"/>
      <c r="DJ18" s="169">
        <v>22.2</v>
      </c>
      <c r="DK18" s="169">
        <v>38.9</v>
      </c>
      <c r="DL18" s="169">
        <v>30.6</v>
      </c>
      <c r="DM18" s="169">
        <v>8.3000000000000007</v>
      </c>
      <c r="DN18" s="169">
        <v>2.8</v>
      </c>
      <c r="DO18" s="169">
        <v>38.9</v>
      </c>
      <c r="DP18" s="169">
        <v>38.9</v>
      </c>
      <c r="DQ18" s="169">
        <v>19.399999999999999</v>
      </c>
      <c r="DR18" s="169">
        <v>13.9</v>
      </c>
      <c r="DS18" s="169">
        <v>33.299999999999997</v>
      </c>
      <c r="DT18" s="169">
        <v>22.2</v>
      </c>
      <c r="DU18" s="169">
        <v>30.6</v>
      </c>
      <c r="DV18" s="169">
        <v>15.2</v>
      </c>
      <c r="DW18" s="169">
        <v>18.2</v>
      </c>
      <c r="DX18" s="169">
        <v>21.2</v>
      </c>
      <c r="DY18" s="169">
        <v>45.5</v>
      </c>
      <c r="DZ18" s="158"/>
      <c r="EA18" s="168">
        <v>16.2</v>
      </c>
      <c r="EB18" s="168">
        <v>54.1</v>
      </c>
      <c r="EC18" s="168">
        <v>27</v>
      </c>
      <c r="ED18" s="168">
        <v>2.7</v>
      </c>
      <c r="EE18" s="168">
        <v>0</v>
      </c>
      <c r="EF18" s="168">
        <v>37.799999999999997</v>
      </c>
      <c r="EG18" s="168">
        <v>37.799999999999997</v>
      </c>
      <c r="EH18" s="168">
        <v>24.3</v>
      </c>
      <c r="EI18" s="168">
        <v>10.5</v>
      </c>
      <c r="EJ18" s="168">
        <v>28.9</v>
      </c>
      <c r="EK18" s="168">
        <v>26.3</v>
      </c>
      <c r="EL18" s="168">
        <v>34.200000000000003</v>
      </c>
      <c r="EM18" s="158"/>
      <c r="EN18" s="169">
        <v>19.5</v>
      </c>
      <c r="EO18" s="169">
        <v>31.7</v>
      </c>
      <c r="EP18" s="169">
        <v>41.5</v>
      </c>
      <c r="EQ18" s="169">
        <v>7.3</v>
      </c>
      <c r="ER18" s="169">
        <v>0</v>
      </c>
      <c r="ES18" s="169">
        <v>43.9</v>
      </c>
      <c r="ET18" s="169">
        <v>39</v>
      </c>
      <c r="EU18" s="169">
        <v>17.100000000000001</v>
      </c>
      <c r="EV18" s="169">
        <v>4.9000000000000004</v>
      </c>
      <c r="EW18" s="169">
        <v>41.5</v>
      </c>
      <c r="EX18" s="169">
        <v>26.8</v>
      </c>
      <c r="EY18" s="169">
        <v>26.8</v>
      </c>
      <c r="EZ18" s="169">
        <v>7.9</v>
      </c>
      <c r="FA18" s="169">
        <v>23.7</v>
      </c>
      <c r="FB18" s="169">
        <v>42.1</v>
      </c>
      <c r="FC18" s="169">
        <v>26.3</v>
      </c>
      <c r="FD18" s="148"/>
      <c r="FE18" s="51">
        <v>0.5</v>
      </c>
      <c r="FF18" s="51">
        <v>0.5</v>
      </c>
      <c r="FG18" s="51">
        <v>0.45500000000000002</v>
      </c>
      <c r="FH18" s="51">
        <v>0.54500000000000004</v>
      </c>
      <c r="FI18" s="51">
        <v>0.47099999999999997</v>
      </c>
      <c r="FJ18" s="51">
        <v>0.52900000000000003</v>
      </c>
      <c r="FK18" s="47" t="s">
        <v>38</v>
      </c>
      <c r="FL18" s="47" t="s">
        <v>38</v>
      </c>
      <c r="FM18" s="47" t="s">
        <v>38</v>
      </c>
      <c r="FN18" s="47" t="s">
        <v>38</v>
      </c>
      <c r="FO18" s="47" t="s">
        <v>38</v>
      </c>
      <c r="FP18" s="47" t="s">
        <v>38</v>
      </c>
      <c r="FQ18" s="147"/>
      <c r="FR18" s="51">
        <v>0.68400000000000005</v>
      </c>
      <c r="FS18" s="51">
        <v>0.316</v>
      </c>
      <c r="FT18" s="51">
        <v>0.52500000000000002</v>
      </c>
      <c r="FU18" s="51">
        <v>0.47499999999999998</v>
      </c>
      <c r="FV18" s="51">
        <v>0.71099999999999997</v>
      </c>
      <c r="FW18" s="51">
        <v>0.28899999999999998</v>
      </c>
      <c r="FX18" s="47" t="s">
        <v>628</v>
      </c>
      <c r="FY18" s="47" t="s">
        <v>627</v>
      </c>
      <c r="FZ18" s="47" t="s">
        <v>627</v>
      </c>
      <c r="GA18" s="47" t="s">
        <v>628</v>
      </c>
      <c r="GB18" s="47" t="s">
        <v>625</v>
      </c>
      <c r="GC18" s="47" t="s">
        <v>626</v>
      </c>
      <c r="GD18" s="165" t="s">
        <v>38</v>
      </c>
      <c r="GE18" s="165" t="s">
        <v>38</v>
      </c>
      <c r="GF18" s="165" t="s">
        <v>38</v>
      </c>
      <c r="GG18" s="165" t="s">
        <v>38</v>
      </c>
      <c r="GH18" s="165" t="s">
        <v>38</v>
      </c>
      <c r="GI18" s="165" t="s">
        <v>38</v>
      </c>
      <c r="GJ18" s="46"/>
    </row>
    <row r="19" spans="1:192">
      <c r="A19" s="19" t="s">
        <v>61</v>
      </c>
      <c r="B19" s="166">
        <v>35</v>
      </c>
      <c r="C19" s="170">
        <v>8</v>
      </c>
      <c r="D19" s="208">
        <v>184284368</v>
      </c>
      <c r="E19" s="171">
        <v>14417.839999999998</v>
      </c>
      <c r="F19" s="182">
        <v>1.9103634051643059E-2</v>
      </c>
      <c r="G19" s="177">
        <v>16</v>
      </c>
      <c r="H19" s="194">
        <v>1.7</v>
      </c>
      <c r="I19" s="196">
        <v>27.5</v>
      </c>
      <c r="J19" s="141"/>
      <c r="K19" s="174">
        <v>301</v>
      </c>
      <c r="L19" s="177">
        <v>4.7</v>
      </c>
      <c r="M19" s="202" t="s">
        <v>38</v>
      </c>
      <c r="N19" s="177">
        <v>92.5</v>
      </c>
      <c r="O19" s="181">
        <v>889</v>
      </c>
      <c r="P19" s="177">
        <v>70.2</v>
      </c>
      <c r="Q19" s="142"/>
      <c r="R19" s="48">
        <v>22.3</v>
      </c>
      <c r="S19" s="48">
        <v>23.4</v>
      </c>
      <c r="T19" s="48">
        <v>27.8</v>
      </c>
      <c r="U19" s="48">
        <v>26.6</v>
      </c>
      <c r="V19" s="48">
        <v>19.5</v>
      </c>
      <c r="W19" s="48">
        <v>29.2</v>
      </c>
      <c r="X19" s="48">
        <v>27.2</v>
      </c>
      <c r="Y19" s="48">
        <v>24.1</v>
      </c>
      <c r="Z19" s="48">
        <v>27.3</v>
      </c>
      <c r="AA19" s="48">
        <v>26.4</v>
      </c>
      <c r="AB19" s="48">
        <v>25.6</v>
      </c>
      <c r="AC19" s="48">
        <v>20.7</v>
      </c>
      <c r="AD19" s="143"/>
      <c r="AE19" s="50">
        <v>31.2</v>
      </c>
      <c r="AF19" s="50">
        <v>35.1</v>
      </c>
      <c r="AG19" s="50">
        <v>23.8</v>
      </c>
      <c r="AH19" s="50">
        <v>9.9</v>
      </c>
      <c r="AI19" s="50">
        <v>30.6</v>
      </c>
      <c r="AJ19" s="50">
        <v>32</v>
      </c>
      <c r="AK19" s="50">
        <v>24</v>
      </c>
      <c r="AL19" s="50">
        <v>13.4</v>
      </c>
      <c r="AM19" s="50">
        <v>35</v>
      </c>
      <c r="AN19" s="50">
        <v>29.9</v>
      </c>
      <c r="AO19" s="50">
        <v>22.3</v>
      </c>
      <c r="AP19" s="50">
        <v>12.8</v>
      </c>
      <c r="AQ19" s="144"/>
      <c r="AR19" s="145"/>
      <c r="AS19" s="167">
        <v>41.6</v>
      </c>
      <c r="AT19" s="167">
        <v>43.6</v>
      </c>
      <c r="AU19" s="167">
        <v>8.6</v>
      </c>
      <c r="AV19" s="167">
        <v>6.2</v>
      </c>
      <c r="AW19" s="168">
        <v>33.5</v>
      </c>
      <c r="AX19" s="168">
        <v>46</v>
      </c>
      <c r="AY19" s="168">
        <v>18.8</v>
      </c>
      <c r="AZ19" s="168">
        <v>1.7</v>
      </c>
      <c r="BA19" s="168">
        <v>40.700000000000003</v>
      </c>
      <c r="BB19" s="168">
        <v>43.3</v>
      </c>
      <c r="BC19" s="168">
        <v>9.1999999999999993</v>
      </c>
      <c r="BD19" s="168">
        <v>6.8</v>
      </c>
      <c r="BE19" s="144"/>
      <c r="BF19" s="169">
        <v>40.4</v>
      </c>
      <c r="BG19" s="169">
        <v>45.7</v>
      </c>
      <c r="BH19" s="169">
        <v>8.6999999999999993</v>
      </c>
      <c r="BI19" s="169">
        <v>5.3</v>
      </c>
      <c r="BJ19" s="169">
        <v>32.6</v>
      </c>
      <c r="BK19" s="169">
        <v>51.4</v>
      </c>
      <c r="BL19" s="169">
        <v>15.7</v>
      </c>
      <c r="BM19" s="169">
        <v>0.4</v>
      </c>
      <c r="BN19" s="169">
        <v>48</v>
      </c>
      <c r="BO19" s="169">
        <v>36.4</v>
      </c>
      <c r="BP19" s="169">
        <v>8.8000000000000007</v>
      </c>
      <c r="BQ19" s="169">
        <v>6.8</v>
      </c>
      <c r="BR19" s="169">
        <v>28.5</v>
      </c>
      <c r="BS19" s="169">
        <v>29.1</v>
      </c>
      <c r="BT19" s="169">
        <v>29</v>
      </c>
      <c r="BU19" s="169">
        <v>13.4</v>
      </c>
      <c r="BV19" s="144"/>
      <c r="BW19" s="168">
        <v>31.7</v>
      </c>
      <c r="BX19" s="168">
        <v>53.2</v>
      </c>
      <c r="BY19" s="168">
        <v>11.4</v>
      </c>
      <c r="BZ19" s="168">
        <v>3.7</v>
      </c>
      <c r="CA19" s="168">
        <v>27.5</v>
      </c>
      <c r="CB19" s="168">
        <v>49.3</v>
      </c>
      <c r="CC19" s="168">
        <v>22.8</v>
      </c>
      <c r="CD19" s="168">
        <v>0.4</v>
      </c>
      <c r="CE19" s="168">
        <v>46.3</v>
      </c>
      <c r="CF19" s="168">
        <v>32.6</v>
      </c>
      <c r="CG19" s="168">
        <v>15.7</v>
      </c>
      <c r="CH19" s="168">
        <v>5.4</v>
      </c>
      <c r="CI19" s="161"/>
      <c r="CJ19" s="169">
        <v>39.299999999999997</v>
      </c>
      <c r="CK19" s="169">
        <v>44.8</v>
      </c>
      <c r="CL19" s="169">
        <v>13.3</v>
      </c>
      <c r="CM19" s="169">
        <v>2.5</v>
      </c>
      <c r="CN19" s="169">
        <v>33.299999999999997</v>
      </c>
      <c r="CO19" s="169">
        <v>43.2</v>
      </c>
      <c r="CP19" s="169">
        <v>20.399999999999999</v>
      </c>
      <c r="CQ19" s="169">
        <v>3.1</v>
      </c>
      <c r="CR19" s="169">
        <v>41.5</v>
      </c>
      <c r="CS19" s="169">
        <v>37.9</v>
      </c>
      <c r="CT19" s="169">
        <v>13</v>
      </c>
      <c r="CU19" s="169">
        <v>7.5</v>
      </c>
      <c r="CV19" s="157"/>
      <c r="CW19" s="168">
        <v>32.9</v>
      </c>
      <c r="CX19" s="168">
        <v>54</v>
      </c>
      <c r="CY19" s="168">
        <v>11.1</v>
      </c>
      <c r="CZ19" s="168">
        <v>2</v>
      </c>
      <c r="DA19" s="168">
        <v>11.6</v>
      </c>
      <c r="DB19" s="168">
        <v>63.6</v>
      </c>
      <c r="DC19" s="168">
        <v>18</v>
      </c>
      <c r="DD19" s="168">
        <v>6.7</v>
      </c>
      <c r="DE19" s="168">
        <v>34.299999999999997</v>
      </c>
      <c r="DF19" s="168">
        <v>42</v>
      </c>
      <c r="DG19" s="168">
        <v>16.2</v>
      </c>
      <c r="DH19" s="168">
        <v>7.5</v>
      </c>
      <c r="DI19" s="157"/>
      <c r="DJ19" s="169">
        <v>40.299999999999997</v>
      </c>
      <c r="DK19" s="169">
        <v>47.3</v>
      </c>
      <c r="DL19" s="169">
        <v>10.4</v>
      </c>
      <c r="DM19" s="169">
        <v>2</v>
      </c>
      <c r="DN19" s="169">
        <v>8.9</v>
      </c>
      <c r="DO19" s="169">
        <v>66.7</v>
      </c>
      <c r="DP19" s="169">
        <v>16.7</v>
      </c>
      <c r="DQ19" s="169">
        <v>7.7</v>
      </c>
      <c r="DR19" s="169">
        <v>34.9</v>
      </c>
      <c r="DS19" s="169">
        <v>40.700000000000003</v>
      </c>
      <c r="DT19" s="169">
        <v>13.3</v>
      </c>
      <c r="DU19" s="169">
        <v>11.1</v>
      </c>
      <c r="DV19" s="169">
        <v>29.9</v>
      </c>
      <c r="DW19" s="169">
        <v>29.4</v>
      </c>
      <c r="DX19" s="169">
        <v>19.7</v>
      </c>
      <c r="DY19" s="169">
        <v>20.9</v>
      </c>
      <c r="DZ19" s="158"/>
      <c r="EA19" s="168">
        <v>47.7</v>
      </c>
      <c r="EB19" s="168">
        <v>37.9</v>
      </c>
      <c r="EC19" s="168">
        <v>13</v>
      </c>
      <c r="ED19" s="168">
        <v>1.4</v>
      </c>
      <c r="EE19" s="168">
        <v>7.4</v>
      </c>
      <c r="EF19" s="168">
        <v>67.400000000000006</v>
      </c>
      <c r="EG19" s="168">
        <v>17.5</v>
      </c>
      <c r="EH19" s="168">
        <v>7.6</v>
      </c>
      <c r="EI19" s="168">
        <v>32.4</v>
      </c>
      <c r="EJ19" s="168">
        <v>35.299999999999997</v>
      </c>
      <c r="EK19" s="168">
        <v>18.600000000000001</v>
      </c>
      <c r="EL19" s="168">
        <v>13.6</v>
      </c>
      <c r="EM19" s="158"/>
      <c r="EN19" s="169">
        <v>32.6</v>
      </c>
      <c r="EO19" s="169">
        <v>51.7</v>
      </c>
      <c r="EP19" s="169">
        <v>13.2</v>
      </c>
      <c r="EQ19" s="169">
        <v>2.6</v>
      </c>
      <c r="ER19" s="169">
        <v>3.4</v>
      </c>
      <c r="ES19" s="169">
        <v>74</v>
      </c>
      <c r="ET19" s="169">
        <v>18.8</v>
      </c>
      <c r="EU19" s="169">
        <v>3.8</v>
      </c>
      <c r="EV19" s="169">
        <v>16.899999999999999</v>
      </c>
      <c r="EW19" s="169">
        <v>47.3</v>
      </c>
      <c r="EX19" s="169">
        <v>21.4</v>
      </c>
      <c r="EY19" s="169">
        <v>14.4</v>
      </c>
      <c r="EZ19" s="169">
        <v>31.4</v>
      </c>
      <c r="FA19" s="169">
        <v>35.4</v>
      </c>
      <c r="FB19" s="169">
        <v>19.100000000000001</v>
      </c>
      <c r="FC19" s="169">
        <v>14.1</v>
      </c>
      <c r="FD19" s="148"/>
      <c r="FE19" s="51">
        <v>0.79300000000000004</v>
      </c>
      <c r="FF19" s="51">
        <v>0.20699999999999999</v>
      </c>
      <c r="FG19" s="51">
        <v>0.72</v>
      </c>
      <c r="FH19" s="51">
        <v>0.28000000000000003</v>
      </c>
      <c r="FI19" s="51">
        <v>0.70599999999999996</v>
      </c>
      <c r="FJ19" s="51">
        <v>0.29399999999999998</v>
      </c>
      <c r="FK19" s="47">
        <v>0.79500000000000004</v>
      </c>
      <c r="FL19" s="47">
        <v>0.20499999999999999</v>
      </c>
      <c r="FM19" s="47">
        <v>0.71199999999999997</v>
      </c>
      <c r="FN19" s="47">
        <v>0.28799999999999998</v>
      </c>
      <c r="FO19" s="47">
        <v>0.65400000000000003</v>
      </c>
      <c r="FP19" s="47">
        <v>0.34599999999999997</v>
      </c>
      <c r="FQ19" s="147"/>
      <c r="FR19" s="51">
        <v>0.88800000000000001</v>
      </c>
      <c r="FS19" s="51">
        <v>0.112</v>
      </c>
      <c r="FT19" s="51">
        <v>0.75700000000000001</v>
      </c>
      <c r="FU19" s="51">
        <v>0.24299999999999999</v>
      </c>
      <c r="FV19" s="51">
        <v>0.81100000000000005</v>
      </c>
      <c r="FW19" s="51">
        <v>0.189</v>
      </c>
      <c r="FX19" s="47">
        <v>0.54500000000000004</v>
      </c>
      <c r="FY19" s="47">
        <v>0.45500000000000002</v>
      </c>
      <c r="FZ19" s="47">
        <v>0.44900000000000001</v>
      </c>
      <c r="GA19" s="47">
        <v>0.55100000000000005</v>
      </c>
      <c r="GB19" s="47">
        <v>0.38</v>
      </c>
      <c r="GC19" s="47">
        <v>0.62</v>
      </c>
      <c r="GD19" s="165">
        <v>0.68400000000000005</v>
      </c>
      <c r="GE19" s="165">
        <v>0.316</v>
      </c>
      <c r="GF19" s="165">
        <v>0.44400000000000001</v>
      </c>
      <c r="GG19" s="165">
        <v>0.55600000000000005</v>
      </c>
      <c r="GH19" s="165">
        <v>0.61099999999999999</v>
      </c>
      <c r="GI19" s="165">
        <v>0.38900000000000001</v>
      </c>
      <c r="GJ19" s="46"/>
    </row>
    <row r="20" spans="1:192">
      <c r="A20" s="19" t="s">
        <v>62</v>
      </c>
      <c r="B20" s="166">
        <v>4</v>
      </c>
      <c r="C20" s="170">
        <v>3</v>
      </c>
      <c r="D20" s="208">
        <v>23430012</v>
      </c>
      <c r="E20" s="171">
        <v>3683.35</v>
      </c>
      <c r="F20" s="182">
        <v>9.3028991067023448E-3</v>
      </c>
      <c r="G20" s="177">
        <v>4.9000000000000004</v>
      </c>
      <c r="H20" s="194">
        <v>0.8</v>
      </c>
      <c r="I20" s="196">
        <v>41.5</v>
      </c>
      <c r="J20" s="141"/>
      <c r="K20" s="174">
        <v>60</v>
      </c>
      <c r="L20" s="177">
        <v>3.7</v>
      </c>
      <c r="M20" s="194">
        <v>0.3</v>
      </c>
      <c r="N20" s="177">
        <v>99.8</v>
      </c>
      <c r="O20" s="181">
        <v>240</v>
      </c>
      <c r="P20" s="177">
        <v>64.3</v>
      </c>
      <c r="Q20" s="142"/>
      <c r="R20" s="48">
        <v>26.5</v>
      </c>
      <c r="S20" s="48">
        <v>21.7</v>
      </c>
      <c r="T20" s="48">
        <v>23</v>
      </c>
      <c r="U20" s="48">
        <v>28.8</v>
      </c>
      <c r="V20" s="48">
        <v>25.2</v>
      </c>
      <c r="W20" s="48">
        <v>27.4</v>
      </c>
      <c r="X20" s="48">
        <v>20.8</v>
      </c>
      <c r="Y20" s="48">
        <v>26.5</v>
      </c>
      <c r="Z20" s="48">
        <v>12.8</v>
      </c>
      <c r="AA20" s="48">
        <v>20.7</v>
      </c>
      <c r="AB20" s="48">
        <v>31.7</v>
      </c>
      <c r="AC20" s="48">
        <v>34.799999999999997</v>
      </c>
      <c r="AD20" s="143"/>
      <c r="AE20" s="50">
        <v>41.5</v>
      </c>
      <c r="AF20" s="50">
        <v>35.299999999999997</v>
      </c>
      <c r="AG20" s="50">
        <v>17</v>
      </c>
      <c r="AH20" s="50">
        <v>6.3</v>
      </c>
      <c r="AI20" s="50">
        <v>37.9</v>
      </c>
      <c r="AJ20" s="50">
        <v>33.9</v>
      </c>
      <c r="AK20" s="50">
        <v>17.899999999999999</v>
      </c>
      <c r="AL20" s="50">
        <v>10.3</v>
      </c>
      <c r="AM20" s="50">
        <v>20.5</v>
      </c>
      <c r="AN20" s="50">
        <v>33</v>
      </c>
      <c r="AO20" s="50">
        <v>31.7</v>
      </c>
      <c r="AP20" s="50">
        <v>14.7</v>
      </c>
      <c r="AQ20" s="144"/>
      <c r="AR20" s="145"/>
      <c r="AS20" s="167">
        <v>43.2</v>
      </c>
      <c r="AT20" s="167">
        <v>36.700000000000003</v>
      </c>
      <c r="AU20" s="167">
        <v>10.6</v>
      </c>
      <c r="AV20" s="167">
        <v>9.5</v>
      </c>
      <c r="AW20" s="168">
        <v>22.8</v>
      </c>
      <c r="AX20" s="168">
        <v>44</v>
      </c>
      <c r="AY20" s="168">
        <v>23.1</v>
      </c>
      <c r="AZ20" s="168">
        <v>10.1</v>
      </c>
      <c r="BA20" s="168">
        <v>24.4</v>
      </c>
      <c r="BB20" s="168">
        <v>44.4</v>
      </c>
      <c r="BC20" s="168">
        <v>13</v>
      </c>
      <c r="BD20" s="168">
        <v>18.100000000000001</v>
      </c>
      <c r="BE20" s="144"/>
      <c r="BF20" s="169">
        <v>40.5</v>
      </c>
      <c r="BG20" s="169">
        <v>45.7</v>
      </c>
      <c r="BH20" s="169">
        <v>7.3</v>
      </c>
      <c r="BI20" s="169">
        <v>6.6</v>
      </c>
      <c r="BJ20" s="169">
        <v>25.4</v>
      </c>
      <c r="BK20" s="169">
        <v>50.2</v>
      </c>
      <c r="BL20" s="169">
        <v>20</v>
      </c>
      <c r="BM20" s="169">
        <v>4.4000000000000004</v>
      </c>
      <c r="BN20" s="169">
        <v>23.1</v>
      </c>
      <c r="BO20" s="169">
        <v>39.1</v>
      </c>
      <c r="BP20" s="169">
        <v>16.3</v>
      </c>
      <c r="BQ20" s="169">
        <v>21.4</v>
      </c>
      <c r="BR20" s="169">
        <v>28.8</v>
      </c>
      <c r="BS20" s="169">
        <v>25</v>
      </c>
      <c r="BT20" s="169">
        <v>27.3</v>
      </c>
      <c r="BU20" s="169">
        <v>18.8</v>
      </c>
      <c r="BV20" s="144"/>
      <c r="BW20" s="168">
        <v>27.3</v>
      </c>
      <c r="BX20" s="168">
        <v>61.7</v>
      </c>
      <c r="BY20" s="168">
        <v>5.9</v>
      </c>
      <c r="BZ20" s="168">
        <v>5.0999999999999996</v>
      </c>
      <c r="CA20" s="168">
        <v>18.2</v>
      </c>
      <c r="CB20" s="168">
        <v>50.4</v>
      </c>
      <c r="CC20" s="168">
        <v>28.7</v>
      </c>
      <c r="CD20" s="168">
        <v>2.7</v>
      </c>
      <c r="CE20" s="168">
        <v>24.3</v>
      </c>
      <c r="CF20" s="168">
        <v>34.4</v>
      </c>
      <c r="CG20" s="168">
        <v>25.1</v>
      </c>
      <c r="CH20" s="168">
        <v>16.2</v>
      </c>
      <c r="CI20" s="161"/>
      <c r="CJ20" s="169">
        <v>49.8</v>
      </c>
      <c r="CK20" s="169">
        <v>39.1</v>
      </c>
      <c r="CL20" s="169">
        <v>9</v>
      </c>
      <c r="CM20" s="169">
        <v>2.1</v>
      </c>
      <c r="CN20" s="169">
        <v>31</v>
      </c>
      <c r="CO20" s="169">
        <v>49.3</v>
      </c>
      <c r="CP20" s="169">
        <v>16</v>
      </c>
      <c r="CQ20" s="169">
        <v>3.7</v>
      </c>
      <c r="CR20" s="169">
        <v>28.2</v>
      </c>
      <c r="CS20" s="169">
        <v>43.6</v>
      </c>
      <c r="CT20" s="169">
        <v>16.5</v>
      </c>
      <c r="CU20" s="169">
        <v>11.7</v>
      </c>
      <c r="CV20" s="157"/>
      <c r="CW20" s="168">
        <v>47.7</v>
      </c>
      <c r="CX20" s="168">
        <v>44.4</v>
      </c>
      <c r="CY20" s="168">
        <v>5.3</v>
      </c>
      <c r="CZ20" s="168">
        <v>2.6</v>
      </c>
      <c r="DA20" s="168">
        <v>9</v>
      </c>
      <c r="DB20" s="168">
        <v>68.3</v>
      </c>
      <c r="DC20" s="168">
        <v>19.8</v>
      </c>
      <c r="DD20" s="168">
        <v>3</v>
      </c>
      <c r="DE20" s="168">
        <v>23.8</v>
      </c>
      <c r="DF20" s="168">
        <v>45</v>
      </c>
      <c r="DG20" s="168">
        <v>19.3</v>
      </c>
      <c r="DH20" s="168">
        <v>11.9</v>
      </c>
      <c r="DI20" s="157"/>
      <c r="DJ20" s="169">
        <v>52.5</v>
      </c>
      <c r="DK20" s="169">
        <v>40.200000000000003</v>
      </c>
      <c r="DL20" s="169">
        <v>6.6</v>
      </c>
      <c r="DM20" s="169">
        <v>0.8</v>
      </c>
      <c r="DN20" s="169">
        <v>9.4</v>
      </c>
      <c r="DO20" s="169">
        <v>70.2</v>
      </c>
      <c r="DP20" s="169">
        <v>16.7</v>
      </c>
      <c r="DQ20" s="169">
        <v>3.7</v>
      </c>
      <c r="DR20" s="169">
        <v>23.7</v>
      </c>
      <c r="DS20" s="169">
        <v>44.5</v>
      </c>
      <c r="DT20" s="169">
        <v>20</v>
      </c>
      <c r="DU20" s="169">
        <v>11.8</v>
      </c>
      <c r="DV20" s="169">
        <v>29.8</v>
      </c>
      <c r="DW20" s="169">
        <v>32.200000000000003</v>
      </c>
      <c r="DX20" s="169">
        <v>22.1</v>
      </c>
      <c r="DY20" s="169">
        <v>15.9</v>
      </c>
      <c r="DZ20" s="158"/>
      <c r="EA20" s="168">
        <v>54.4</v>
      </c>
      <c r="EB20" s="168">
        <v>37.700000000000003</v>
      </c>
      <c r="EC20" s="168">
        <v>7.9</v>
      </c>
      <c r="ED20" s="168">
        <v>0</v>
      </c>
      <c r="EE20" s="168">
        <v>9.5</v>
      </c>
      <c r="EF20" s="168">
        <v>69.8</v>
      </c>
      <c r="EG20" s="168">
        <v>17.8</v>
      </c>
      <c r="EH20" s="168">
        <v>2.9</v>
      </c>
      <c r="EI20" s="168">
        <v>21.7</v>
      </c>
      <c r="EJ20" s="168">
        <v>36.9</v>
      </c>
      <c r="EK20" s="168">
        <v>26.6</v>
      </c>
      <c r="EL20" s="168">
        <v>14.8</v>
      </c>
      <c r="EM20" s="158"/>
      <c r="EN20" s="169">
        <v>42.1</v>
      </c>
      <c r="EO20" s="169">
        <v>47.2</v>
      </c>
      <c r="EP20" s="169">
        <v>9.5</v>
      </c>
      <c r="EQ20" s="169">
        <v>1.2</v>
      </c>
      <c r="ER20" s="169">
        <v>4.4000000000000004</v>
      </c>
      <c r="ES20" s="169">
        <v>67.7</v>
      </c>
      <c r="ET20" s="169">
        <v>24.7</v>
      </c>
      <c r="EU20" s="169">
        <v>3.2</v>
      </c>
      <c r="EV20" s="169">
        <v>20.8</v>
      </c>
      <c r="EW20" s="169">
        <v>37.200000000000003</v>
      </c>
      <c r="EX20" s="169">
        <v>28.4</v>
      </c>
      <c r="EY20" s="169">
        <v>13.6</v>
      </c>
      <c r="EZ20" s="169">
        <v>33.299999999999997</v>
      </c>
      <c r="FA20" s="169">
        <v>33.299999999999997</v>
      </c>
      <c r="FB20" s="169">
        <v>23</v>
      </c>
      <c r="FC20" s="169">
        <v>10.3</v>
      </c>
      <c r="FD20" s="148"/>
      <c r="FE20" s="51">
        <v>0.92900000000000005</v>
      </c>
      <c r="FF20" s="51">
        <v>7.0999999999999994E-2</v>
      </c>
      <c r="FG20" s="51">
        <v>0.69799999999999995</v>
      </c>
      <c r="FH20" s="51">
        <v>0.30199999999999999</v>
      </c>
      <c r="FI20" s="51">
        <v>0.64400000000000002</v>
      </c>
      <c r="FJ20" s="51">
        <v>0.35599999999999998</v>
      </c>
      <c r="FK20" s="47" t="s">
        <v>630</v>
      </c>
      <c r="FL20" s="47" t="s">
        <v>629</v>
      </c>
      <c r="FM20" s="47">
        <v>0.52</v>
      </c>
      <c r="FN20" s="47">
        <v>0.48</v>
      </c>
      <c r="FO20" s="47">
        <v>0.5</v>
      </c>
      <c r="FP20" s="47">
        <v>0.5</v>
      </c>
      <c r="FQ20" s="147"/>
      <c r="FR20" s="51">
        <v>0.92400000000000004</v>
      </c>
      <c r="FS20" s="51">
        <v>7.5999999999999998E-2</v>
      </c>
      <c r="FT20" s="51">
        <v>0.72699999999999998</v>
      </c>
      <c r="FU20" s="51">
        <v>0.27300000000000002</v>
      </c>
      <c r="FV20" s="51">
        <v>0.74299999999999999</v>
      </c>
      <c r="FW20" s="51">
        <v>0.25700000000000001</v>
      </c>
      <c r="FX20" s="47" t="s">
        <v>630</v>
      </c>
      <c r="FY20" s="47" t="s">
        <v>629</v>
      </c>
      <c r="FZ20" s="47">
        <v>0.433</v>
      </c>
      <c r="GA20" s="47">
        <v>0.56699999999999995</v>
      </c>
      <c r="GB20" s="47">
        <v>0.45700000000000002</v>
      </c>
      <c r="GC20" s="47">
        <v>0.54300000000000004</v>
      </c>
      <c r="GD20" s="165" t="s">
        <v>628</v>
      </c>
      <c r="GE20" s="165" t="s">
        <v>627</v>
      </c>
      <c r="GF20" s="165">
        <v>0.438</v>
      </c>
      <c r="GG20" s="165">
        <v>0.56299999999999994</v>
      </c>
      <c r="GH20" s="165">
        <v>0.33300000000000002</v>
      </c>
      <c r="GI20" s="165">
        <v>0.66700000000000004</v>
      </c>
      <c r="GJ20" s="46"/>
    </row>
    <row r="21" spans="1:192">
      <c r="A21" s="19" t="s">
        <v>63</v>
      </c>
      <c r="B21" s="166">
        <v>4</v>
      </c>
      <c r="C21" s="170">
        <v>1</v>
      </c>
      <c r="D21" s="208">
        <v>4878653</v>
      </c>
      <c r="E21" s="171">
        <v>309.08999999999997</v>
      </c>
      <c r="F21" s="182">
        <v>1.2579852579852391E-2</v>
      </c>
      <c r="G21" s="177">
        <v>14.1</v>
      </c>
      <c r="H21" s="194">
        <v>11.5</v>
      </c>
      <c r="I21" s="196">
        <v>36.200000000000003</v>
      </c>
      <c r="J21" s="141"/>
      <c r="K21" s="174">
        <v>1</v>
      </c>
      <c r="L21" s="177">
        <v>0.7</v>
      </c>
      <c r="M21" s="194">
        <v>0</v>
      </c>
      <c r="N21" s="177">
        <v>93</v>
      </c>
      <c r="O21" s="181">
        <v>18</v>
      </c>
      <c r="P21" s="177">
        <v>81.8</v>
      </c>
      <c r="Q21" s="142"/>
      <c r="R21" s="48">
        <v>35</v>
      </c>
      <c r="S21" s="48">
        <v>35</v>
      </c>
      <c r="T21" s="48">
        <v>20</v>
      </c>
      <c r="U21" s="48">
        <v>10</v>
      </c>
      <c r="V21" s="48">
        <v>35</v>
      </c>
      <c r="W21" s="48">
        <v>30</v>
      </c>
      <c r="X21" s="48">
        <v>20</v>
      </c>
      <c r="Y21" s="48">
        <v>15</v>
      </c>
      <c r="Z21" s="48">
        <v>30</v>
      </c>
      <c r="AA21" s="48">
        <v>20</v>
      </c>
      <c r="AB21" s="48">
        <v>40</v>
      </c>
      <c r="AC21" s="48">
        <v>10</v>
      </c>
      <c r="AD21" s="143"/>
      <c r="AE21" s="50">
        <v>28.6</v>
      </c>
      <c r="AF21" s="50">
        <v>33.299999999999997</v>
      </c>
      <c r="AG21" s="50">
        <v>19</v>
      </c>
      <c r="AH21" s="50">
        <v>19</v>
      </c>
      <c r="AI21" s="50">
        <v>47.6</v>
      </c>
      <c r="AJ21" s="50">
        <v>4.8</v>
      </c>
      <c r="AK21" s="50">
        <v>28.6</v>
      </c>
      <c r="AL21" s="50">
        <v>19</v>
      </c>
      <c r="AM21" s="50">
        <v>28.6</v>
      </c>
      <c r="AN21" s="50">
        <v>23.8</v>
      </c>
      <c r="AO21" s="50">
        <v>38.1</v>
      </c>
      <c r="AP21" s="50">
        <v>9.5</v>
      </c>
      <c r="AQ21" s="144"/>
      <c r="AR21" s="145"/>
      <c r="AS21" s="167">
        <v>42.9</v>
      </c>
      <c r="AT21" s="167">
        <v>57.1</v>
      </c>
      <c r="AU21" s="167">
        <v>0</v>
      </c>
      <c r="AV21" s="167">
        <v>0</v>
      </c>
      <c r="AW21" s="168">
        <v>33.299999999999997</v>
      </c>
      <c r="AX21" s="168">
        <v>61.9</v>
      </c>
      <c r="AY21" s="168">
        <v>4.8</v>
      </c>
      <c r="AZ21" s="168">
        <v>0</v>
      </c>
      <c r="BA21" s="168">
        <v>33.299999999999997</v>
      </c>
      <c r="BB21" s="168">
        <v>61.9</v>
      </c>
      <c r="BC21" s="168">
        <v>4.8</v>
      </c>
      <c r="BD21" s="168">
        <v>0</v>
      </c>
      <c r="BE21" s="144"/>
      <c r="BF21" s="169">
        <v>21.7</v>
      </c>
      <c r="BG21" s="169">
        <v>52.2</v>
      </c>
      <c r="BH21" s="169">
        <v>17.399999999999999</v>
      </c>
      <c r="BI21" s="169">
        <v>8.6999999999999993</v>
      </c>
      <c r="BJ21" s="169">
        <v>17.399999999999999</v>
      </c>
      <c r="BK21" s="169">
        <v>69.599999999999994</v>
      </c>
      <c r="BL21" s="169">
        <v>13</v>
      </c>
      <c r="BM21" s="169">
        <v>0</v>
      </c>
      <c r="BN21" s="169">
        <v>34.799999999999997</v>
      </c>
      <c r="BO21" s="169">
        <v>47.8</v>
      </c>
      <c r="BP21" s="169">
        <v>4.3</v>
      </c>
      <c r="BQ21" s="169">
        <v>13</v>
      </c>
      <c r="BR21" s="169">
        <v>21.7</v>
      </c>
      <c r="BS21" s="169">
        <v>30.4</v>
      </c>
      <c r="BT21" s="169">
        <v>34.799999999999997</v>
      </c>
      <c r="BU21" s="169">
        <v>13</v>
      </c>
      <c r="BV21" s="144"/>
      <c r="BW21" s="168">
        <v>35</v>
      </c>
      <c r="BX21" s="168">
        <v>65</v>
      </c>
      <c r="BY21" s="168">
        <v>0</v>
      </c>
      <c r="BZ21" s="168">
        <v>0</v>
      </c>
      <c r="CA21" s="168">
        <v>30</v>
      </c>
      <c r="CB21" s="168">
        <v>65</v>
      </c>
      <c r="CC21" s="168">
        <v>5</v>
      </c>
      <c r="CD21" s="168">
        <v>0</v>
      </c>
      <c r="CE21" s="168">
        <v>45</v>
      </c>
      <c r="CF21" s="168">
        <v>50</v>
      </c>
      <c r="CG21" s="168">
        <v>5</v>
      </c>
      <c r="CH21" s="168">
        <v>0</v>
      </c>
      <c r="CI21" s="161"/>
      <c r="CJ21" s="169">
        <v>47.8</v>
      </c>
      <c r="CK21" s="169">
        <v>47.8</v>
      </c>
      <c r="CL21" s="169">
        <v>4.3</v>
      </c>
      <c r="CM21" s="169">
        <v>0</v>
      </c>
      <c r="CN21" s="169">
        <v>43.5</v>
      </c>
      <c r="CO21" s="169">
        <v>39.1</v>
      </c>
      <c r="CP21" s="169">
        <v>13</v>
      </c>
      <c r="CQ21" s="169">
        <v>4.3</v>
      </c>
      <c r="CR21" s="169">
        <v>39.1</v>
      </c>
      <c r="CS21" s="169">
        <v>39.1</v>
      </c>
      <c r="CT21" s="169">
        <v>17.399999999999999</v>
      </c>
      <c r="CU21" s="169">
        <v>4.3</v>
      </c>
      <c r="CV21" s="157"/>
      <c r="CW21" s="168">
        <v>30</v>
      </c>
      <c r="CX21" s="168">
        <v>60</v>
      </c>
      <c r="CY21" s="168">
        <v>5</v>
      </c>
      <c r="CZ21" s="168">
        <v>5</v>
      </c>
      <c r="DA21" s="168">
        <v>25</v>
      </c>
      <c r="DB21" s="168">
        <v>55</v>
      </c>
      <c r="DC21" s="168">
        <v>15</v>
      </c>
      <c r="DD21" s="168">
        <v>5</v>
      </c>
      <c r="DE21" s="168">
        <v>35</v>
      </c>
      <c r="DF21" s="168">
        <v>40</v>
      </c>
      <c r="DG21" s="168">
        <v>25</v>
      </c>
      <c r="DH21" s="168">
        <v>0</v>
      </c>
      <c r="DI21" s="157"/>
      <c r="DJ21" s="169">
        <v>56.5</v>
      </c>
      <c r="DK21" s="169">
        <v>39.1</v>
      </c>
      <c r="DL21" s="169">
        <v>4.3</v>
      </c>
      <c r="DM21" s="169">
        <v>0</v>
      </c>
      <c r="DN21" s="169">
        <v>29.2</v>
      </c>
      <c r="DO21" s="169">
        <v>62.5</v>
      </c>
      <c r="DP21" s="169">
        <v>4.2</v>
      </c>
      <c r="DQ21" s="169">
        <v>4.2</v>
      </c>
      <c r="DR21" s="169">
        <v>54.2</v>
      </c>
      <c r="DS21" s="169">
        <v>33.299999999999997</v>
      </c>
      <c r="DT21" s="169">
        <v>8.3000000000000007</v>
      </c>
      <c r="DU21" s="169">
        <v>4.2</v>
      </c>
      <c r="DV21" s="169">
        <v>56.5</v>
      </c>
      <c r="DW21" s="169">
        <v>26.1</v>
      </c>
      <c r="DX21" s="169">
        <v>8.6999999999999993</v>
      </c>
      <c r="DY21" s="169">
        <v>8.6999999999999993</v>
      </c>
      <c r="DZ21" s="158"/>
      <c r="EA21" s="168">
        <v>55.2</v>
      </c>
      <c r="EB21" s="168">
        <v>34.5</v>
      </c>
      <c r="EC21" s="168">
        <v>3.4</v>
      </c>
      <c r="ED21" s="168">
        <v>6.9</v>
      </c>
      <c r="EE21" s="168">
        <v>17.2</v>
      </c>
      <c r="EF21" s="168">
        <v>62.1</v>
      </c>
      <c r="EG21" s="168">
        <v>17.2</v>
      </c>
      <c r="EH21" s="168">
        <v>3.4</v>
      </c>
      <c r="EI21" s="168">
        <v>41.4</v>
      </c>
      <c r="EJ21" s="168">
        <v>31</v>
      </c>
      <c r="EK21" s="168">
        <v>10.3</v>
      </c>
      <c r="EL21" s="168">
        <v>17.2</v>
      </c>
      <c r="EM21" s="158"/>
      <c r="EN21" s="169">
        <v>70.8</v>
      </c>
      <c r="EO21" s="169">
        <v>25</v>
      </c>
      <c r="EP21" s="169">
        <v>4.2</v>
      </c>
      <c r="EQ21" s="169">
        <v>0</v>
      </c>
      <c r="ER21" s="169">
        <v>8.6999999999999993</v>
      </c>
      <c r="ES21" s="169">
        <v>78.3</v>
      </c>
      <c r="ET21" s="169">
        <v>13</v>
      </c>
      <c r="EU21" s="169">
        <v>0</v>
      </c>
      <c r="EV21" s="169">
        <v>24</v>
      </c>
      <c r="EW21" s="169">
        <v>56</v>
      </c>
      <c r="EX21" s="169">
        <v>8</v>
      </c>
      <c r="EY21" s="169">
        <v>12</v>
      </c>
      <c r="EZ21" s="169">
        <v>34.6</v>
      </c>
      <c r="FA21" s="169">
        <v>53.8</v>
      </c>
      <c r="FB21" s="169">
        <v>7.7</v>
      </c>
      <c r="FC21" s="169">
        <v>3.8</v>
      </c>
      <c r="FD21" s="148"/>
      <c r="FE21" s="51" t="s">
        <v>38</v>
      </c>
      <c r="FF21" s="51" t="s">
        <v>38</v>
      </c>
      <c r="FG21" s="51" t="s">
        <v>628</v>
      </c>
      <c r="FH21" s="51" t="s">
        <v>627</v>
      </c>
      <c r="FI21" s="51" t="s">
        <v>628</v>
      </c>
      <c r="FJ21" s="51" t="s">
        <v>627</v>
      </c>
      <c r="FK21" s="47" t="s">
        <v>38</v>
      </c>
      <c r="FL21" s="47" t="s">
        <v>38</v>
      </c>
      <c r="FM21" s="47" t="s">
        <v>38</v>
      </c>
      <c r="FN21" s="47" t="s">
        <v>38</v>
      </c>
      <c r="FO21" s="47" t="s">
        <v>38</v>
      </c>
      <c r="FP21" s="47" t="s">
        <v>38</v>
      </c>
      <c r="FQ21" s="147"/>
      <c r="FR21" s="51" t="s">
        <v>632</v>
      </c>
      <c r="FS21" s="51" t="s">
        <v>631</v>
      </c>
      <c r="FT21" s="51">
        <v>0.83299999999999996</v>
      </c>
      <c r="FU21" s="51">
        <v>0.16700000000000001</v>
      </c>
      <c r="FV21" s="51">
        <v>0.88</v>
      </c>
      <c r="FW21" s="51">
        <v>0.12</v>
      </c>
      <c r="FX21" s="47" t="s">
        <v>38</v>
      </c>
      <c r="FY21" s="47" t="s">
        <v>38</v>
      </c>
      <c r="FZ21" s="47" t="s">
        <v>38</v>
      </c>
      <c r="GA21" s="47" t="s">
        <v>38</v>
      </c>
      <c r="GB21" s="47" t="s">
        <v>38</v>
      </c>
      <c r="GC21" s="47" t="s">
        <v>38</v>
      </c>
      <c r="GD21" s="165" t="s">
        <v>38</v>
      </c>
      <c r="GE21" s="165" t="s">
        <v>38</v>
      </c>
      <c r="GF21" s="165" t="s">
        <v>38</v>
      </c>
      <c r="GG21" s="165" t="s">
        <v>38</v>
      </c>
      <c r="GH21" s="165" t="s">
        <v>38</v>
      </c>
      <c r="GI21" s="165" t="s">
        <v>38</v>
      </c>
      <c r="GJ21" s="46"/>
    </row>
    <row r="22" spans="1:192">
      <c r="A22" s="19" t="s">
        <v>64</v>
      </c>
      <c r="B22" s="166">
        <v>2</v>
      </c>
      <c r="C22" s="170">
        <v>1</v>
      </c>
      <c r="D22" s="208">
        <v>2799289</v>
      </c>
      <c r="E22" s="171">
        <v>106.07</v>
      </c>
      <c r="F22" s="182">
        <v>-0.14078574321587689</v>
      </c>
      <c r="G22" s="177">
        <v>14</v>
      </c>
      <c r="H22" s="194">
        <v>7.5</v>
      </c>
      <c r="I22" s="196">
        <v>74</v>
      </c>
      <c r="J22" s="141"/>
      <c r="K22" s="174">
        <v>1</v>
      </c>
      <c r="L22" s="177">
        <v>1.8</v>
      </c>
      <c r="M22" s="194">
        <v>0</v>
      </c>
      <c r="N22" s="177">
        <v>92.9</v>
      </c>
      <c r="O22" s="181">
        <v>10</v>
      </c>
      <c r="P22" s="177">
        <v>71.400000000000006</v>
      </c>
      <c r="Q22" s="142"/>
      <c r="R22" s="48" t="s">
        <v>627</v>
      </c>
      <c r="S22" s="48" t="s">
        <v>627</v>
      </c>
      <c r="T22" s="48" t="s">
        <v>627</v>
      </c>
      <c r="U22" s="48" t="s">
        <v>628</v>
      </c>
      <c r="V22" s="48">
        <v>0</v>
      </c>
      <c r="W22" s="48">
        <v>33.299999999999997</v>
      </c>
      <c r="X22" s="48">
        <v>16.7</v>
      </c>
      <c r="Y22" s="48">
        <v>50</v>
      </c>
      <c r="Z22" s="48">
        <v>0</v>
      </c>
      <c r="AA22" s="48">
        <v>0</v>
      </c>
      <c r="AB22" s="48">
        <v>50</v>
      </c>
      <c r="AC22" s="48">
        <v>50</v>
      </c>
      <c r="AD22" s="143"/>
      <c r="AE22" s="50" t="s">
        <v>625</v>
      </c>
      <c r="AF22" s="50" t="s">
        <v>625</v>
      </c>
      <c r="AG22" s="50" t="s">
        <v>626</v>
      </c>
      <c r="AH22" s="50" t="s">
        <v>625</v>
      </c>
      <c r="AI22" s="50">
        <v>12.5</v>
      </c>
      <c r="AJ22" s="50">
        <v>0</v>
      </c>
      <c r="AK22" s="50">
        <v>62.5</v>
      </c>
      <c r="AL22" s="50">
        <v>25</v>
      </c>
      <c r="AM22" s="50">
        <v>12.5</v>
      </c>
      <c r="AN22" s="50">
        <v>12.5</v>
      </c>
      <c r="AO22" s="50">
        <v>62.5</v>
      </c>
      <c r="AP22" s="50">
        <v>12.5</v>
      </c>
      <c r="AQ22" s="144"/>
      <c r="AR22" s="145"/>
      <c r="AS22" s="167">
        <v>42.9</v>
      </c>
      <c r="AT22" s="167">
        <v>42.9</v>
      </c>
      <c r="AU22" s="167">
        <v>14.3</v>
      </c>
      <c r="AV22" s="167">
        <v>0</v>
      </c>
      <c r="AW22" s="168">
        <v>14.3</v>
      </c>
      <c r="AX22" s="168">
        <v>57.1</v>
      </c>
      <c r="AY22" s="168">
        <v>0</v>
      </c>
      <c r="AZ22" s="168">
        <v>28.6</v>
      </c>
      <c r="BA22" s="168">
        <v>28.6</v>
      </c>
      <c r="BB22" s="168">
        <v>42.9</v>
      </c>
      <c r="BC22" s="168">
        <v>0</v>
      </c>
      <c r="BD22" s="168">
        <v>28.6</v>
      </c>
      <c r="BE22" s="144"/>
      <c r="BF22" s="169">
        <v>30</v>
      </c>
      <c r="BG22" s="169">
        <v>50</v>
      </c>
      <c r="BH22" s="169">
        <v>20</v>
      </c>
      <c r="BI22" s="169">
        <v>0</v>
      </c>
      <c r="BJ22" s="169">
        <v>40</v>
      </c>
      <c r="BK22" s="169">
        <v>60</v>
      </c>
      <c r="BL22" s="169">
        <v>0</v>
      </c>
      <c r="BM22" s="169">
        <v>0</v>
      </c>
      <c r="BN22" s="169" t="s">
        <v>629</v>
      </c>
      <c r="BO22" s="169" t="s">
        <v>630</v>
      </c>
      <c r="BP22" s="169" t="s">
        <v>629</v>
      </c>
      <c r="BQ22" s="169" t="s">
        <v>629</v>
      </c>
      <c r="BR22" s="169">
        <v>0</v>
      </c>
      <c r="BS22" s="169">
        <v>10</v>
      </c>
      <c r="BT22" s="169">
        <v>50</v>
      </c>
      <c r="BU22" s="169">
        <v>40</v>
      </c>
      <c r="BV22" s="144"/>
      <c r="BW22" s="168">
        <v>0</v>
      </c>
      <c r="BX22" s="168">
        <v>66.7</v>
      </c>
      <c r="BY22" s="168">
        <v>16.7</v>
      </c>
      <c r="BZ22" s="168">
        <v>16.7</v>
      </c>
      <c r="CA22" s="168">
        <v>0</v>
      </c>
      <c r="CB22" s="168">
        <v>50</v>
      </c>
      <c r="CC22" s="168">
        <v>50</v>
      </c>
      <c r="CD22" s="168">
        <v>0</v>
      </c>
      <c r="CE22" s="168" t="s">
        <v>627</v>
      </c>
      <c r="CF22" s="168" t="s">
        <v>627</v>
      </c>
      <c r="CG22" s="168" t="s">
        <v>628</v>
      </c>
      <c r="CH22" s="168" t="s">
        <v>627</v>
      </c>
      <c r="CI22" s="161"/>
      <c r="CJ22" s="169">
        <v>28.6</v>
      </c>
      <c r="CK22" s="169">
        <v>42.9</v>
      </c>
      <c r="CL22" s="169">
        <v>28.6</v>
      </c>
      <c r="CM22" s="169">
        <v>0</v>
      </c>
      <c r="CN22" s="169">
        <v>42.9</v>
      </c>
      <c r="CO22" s="169">
        <v>0</v>
      </c>
      <c r="CP22" s="169">
        <v>57.1</v>
      </c>
      <c r="CQ22" s="169">
        <v>0</v>
      </c>
      <c r="CR22" s="169">
        <v>14.3</v>
      </c>
      <c r="CS22" s="169">
        <v>42.9</v>
      </c>
      <c r="CT22" s="169">
        <v>42.9</v>
      </c>
      <c r="CU22" s="169">
        <v>0</v>
      </c>
      <c r="CV22" s="157"/>
      <c r="CW22" s="168" t="s">
        <v>625</v>
      </c>
      <c r="CX22" s="168" t="s">
        <v>626</v>
      </c>
      <c r="CY22" s="168" t="s">
        <v>625</v>
      </c>
      <c r="CZ22" s="168" t="s">
        <v>625</v>
      </c>
      <c r="DA22" s="168">
        <v>0</v>
      </c>
      <c r="DB22" s="168">
        <v>37.5</v>
      </c>
      <c r="DC22" s="168">
        <v>62.5</v>
      </c>
      <c r="DD22" s="168">
        <v>0</v>
      </c>
      <c r="DE22" s="168" t="s">
        <v>625</v>
      </c>
      <c r="DF22" s="168" t="s">
        <v>626</v>
      </c>
      <c r="DG22" s="168" t="s">
        <v>625</v>
      </c>
      <c r="DH22" s="168" t="s">
        <v>625</v>
      </c>
      <c r="DI22" s="157"/>
      <c r="DJ22" s="169">
        <v>0</v>
      </c>
      <c r="DK22" s="169">
        <v>44.4</v>
      </c>
      <c r="DL22" s="169">
        <v>44.4</v>
      </c>
      <c r="DM22" s="169">
        <v>11.1</v>
      </c>
      <c r="DN22" s="169">
        <v>0</v>
      </c>
      <c r="DO22" s="169">
        <v>33.299999999999997</v>
      </c>
      <c r="DP22" s="169">
        <v>55.6</v>
      </c>
      <c r="DQ22" s="169">
        <v>11.1</v>
      </c>
      <c r="DR22" s="169">
        <v>0</v>
      </c>
      <c r="DS22" s="169">
        <v>33.299999999999997</v>
      </c>
      <c r="DT22" s="169">
        <v>33.299999999999997</v>
      </c>
      <c r="DU22" s="169">
        <v>33.299999999999997</v>
      </c>
      <c r="DV22" s="169">
        <v>0</v>
      </c>
      <c r="DW22" s="169">
        <v>11.1</v>
      </c>
      <c r="DX22" s="169">
        <v>22.2</v>
      </c>
      <c r="DY22" s="169">
        <v>66.7</v>
      </c>
      <c r="DZ22" s="158"/>
      <c r="EA22" s="168">
        <v>44.4</v>
      </c>
      <c r="EB22" s="168">
        <v>22.2</v>
      </c>
      <c r="EC22" s="168">
        <v>22.2</v>
      </c>
      <c r="ED22" s="168">
        <v>11.1</v>
      </c>
      <c r="EE22" s="168">
        <v>0</v>
      </c>
      <c r="EF22" s="168">
        <v>55.6</v>
      </c>
      <c r="EG22" s="168">
        <v>33.299999999999997</v>
      </c>
      <c r="EH22" s="168">
        <v>11.1</v>
      </c>
      <c r="EI22" s="168">
        <v>11.1</v>
      </c>
      <c r="EJ22" s="168">
        <v>44.4</v>
      </c>
      <c r="EK22" s="168">
        <v>0</v>
      </c>
      <c r="EL22" s="168">
        <v>44.4</v>
      </c>
      <c r="EM22" s="158"/>
      <c r="EN22" s="169">
        <v>33.299999999999997</v>
      </c>
      <c r="EO22" s="169">
        <v>55.6</v>
      </c>
      <c r="EP22" s="169">
        <v>0</v>
      </c>
      <c r="EQ22" s="169">
        <v>11.1</v>
      </c>
      <c r="ER22" s="169">
        <v>0</v>
      </c>
      <c r="ES22" s="169">
        <v>66.7</v>
      </c>
      <c r="ET22" s="169">
        <v>11.1</v>
      </c>
      <c r="EU22" s="169">
        <v>22.2</v>
      </c>
      <c r="EV22" s="169">
        <v>22.2</v>
      </c>
      <c r="EW22" s="169">
        <v>33.299999999999997</v>
      </c>
      <c r="EX22" s="169">
        <v>22.2</v>
      </c>
      <c r="EY22" s="169">
        <v>22.2</v>
      </c>
      <c r="EZ22" s="169">
        <v>33.299999999999997</v>
      </c>
      <c r="FA22" s="169">
        <v>22.2</v>
      </c>
      <c r="FB22" s="169">
        <v>22.2</v>
      </c>
      <c r="FC22" s="169">
        <v>22.2</v>
      </c>
      <c r="FD22" s="148"/>
      <c r="FE22" s="51" t="s">
        <v>38</v>
      </c>
      <c r="FF22" s="51" t="s">
        <v>38</v>
      </c>
      <c r="FG22" s="51" t="s">
        <v>38</v>
      </c>
      <c r="FH22" s="51" t="s">
        <v>38</v>
      </c>
      <c r="FI22" s="51" t="s">
        <v>38</v>
      </c>
      <c r="FJ22" s="51" t="s">
        <v>38</v>
      </c>
      <c r="FK22" s="47" t="s">
        <v>38</v>
      </c>
      <c r="FL22" s="47" t="s">
        <v>38</v>
      </c>
      <c r="FM22" s="47" t="s">
        <v>38</v>
      </c>
      <c r="FN22" s="47" t="s">
        <v>38</v>
      </c>
      <c r="FO22" s="47" t="s">
        <v>38</v>
      </c>
      <c r="FP22" s="47" t="s">
        <v>38</v>
      </c>
      <c r="FQ22" s="147"/>
      <c r="FR22" s="51" t="s">
        <v>630</v>
      </c>
      <c r="FS22" s="51" t="s">
        <v>629</v>
      </c>
      <c r="FT22" s="51">
        <v>0.66700000000000004</v>
      </c>
      <c r="FU22" s="51">
        <v>0.33300000000000002</v>
      </c>
      <c r="FV22" s="51">
        <v>0.66700000000000004</v>
      </c>
      <c r="FW22" s="51">
        <v>0.33300000000000002</v>
      </c>
      <c r="FX22" s="47" t="s">
        <v>38</v>
      </c>
      <c r="FY22" s="47" t="s">
        <v>38</v>
      </c>
      <c r="FZ22" s="47" t="s">
        <v>38</v>
      </c>
      <c r="GA22" s="47" t="s">
        <v>38</v>
      </c>
      <c r="GB22" s="47" t="s">
        <v>38</v>
      </c>
      <c r="GC22" s="47" t="s">
        <v>38</v>
      </c>
      <c r="GD22" s="165" t="s">
        <v>38</v>
      </c>
      <c r="GE22" s="165" t="s">
        <v>38</v>
      </c>
      <c r="GF22" s="165" t="s">
        <v>38</v>
      </c>
      <c r="GG22" s="165" t="s">
        <v>38</v>
      </c>
      <c r="GH22" s="165" t="s">
        <v>38</v>
      </c>
      <c r="GI22" s="165" t="s">
        <v>38</v>
      </c>
      <c r="GJ22" s="46"/>
    </row>
    <row r="23" spans="1:192">
      <c r="A23" s="19" t="s">
        <v>65</v>
      </c>
      <c r="B23" s="166">
        <v>1</v>
      </c>
      <c r="C23" s="170">
        <v>1</v>
      </c>
      <c r="D23" s="208">
        <v>1682644</v>
      </c>
      <c r="E23" s="171">
        <v>51.849999999999994</v>
      </c>
      <c r="F23" s="182">
        <v>-0.22182200210115566</v>
      </c>
      <c r="G23" s="177">
        <v>22.6</v>
      </c>
      <c r="H23" s="194">
        <v>52.8</v>
      </c>
      <c r="I23" s="196">
        <v>52.8</v>
      </c>
      <c r="J23" s="141"/>
      <c r="K23" s="174">
        <v>0</v>
      </c>
      <c r="L23" s="177">
        <v>0</v>
      </c>
      <c r="M23" s="202" t="s">
        <v>38</v>
      </c>
      <c r="N23" s="177">
        <v>91.5</v>
      </c>
      <c r="O23" s="181">
        <v>1</v>
      </c>
      <c r="P23" s="177">
        <v>33.299999999999997</v>
      </c>
      <c r="Q23" s="142"/>
      <c r="R23" s="48" t="s">
        <v>38</v>
      </c>
      <c r="S23" s="48" t="s">
        <v>38</v>
      </c>
      <c r="T23" s="48" t="s">
        <v>38</v>
      </c>
      <c r="U23" s="48" t="s">
        <v>38</v>
      </c>
      <c r="V23" s="48" t="s">
        <v>38</v>
      </c>
      <c r="W23" s="48" t="s">
        <v>38</v>
      </c>
      <c r="X23" s="48" t="s">
        <v>38</v>
      </c>
      <c r="Y23" s="48" t="s">
        <v>38</v>
      </c>
      <c r="Z23" s="48" t="s">
        <v>38</v>
      </c>
      <c r="AA23" s="48" t="s">
        <v>38</v>
      </c>
      <c r="AB23" s="48" t="s">
        <v>38</v>
      </c>
      <c r="AC23" s="48" t="s">
        <v>38</v>
      </c>
      <c r="AD23" s="143"/>
      <c r="AE23" s="50" t="s">
        <v>38</v>
      </c>
      <c r="AF23" s="50" t="s">
        <v>38</v>
      </c>
      <c r="AG23" s="50" t="s">
        <v>38</v>
      </c>
      <c r="AH23" s="50" t="s">
        <v>38</v>
      </c>
      <c r="AI23" s="50" t="s">
        <v>38</v>
      </c>
      <c r="AJ23" s="50" t="s">
        <v>38</v>
      </c>
      <c r="AK23" s="50" t="s">
        <v>38</v>
      </c>
      <c r="AL23" s="50" t="s">
        <v>38</v>
      </c>
      <c r="AM23" s="50" t="s">
        <v>38</v>
      </c>
      <c r="AN23" s="50" t="s">
        <v>38</v>
      </c>
      <c r="AO23" s="50" t="s">
        <v>38</v>
      </c>
      <c r="AP23" s="50" t="s">
        <v>38</v>
      </c>
      <c r="AQ23" s="144"/>
      <c r="AR23" s="145"/>
      <c r="AS23" s="167">
        <v>0</v>
      </c>
      <c r="AT23" s="167">
        <v>42.9</v>
      </c>
      <c r="AU23" s="167">
        <v>28.6</v>
      </c>
      <c r="AV23" s="167">
        <v>28.6</v>
      </c>
      <c r="AW23" s="168">
        <v>0</v>
      </c>
      <c r="AX23" s="168">
        <v>42.9</v>
      </c>
      <c r="AY23" s="168">
        <v>57.1</v>
      </c>
      <c r="AZ23" s="168">
        <v>0</v>
      </c>
      <c r="BA23" s="168">
        <v>0</v>
      </c>
      <c r="BB23" s="168">
        <v>42.9</v>
      </c>
      <c r="BC23" s="168">
        <v>28.6</v>
      </c>
      <c r="BD23" s="168">
        <v>28.6</v>
      </c>
      <c r="BE23" s="144"/>
      <c r="BF23" s="169" t="s">
        <v>627</v>
      </c>
      <c r="BG23" s="169" t="s">
        <v>628</v>
      </c>
      <c r="BH23" s="169" t="s">
        <v>627</v>
      </c>
      <c r="BI23" s="169" t="s">
        <v>627</v>
      </c>
      <c r="BJ23" s="169" t="s">
        <v>627</v>
      </c>
      <c r="BK23" s="169" t="s">
        <v>628</v>
      </c>
      <c r="BL23" s="169" t="s">
        <v>627</v>
      </c>
      <c r="BM23" s="169" t="s">
        <v>627</v>
      </c>
      <c r="BN23" s="169">
        <v>40</v>
      </c>
      <c r="BO23" s="169">
        <v>40</v>
      </c>
      <c r="BP23" s="169">
        <v>20</v>
      </c>
      <c r="BQ23" s="169">
        <v>0</v>
      </c>
      <c r="BR23" s="169" t="s">
        <v>627</v>
      </c>
      <c r="BS23" s="169" t="s">
        <v>627</v>
      </c>
      <c r="BT23" s="169" t="s">
        <v>628</v>
      </c>
      <c r="BU23" s="169" t="s">
        <v>627</v>
      </c>
      <c r="BV23" s="144"/>
      <c r="BW23" s="168" t="s">
        <v>38</v>
      </c>
      <c r="BX23" s="168" t="s">
        <v>38</v>
      </c>
      <c r="BY23" s="168" t="s">
        <v>38</v>
      </c>
      <c r="BZ23" s="168" t="s">
        <v>38</v>
      </c>
      <c r="CA23" s="168" t="s">
        <v>38</v>
      </c>
      <c r="CB23" s="168" t="s">
        <v>38</v>
      </c>
      <c r="CC23" s="168" t="s">
        <v>38</v>
      </c>
      <c r="CD23" s="168" t="s">
        <v>38</v>
      </c>
      <c r="CE23" s="168" t="s">
        <v>38</v>
      </c>
      <c r="CF23" s="168" t="s">
        <v>38</v>
      </c>
      <c r="CG23" s="168" t="s">
        <v>38</v>
      </c>
      <c r="CH23" s="168" t="s">
        <v>38</v>
      </c>
      <c r="CI23" s="161"/>
      <c r="CJ23" s="169">
        <v>0</v>
      </c>
      <c r="CK23" s="169">
        <v>62.5</v>
      </c>
      <c r="CL23" s="169">
        <v>37.5</v>
      </c>
      <c r="CM23" s="169">
        <v>0</v>
      </c>
      <c r="CN23" s="169">
        <v>0</v>
      </c>
      <c r="CO23" s="169">
        <v>50</v>
      </c>
      <c r="CP23" s="169">
        <v>50</v>
      </c>
      <c r="CQ23" s="169">
        <v>0</v>
      </c>
      <c r="CR23" s="169" t="s">
        <v>625</v>
      </c>
      <c r="CS23" s="169" t="s">
        <v>625</v>
      </c>
      <c r="CT23" s="169" t="s">
        <v>626</v>
      </c>
      <c r="CU23" s="169" t="s">
        <v>625</v>
      </c>
      <c r="CV23" s="157"/>
      <c r="CW23" s="168" t="s">
        <v>38</v>
      </c>
      <c r="CX23" s="168" t="s">
        <v>38</v>
      </c>
      <c r="CY23" s="168" t="s">
        <v>38</v>
      </c>
      <c r="CZ23" s="168" t="s">
        <v>38</v>
      </c>
      <c r="DA23" s="168" t="s">
        <v>38</v>
      </c>
      <c r="DB23" s="168" t="s">
        <v>38</v>
      </c>
      <c r="DC23" s="168" t="s">
        <v>38</v>
      </c>
      <c r="DD23" s="168" t="s">
        <v>38</v>
      </c>
      <c r="DE23" s="168" t="s">
        <v>38</v>
      </c>
      <c r="DF23" s="168" t="s">
        <v>38</v>
      </c>
      <c r="DG23" s="168" t="s">
        <v>38</v>
      </c>
      <c r="DH23" s="168" t="s">
        <v>38</v>
      </c>
      <c r="DI23" s="157"/>
      <c r="DJ23" s="169" t="s">
        <v>627</v>
      </c>
      <c r="DK23" s="169" t="s">
        <v>628</v>
      </c>
      <c r="DL23" s="169" t="s">
        <v>627</v>
      </c>
      <c r="DM23" s="169" t="s">
        <v>627</v>
      </c>
      <c r="DN23" s="169" t="s">
        <v>627</v>
      </c>
      <c r="DO23" s="169" t="s">
        <v>628</v>
      </c>
      <c r="DP23" s="169" t="s">
        <v>627</v>
      </c>
      <c r="DQ23" s="169" t="s">
        <v>627</v>
      </c>
      <c r="DR23" s="169">
        <v>20</v>
      </c>
      <c r="DS23" s="169">
        <v>40</v>
      </c>
      <c r="DT23" s="169">
        <v>40</v>
      </c>
      <c r="DU23" s="169">
        <v>0</v>
      </c>
      <c r="DV23" s="169">
        <v>0</v>
      </c>
      <c r="DW23" s="169">
        <v>20</v>
      </c>
      <c r="DX23" s="169">
        <v>20</v>
      </c>
      <c r="DY23" s="169">
        <v>60</v>
      </c>
      <c r="DZ23" s="158"/>
      <c r="EA23" s="168" t="s">
        <v>38</v>
      </c>
      <c r="EB23" s="168" t="s">
        <v>38</v>
      </c>
      <c r="EC23" s="168" t="s">
        <v>38</v>
      </c>
      <c r="ED23" s="168" t="s">
        <v>38</v>
      </c>
      <c r="EE23" s="168" t="s">
        <v>38</v>
      </c>
      <c r="EF23" s="168" t="s">
        <v>38</v>
      </c>
      <c r="EG23" s="168" t="s">
        <v>38</v>
      </c>
      <c r="EH23" s="168" t="s">
        <v>38</v>
      </c>
      <c r="EI23" s="168" t="s">
        <v>38</v>
      </c>
      <c r="EJ23" s="168" t="s">
        <v>38</v>
      </c>
      <c r="EK23" s="168" t="s">
        <v>38</v>
      </c>
      <c r="EL23" s="168" t="s">
        <v>38</v>
      </c>
      <c r="EM23" s="158"/>
      <c r="EN23" s="169" t="s">
        <v>38</v>
      </c>
      <c r="EO23" s="169" t="s">
        <v>38</v>
      </c>
      <c r="EP23" s="169" t="s">
        <v>38</v>
      </c>
      <c r="EQ23" s="169" t="s">
        <v>38</v>
      </c>
      <c r="ER23" s="169" t="s">
        <v>38</v>
      </c>
      <c r="ES23" s="169" t="s">
        <v>38</v>
      </c>
      <c r="ET23" s="169" t="s">
        <v>38</v>
      </c>
      <c r="EU23" s="169" t="s">
        <v>38</v>
      </c>
      <c r="EV23" s="169" t="s">
        <v>38</v>
      </c>
      <c r="EW23" s="169" t="s">
        <v>38</v>
      </c>
      <c r="EX23" s="169" t="s">
        <v>38</v>
      </c>
      <c r="EY23" s="169" t="s">
        <v>38</v>
      </c>
      <c r="EZ23" s="169" t="s">
        <v>38</v>
      </c>
      <c r="FA23" s="169" t="s">
        <v>38</v>
      </c>
      <c r="FB23" s="169" t="s">
        <v>38</v>
      </c>
      <c r="FC23" s="169" t="s">
        <v>38</v>
      </c>
      <c r="FD23" s="148"/>
      <c r="FE23" s="51" t="s">
        <v>38</v>
      </c>
      <c r="FF23" s="51" t="s">
        <v>38</v>
      </c>
      <c r="FG23" s="51" t="s">
        <v>38</v>
      </c>
      <c r="FH23" s="51" t="s">
        <v>38</v>
      </c>
      <c r="FI23" s="51" t="s">
        <v>38</v>
      </c>
      <c r="FJ23" s="51" t="s">
        <v>38</v>
      </c>
      <c r="FK23" s="47" t="s">
        <v>38</v>
      </c>
      <c r="FL23" s="47" t="s">
        <v>38</v>
      </c>
      <c r="FM23" s="47" t="s">
        <v>38</v>
      </c>
      <c r="FN23" s="47" t="s">
        <v>38</v>
      </c>
      <c r="FO23" s="47" t="s">
        <v>38</v>
      </c>
      <c r="FP23" s="47" t="s">
        <v>38</v>
      </c>
      <c r="FQ23" s="147"/>
      <c r="FR23" s="51" t="s">
        <v>38</v>
      </c>
      <c r="FS23" s="51" t="s">
        <v>38</v>
      </c>
      <c r="FT23" s="51" t="s">
        <v>38</v>
      </c>
      <c r="FU23" s="51" t="s">
        <v>38</v>
      </c>
      <c r="FV23" s="51" t="s">
        <v>38</v>
      </c>
      <c r="FW23" s="51" t="s">
        <v>38</v>
      </c>
      <c r="FX23" s="47" t="s">
        <v>38</v>
      </c>
      <c r="FY23" s="47" t="s">
        <v>38</v>
      </c>
      <c r="FZ23" s="47" t="s">
        <v>38</v>
      </c>
      <c r="GA23" s="47" t="s">
        <v>38</v>
      </c>
      <c r="GB23" s="47" t="s">
        <v>38</v>
      </c>
      <c r="GC23" s="47" t="s">
        <v>38</v>
      </c>
      <c r="GD23" s="165" t="s">
        <v>38</v>
      </c>
      <c r="GE23" s="165" t="s">
        <v>38</v>
      </c>
      <c r="GF23" s="165" t="s">
        <v>38</v>
      </c>
      <c r="GG23" s="165" t="s">
        <v>38</v>
      </c>
      <c r="GH23" s="165" t="s">
        <v>38</v>
      </c>
      <c r="GI23" s="165" t="s">
        <v>38</v>
      </c>
      <c r="GJ23" s="46"/>
    </row>
    <row r="24" spans="1:192">
      <c r="A24" s="19" t="s">
        <v>66</v>
      </c>
      <c r="B24" s="166">
        <v>8</v>
      </c>
      <c r="C24" s="170">
        <v>0</v>
      </c>
      <c r="D24" s="208">
        <v>6143711</v>
      </c>
      <c r="E24" s="171">
        <v>305.87</v>
      </c>
      <c r="F24" s="182">
        <v>9.0717826195485518E-2</v>
      </c>
      <c r="G24" s="177">
        <v>9.4</v>
      </c>
      <c r="H24" s="194">
        <v>7.5</v>
      </c>
      <c r="I24" s="196">
        <v>56.8</v>
      </c>
      <c r="J24" s="141"/>
      <c r="K24" s="174">
        <v>4</v>
      </c>
      <c r="L24" s="177">
        <v>2.5</v>
      </c>
      <c r="M24" s="194">
        <v>0</v>
      </c>
      <c r="N24" s="177">
        <v>97.1</v>
      </c>
      <c r="O24" s="181">
        <v>22</v>
      </c>
      <c r="P24" s="177">
        <v>62.9</v>
      </c>
      <c r="Q24" s="142"/>
      <c r="R24" s="48">
        <v>4</v>
      </c>
      <c r="S24" s="48">
        <v>12</v>
      </c>
      <c r="T24" s="48">
        <v>24</v>
      </c>
      <c r="U24" s="48">
        <v>60</v>
      </c>
      <c r="V24" s="48">
        <v>3.8</v>
      </c>
      <c r="W24" s="48">
        <v>15.4</v>
      </c>
      <c r="X24" s="48">
        <v>19.2</v>
      </c>
      <c r="Y24" s="48">
        <v>61.5</v>
      </c>
      <c r="Z24" s="48">
        <v>7.7</v>
      </c>
      <c r="AA24" s="48">
        <v>7.7</v>
      </c>
      <c r="AB24" s="48">
        <v>11.5</v>
      </c>
      <c r="AC24" s="48">
        <v>73.099999999999994</v>
      </c>
      <c r="AD24" s="143"/>
      <c r="AE24" s="50">
        <v>27.3</v>
      </c>
      <c r="AF24" s="50">
        <v>18.2</v>
      </c>
      <c r="AG24" s="50">
        <v>27.3</v>
      </c>
      <c r="AH24" s="50">
        <v>27.3</v>
      </c>
      <c r="AI24" s="50">
        <v>22.7</v>
      </c>
      <c r="AJ24" s="50">
        <v>31.8</v>
      </c>
      <c r="AK24" s="50">
        <v>27.3</v>
      </c>
      <c r="AL24" s="50">
        <v>18.2</v>
      </c>
      <c r="AM24" s="50">
        <v>18.2</v>
      </c>
      <c r="AN24" s="50">
        <v>22.7</v>
      </c>
      <c r="AO24" s="50">
        <v>40.9</v>
      </c>
      <c r="AP24" s="50">
        <v>18.2</v>
      </c>
      <c r="AQ24" s="144"/>
      <c r="AR24" s="145"/>
      <c r="AS24" s="167">
        <v>31.8</v>
      </c>
      <c r="AT24" s="167">
        <v>31.8</v>
      </c>
      <c r="AU24" s="167">
        <v>22.7</v>
      </c>
      <c r="AV24" s="167">
        <v>13.6</v>
      </c>
      <c r="AW24" s="168">
        <v>27.3</v>
      </c>
      <c r="AX24" s="168">
        <v>27.3</v>
      </c>
      <c r="AY24" s="168">
        <v>36.4</v>
      </c>
      <c r="AZ24" s="168">
        <v>9.1</v>
      </c>
      <c r="BA24" s="168">
        <v>36.4</v>
      </c>
      <c r="BB24" s="168">
        <v>40.9</v>
      </c>
      <c r="BC24" s="168">
        <v>9.1</v>
      </c>
      <c r="BD24" s="168">
        <v>13.6</v>
      </c>
      <c r="BE24" s="144"/>
      <c r="BF24" s="169">
        <v>11.1</v>
      </c>
      <c r="BG24" s="169">
        <v>55.6</v>
      </c>
      <c r="BH24" s="169">
        <v>16.7</v>
      </c>
      <c r="BI24" s="169">
        <v>16.7</v>
      </c>
      <c r="BJ24" s="169">
        <v>16.7</v>
      </c>
      <c r="BK24" s="169">
        <v>44.4</v>
      </c>
      <c r="BL24" s="169">
        <v>38.9</v>
      </c>
      <c r="BM24" s="169">
        <v>0</v>
      </c>
      <c r="BN24" s="169">
        <v>27.8</v>
      </c>
      <c r="BO24" s="169">
        <v>33.299999999999997</v>
      </c>
      <c r="BP24" s="169">
        <v>22.2</v>
      </c>
      <c r="BQ24" s="169">
        <v>16.7</v>
      </c>
      <c r="BR24" s="169">
        <v>5.6</v>
      </c>
      <c r="BS24" s="169">
        <v>16.7</v>
      </c>
      <c r="BT24" s="169">
        <v>16.7</v>
      </c>
      <c r="BU24" s="169">
        <v>61.1</v>
      </c>
      <c r="BV24" s="144"/>
      <c r="BW24" s="168">
        <v>14.3</v>
      </c>
      <c r="BX24" s="168">
        <v>42.9</v>
      </c>
      <c r="BY24" s="168">
        <v>35.700000000000003</v>
      </c>
      <c r="BZ24" s="168">
        <v>7.1</v>
      </c>
      <c r="CA24" s="168">
        <v>14.3</v>
      </c>
      <c r="CB24" s="168">
        <v>42.9</v>
      </c>
      <c r="CC24" s="168">
        <v>42.9</v>
      </c>
      <c r="CD24" s="168">
        <v>0</v>
      </c>
      <c r="CE24" s="168">
        <v>18.5</v>
      </c>
      <c r="CF24" s="168">
        <v>33.299999999999997</v>
      </c>
      <c r="CG24" s="168">
        <v>33.299999999999997</v>
      </c>
      <c r="CH24" s="168">
        <v>14.8</v>
      </c>
      <c r="CI24" s="161"/>
      <c r="CJ24" s="169">
        <v>25</v>
      </c>
      <c r="CK24" s="169">
        <v>40</v>
      </c>
      <c r="CL24" s="169">
        <v>25</v>
      </c>
      <c r="CM24" s="169">
        <v>10</v>
      </c>
      <c r="CN24" s="169">
        <v>20</v>
      </c>
      <c r="CO24" s="169">
        <v>20</v>
      </c>
      <c r="CP24" s="169">
        <v>45</v>
      </c>
      <c r="CQ24" s="169">
        <v>15</v>
      </c>
      <c r="CR24" s="169">
        <v>10</v>
      </c>
      <c r="CS24" s="169">
        <v>40</v>
      </c>
      <c r="CT24" s="169">
        <v>30</v>
      </c>
      <c r="CU24" s="169">
        <v>20</v>
      </c>
      <c r="CV24" s="157"/>
      <c r="CW24" s="168">
        <v>39.1</v>
      </c>
      <c r="CX24" s="168">
        <v>43.5</v>
      </c>
      <c r="CY24" s="168">
        <v>17.399999999999999</v>
      </c>
      <c r="CZ24" s="168">
        <v>0</v>
      </c>
      <c r="DA24" s="168">
        <v>13.6</v>
      </c>
      <c r="DB24" s="168">
        <v>59.1</v>
      </c>
      <c r="DC24" s="168">
        <v>27.3</v>
      </c>
      <c r="DD24" s="168">
        <v>0</v>
      </c>
      <c r="DE24" s="168">
        <v>30.4</v>
      </c>
      <c r="DF24" s="168">
        <v>43.5</v>
      </c>
      <c r="DG24" s="168">
        <v>26.1</v>
      </c>
      <c r="DH24" s="168">
        <v>0</v>
      </c>
      <c r="DI24" s="157"/>
      <c r="DJ24" s="169">
        <v>21.4</v>
      </c>
      <c r="DK24" s="169">
        <v>50</v>
      </c>
      <c r="DL24" s="169">
        <v>28.6</v>
      </c>
      <c r="DM24" s="169">
        <v>0</v>
      </c>
      <c r="DN24" s="169">
        <v>0</v>
      </c>
      <c r="DO24" s="169">
        <v>38.5</v>
      </c>
      <c r="DP24" s="169">
        <v>61.5</v>
      </c>
      <c r="DQ24" s="169">
        <v>0</v>
      </c>
      <c r="DR24" s="169">
        <v>14.3</v>
      </c>
      <c r="DS24" s="169">
        <v>42.9</v>
      </c>
      <c r="DT24" s="169">
        <v>21.4</v>
      </c>
      <c r="DU24" s="169">
        <v>21.4</v>
      </c>
      <c r="DV24" s="169">
        <v>0</v>
      </c>
      <c r="DW24" s="169">
        <v>30.8</v>
      </c>
      <c r="DX24" s="169">
        <v>15.4</v>
      </c>
      <c r="DY24" s="169">
        <v>53.8</v>
      </c>
      <c r="DZ24" s="158"/>
      <c r="EA24" s="168">
        <v>29.6</v>
      </c>
      <c r="EB24" s="168">
        <v>51.9</v>
      </c>
      <c r="EC24" s="168">
        <v>18.5</v>
      </c>
      <c r="ED24" s="168">
        <v>0</v>
      </c>
      <c r="EE24" s="168">
        <v>3.8</v>
      </c>
      <c r="EF24" s="168">
        <v>61.5</v>
      </c>
      <c r="EG24" s="168">
        <v>26.9</v>
      </c>
      <c r="EH24" s="168">
        <v>7.7</v>
      </c>
      <c r="EI24" s="168">
        <v>7.4</v>
      </c>
      <c r="EJ24" s="168">
        <v>48.1</v>
      </c>
      <c r="EK24" s="168">
        <v>25.9</v>
      </c>
      <c r="EL24" s="168">
        <v>18.5</v>
      </c>
      <c r="EM24" s="158"/>
      <c r="EN24" s="169">
        <v>14.8</v>
      </c>
      <c r="EO24" s="169">
        <v>37</v>
      </c>
      <c r="EP24" s="169">
        <v>37</v>
      </c>
      <c r="EQ24" s="169">
        <v>11.1</v>
      </c>
      <c r="ER24" s="169">
        <v>3.7</v>
      </c>
      <c r="ES24" s="169">
        <v>44.4</v>
      </c>
      <c r="ET24" s="169">
        <v>33.299999999999997</v>
      </c>
      <c r="EU24" s="169">
        <v>18.5</v>
      </c>
      <c r="EV24" s="169">
        <v>7.4</v>
      </c>
      <c r="EW24" s="169">
        <v>11.1</v>
      </c>
      <c r="EX24" s="169">
        <v>48.1</v>
      </c>
      <c r="EY24" s="169">
        <v>33.299999999999997</v>
      </c>
      <c r="EZ24" s="169">
        <v>14.8</v>
      </c>
      <c r="FA24" s="169">
        <v>18.5</v>
      </c>
      <c r="FB24" s="169">
        <v>33.299999999999997</v>
      </c>
      <c r="FC24" s="169">
        <v>33.299999999999997</v>
      </c>
      <c r="FD24" s="148"/>
      <c r="FE24" s="51">
        <v>0.72699999999999998</v>
      </c>
      <c r="FF24" s="51">
        <v>0.27300000000000002</v>
      </c>
      <c r="FG24" s="51">
        <v>0.5</v>
      </c>
      <c r="FH24" s="51">
        <v>0.5</v>
      </c>
      <c r="FI24" s="51">
        <v>0.54500000000000004</v>
      </c>
      <c r="FJ24" s="51">
        <v>0.45500000000000002</v>
      </c>
      <c r="FK24" s="47" t="s">
        <v>38</v>
      </c>
      <c r="FL24" s="47" t="s">
        <v>38</v>
      </c>
      <c r="FM24" s="47" t="s">
        <v>628</v>
      </c>
      <c r="FN24" s="47" t="s">
        <v>627</v>
      </c>
      <c r="FO24" s="47" t="s">
        <v>628</v>
      </c>
      <c r="FP24" s="47" t="s">
        <v>627</v>
      </c>
      <c r="FQ24" s="147"/>
      <c r="FR24" s="51">
        <v>0.63</v>
      </c>
      <c r="FS24" s="51">
        <v>0.37</v>
      </c>
      <c r="FT24" s="51">
        <v>0.55600000000000005</v>
      </c>
      <c r="FU24" s="51">
        <v>0.44400000000000001</v>
      </c>
      <c r="FV24" s="51">
        <v>0.38500000000000001</v>
      </c>
      <c r="FW24" s="51">
        <v>0.61499999999999999</v>
      </c>
      <c r="FX24" s="47" t="s">
        <v>38</v>
      </c>
      <c r="FY24" s="47" t="s">
        <v>38</v>
      </c>
      <c r="FZ24" s="47" t="s">
        <v>627</v>
      </c>
      <c r="GA24" s="47" t="s">
        <v>628</v>
      </c>
      <c r="GB24" s="47" t="s">
        <v>627</v>
      </c>
      <c r="GC24" s="47" t="s">
        <v>628</v>
      </c>
      <c r="GD24" s="165" t="s">
        <v>38</v>
      </c>
      <c r="GE24" s="165" t="s">
        <v>38</v>
      </c>
      <c r="GF24" s="165" t="s">
        <v>38</v>
      </c>
      <c r="GG24" s="165" t="s">
        <v>38</v>
      </c>
      <c r="GH24" s="165" t="s">
        <v>38</v>
      </c>
      <c r="GI24" s="165" t="s">
        <v>38</v>
      </c>
      <c r="GJ24" s="46"/>
    </row>
    <row r="25" spans="1:192">
      <c r="A25" s="19" t="s">
        <v>67</v>
      </c>
      <c r="B25" s="166">
        <v>14</v>
      </c>
      <c r="C25" s="170">
        <v>3</v>
      </c>
      <c r="D25" s="208">
        <v>66805864</v>
      </c>
      <c r="E25" s="171">
        <v>5020.420000000001</v>
      </c>
      <c r="F25" s="182">
        <v>9.5984266061228674E-3</v>
      </c>
      <c r="G25" s="177">
        <v>16.5</v>
      </c>
      <c r="H25" s="194">
        <v>0</v>
      </c>
      <c r="I25" s="196">
        <v>22</v>
      </c>
      <c r="J25" s="141"/>
      <c r="K25" s="174">
        <v>120</v>
      </c>
      <c r="L25" s="177">
        <v>4.9000000000000004</v>
      </c>
      <c r="M25" s="202" t="s">
        <v>38</v>
      </c>
      <c r="N25" s="177">
        <v>89.6</v>
      </c>
      <c r="O25" s="181">
        <v>349</v>
      </c>
      <c r="P25" s="177">
        <v>69.400000000000006</v>
      </c>
      <c r="Q25" s="142"/>
      <c r="R25" s="48">
        <v>24.1</v>
      </c>
      <c r="S25" s="48">
        <v>21</v>
      </c>
      <c r="T25" s="48">
        <v>24.7</v>
      </c>
      <c r="U25" s="48">
        <v>30.1</v>
      </c>
      <c r="V25" s="48">
        <v>25.9</v>
      </c>
      <c r="W25" s="48">
        <v>26.8</v>
      </c>
      <c r="X25" s="48">
        <v>22.2</v>
      </c>
      <c r="Y25" s="48">
        <v>25.1</v>
      </c>
      <c r="Z25" s="48">
        <v>17.100000000000001</v>
      </c>
      <c r="AA25" s="48">
        <v>23.6</v>
      </c>
      <c r="AB25" s="48">
        <v>27.4</v>
      </c>
      <c r="AC25" s="48">
        <v>31.9</v>
      </c>
      <c r="AD25" s="143"/>
      <c r="AE25" s="50">
        <v>35</v>
      </c>
      <c r="AF25" s="50">
        <v>26.9</v>
      </c>
      <c r="AG25" s="50">
        <v>24.4</v>
      </c>
      <c r="AH25" s="50">
        <v>13.7</v>
      </c>
      <c r="AI25" s="50">
        <v>34.5</v>
      </c>
      <c r="AJ25" s="50">
        <v>30.8</v>
      </c>
      <c r="AK25" s="50">
        <v>22</v>
      </c>
      <c r="AL25" s="50">
        <v>12.7</v>
      </c>
      <c r="AM25" s="50">
        <v>33.1</v>
      </c>
      <c r="AN25" s="50">
        <v>28.9</v>
      </c>
      <c r="AO25" s="50">
        <v>20.7</v>
      </c>
      <c r="AP25" s="50">
        <v>17.399999999999999</v>
      </c>
      <c r="AQ25" s="144"/>
      <c r="AR25" s="145"/>
      <c r="AS25" s="167">
        <v>39.5</v>
      </c>
      <c r="AT25" s="167">
        <v>41.9</v>
      </c>
      <c r="AU25" s="167">
        <v>9.9</v>
      </c>
      <c r="AV25" s="167">
        <v>8.8000000000000007</v>
      </c>
      <c r="AW25" s="168">
        <v>29.9</v>
      </c>
      <c r="AX25" s="168">
        <v>46.2</v>
      </c>
      <c r="AY25" s="168">
        <v>22</v>
      </c>
      <c r="AZ25" s="168">
        <v>1.9</v>
      </c>
      <c r="BA25" s="168">
        <v>29.8</v>
      </c>
      <c r="BB25" s="168">
        <v>47.5</v>
      </c>
      <c r="BC25" s="168">
        <v>12.2</v>
      </c>
      <c r="BD25" s="168">
        <v>10.5</v>
      </c>
      <c r="BE25" s="144"/>
      <c r="BF25" s="169">
        <v>38.5</v>
      </c>
      <c r="BG25" s="169">
        <v>48.6</v>
      </c>
      <c r="BH25" s="169">
        <v>8.1</v>
      </c>
      <c r="BI25" s="169">
        <v>4.8</v>
      </c>
      <c r="BJ25" s="169">
        <v>36.4</v>
      </c>
      <c r="BK25" s="169">
        <v>49.4</v>
      </c>
      <c r="BL25" s="169">
        <v>12.7</v>
      </c>
      <c r="BM25" s="169">
        <v>1.4</v>
      </c>
      <c r="BN25" s="169">
        <v>36</v>
      </c>
      <c r="BO25" s="169">
        <v>44.8</v>
      </c>
      <c r="BP25" s="169">
        <v>9.9</v>
      </c>
      <c r="BQ25" s="169">
        <v>9.3000000000000007</v>
      </c>
      <c r="BR25" s="169">
        <v>28.9</v>
      </c>
      <c r="BS25" s="169">
        <v>25.6</v>
      </c>
      <c r="BT25" s="169">
        <v>33.1</v>
      </c>
      <c r="BU25" s="169">
        <v>12.4</v>
      </c>
      <c r="BV25" s="144"/>
      <c r="BW25" s="168">
        <v>34.299999999999997</v>
      </c>
      <c r="BX25" s="168">
        <v>51</v>
      </c>
      <c r="BY25" s="168">
        <v>10.9</v>
      </c>
      <c r="BZ25" s="168">
        <v>3.9</v>
      </c>
      <c r="CA25" s="168">
        <v>27.9</v>
      </c>
      <c r="CB25" s="168">
        <v>49.2</v>
      </c>
      <c r="CC25" s="168">
        <v>22.1</v>
      </c>
      <c r="CD25" s="168">
        <v>0.8</v>
      </c>
      <c r="CE25" s="168">
        <v>34.5</v>
      </c>
      <c r="CF25" s="168">
        <v>41.2</v>
      </c>
      <c r="CG25" s="168">
        <v>17.5</v>
      </c>
      <c r="CH25" s="168">
        <v>6.7</v>
      </c>
      <c r="CI25" s="161"/>
      <c r="CJ25" s="169">
        <v>38.5</v>
      </c>
      <c r="CK25" s="169">
        <v>46</v>
      </c>
      <c r="CL25" s="169">
        <v>12.5</v>
      </c>
      <c r="CM25" s="169">
        <v>3</v>
      </c>
      <c r="CN25" s="169">
        <v>36</v>
      </c>
      <c r="CO25" s="169">
        <v>41.1</v>
      </c>
      <c r="CP25" s="169">
        <v>16.7</v>
      </c>
      <c r="CQ25" s="169">
        <v>6.3</v>
      </c>
      <c r="CR25" s="169">
        <v>36.5</v>
      </c>
      <c r="CS25" s="169">
        <v>38.9</v>
      </c>
      <c r="CT25" s="169">
        <v>14.8</v>
      </c>
      <c r="CU25" s="169">
        <v>9.8000000000000007</v>
      </c>
      <c r="CV25" s="157"/>
      <c r="CW25" s="168">
        <v>37.799999999999997</v>
      </c>
      <c r="CX25" s="168">
        <v>49.1</v>
      </c>
      <c r="CY25" s="168">
        <v>9.1</v>
      </c>
      <c r="CZ25" s="168">
        <v>4</v>
      </c>
      <c r="DA25" s="168">
        <v>13.7</v>
      </c>
      <c r="DB25" s="168">
        <v>63</v>
      </c>
      <c r="DC25" s="168">
        <v>17.100000000000001</v>
      </c>
      <c r="DD25" s="168">
        <v>6.3</v>
      </c>
      <c r="DE25" s="168">
        <v>32.6</v>
      </c>
      <c r="DF25" s="168">
        <v>40.6</v>
      </c>
      <c r="DG25" s="168">
        <v>20.3</v>
      </c>
      <c r="DH25" s="168">
        <v>6.6</v>
      </c>
      <c r="DI25" s="157"/>
      <c r="DJ25" s="169">
        <v>41.9</v>
      </c>
      <c r="DK25" s="169">
        <v>46.8</v>
      </c>
      <c r="DL25" s="169">
        <v>9.1</v>
      </c>
      <c r="DM25" s="169">
        <v>2.2000000000000002</v>
      </c>
      <c r="DN25" s="169">
        <v>6.6</v>
      </c>
      <c r="DO25" s="169">
        <v>72.900000000000006</v>
      </c>
      <c r="DP25" s="169">
        <v>13.6</v>
      </c>
      <c r="DQ25" s="169">
        <v>6.9</v>
      </c>
      <c r="DR25" s="169">
        <v>35.200000000000003</v>
      </c>
      <c r="DS25" s="169">
        <v>42.4</v>
      </c>
      <c r="DT25" s="169">
        <v>14.4</v>
      </c>
      <c r="DU25" s="169">
        <v>8</v>
      </c>
      <c r="DV25" s="169">
        <v>35.799999999999997</v>
      </c>
      <c r="DW25" s="169">
        <v>32.4</v>
      </c>
      <c r="DX25" s="169">
        <v>18.600000000000001</v>
      </c>
      <c r="DY25" s="169">
        <v>13.2</v>
      </c>
      <c r="DZ25" s="158"/>
      <c r="EA25" s="168">
        <v>48.1</v>
      </c>
      <c r="EB25" s="168">
        <v>36.9</v>
      </c>
      <c r="EC25" s="168">
        <v>12.8</v>
      </c>
      <c r="ED25" s="168">
        <v>2.2000000000000002</v>
      </c>
      <c r="EE25" s="168">
        <v>5.8</v>
      </c>
      <c r="EF25" s="168">
        <v>74.7</v>
      </c>
      <c r="EG25" s="168">
        <v>10.8</v>
      </c>
      <c r="EH25" s="168">
        <v>8.6</v>
      </c>
      <c r="EI25" s="168">
        <v>36.200000000000003</v>
      </c>
      <c r="EJ25" s="168">
        <v>30.1</v>
      </c>
      <c r="EK25" s="168">
        <v>18.8</v>
      </c>
      <c r="EL25" s="168">
        <v>14.9</v>
      </c>
      <c r="EM25" s="158"/>
      <c r="EN25" s="169">
        <v>32.299999999999997</v>
      </c>
      <c r="EO25" s="169">
        <v>46.6</v>
      </c>
      <c r="EP25" s="169">
        <v>17.5</v>
      </c>
      <c r="EQ25" s="169">
        <v>3.5</v>
      </c>
      <c r="ER25" s="169">
        <v>2.9</v>
      </c>
      <c r="ES25" s="169">
        <v>65.400000000000006</v>
      </c>
      <c r="ET25" s="169">
        <v>22.3</v>
      </c>
      <c r="EU25" s="169">
        <v>9.4</v>
      </c>
      <c r="EV25" s="169">
        <v>21.1</v>
      </c>
      <c r="EW25" s="169">
        <v>44.1</v>
      </c>
      <c r="EX25" s="169">
        <v>18.399999999999999</v>
      </c>
      <c r="EY25" s="169">
        <v>16.5</v>
      </c>
      <c r="EZ25" s="169">
        <v>30.4</v>
      </c>
      <c r="FA25" s="169">
        <v>32.4</v>
      </c>
      <c r="FB25" s="169">
        <v>22.1</v>
      </c>
      <c r="FC25" s="169">
        <v>15.1</v>
      </c>
      <c r="FD25" s="148"/>
      <c r="FE25" s="51">
        <v>0.70799999999999996</v>
      </c>
      <c r="FF25" s="51">
        <v>0.29199999999999998</v>
      </c>
      <c r="FG25" s="51">
        <v>0.58799999999999997</v>
      </c>
      <c r="FH25" s="51">
        <v>0.41199999999999998</v>
      </c>
      <c r="FI25" s="51">
        <v>0.51500000000000001</v>
      </c>
      <c r="FJ25" s="51">
        <v>0.48499999999999999</v>
      </c>
      <c r="FK25" s="47">
        <v>0.76500000000000001</v>
      </c>
      <c r="FL25" s="47">
        <v>0.23499999999999999</v>
      </c>
      <c r="FM25" s="47">
        <v>0.40899999999999997</v>
      </c>
      <c r="FN25" s="47">
        <v>0.59099999999999997</v>
      </c>
      <c r="FO25" s="47">
        <v>0.52900000000000003</v>
      </c>
      <c r="FP25" s="47">
        <v>0.47099999999999997</v>
      </c>
      <c r="FQ25" s="147"/>
      <c r="FR25" s="51">
        <v>0.84399999999999997</v>
      </c>
      <c r="FS25" s="51">
        <v>0.156</v>
      </c>
      <c r="FT25" s="51">
        <v>0.67700000000000005</v>
      </c>
      <c r="FU25" s="51">
        <v>0.32300000000000001</v>
      </c>
      <c r="FV25" s="51">
        <v>0.78300000000000003</v>
      </c>
      <c r="FW25" s="51">
        <v>0.217</v>
      </c>
      <c r="FX25" s="47">
        <v>0.432</v>
      </c>
      <c r="FY25" s="47">
        <v>0.56799999999999995</v>
      </c>
      <c r="FZ25" s="47">
        <v>0.36</v>
      </c>
      <c r="GA25" s="47">
        <v>0.64</v>
      </c>
      <c r="GB25" s="47">
        <v>0.29299999999999998</v>
      </c>
      <c r="GC25" s="47">
        <v>0.70699999999999996</v>
      </c>
      <c r="GD25" s="165">
        <v>0.72699999999999998</v>
      </c>
      <c r="GE25" s="165">
        <v>0.27300000000000002</v>
      </c>
      <c r="GF25" s="165">
        <v>0.47399999999999998</v>
      </c>
      <c r="GG25" s="165">
        <v>0.52600000000000002</v>
      </c>
      <c r="GH25" s="165">
        <v>0.4</v>
      </c>
      <c r="GI25" s="165">
        <v>0.6</v>
      </c>
      <c r="GJ25" s="46"/>
    </row>
    <row r="26" spans="1:192">
      <c r="A26" s="155" t="s">
        <v>399</v>
      </c>
      <c r="B26" s="166">
        <v>1</v>
      </c>
      <c r="C26" s="170">
        <v>0</v>
      </c>
      <c r="D26" s="208">
        <v>2253121</v>
      </c>
      <c r="E26" s="171">
        <v>88.5</v>
      </c>
      <c r="F26" s="182">
        <v>-5.1955008034279548E-2</v>
      </c>
      <c r="G26" s="177">
        <v>11.2</v>
      </c>
      <c r="H26" s="194">
        <v>11.2</v>
      </c>
      <c r="I26" s="196">
        <v>90.9</v>
      </c>
      <c r="J26" s="141"/>
      <c r="K26" s="174">
        <v>2</v>
      </c>
      <c r="L26" s="177">
        <v>5</v>
      </c>
      <c r="M26" s="194">
        <v>1.8</v>
      </c>
      <c r="N26" s="177">
        <v>91.3</v>
      </c>
      <c r="O26" s="181">
        <v>12</v>
      </c>
      <c r="P26" s="177">
        <v>85.7</v>
      </c>
      <c r="Q26" s="142"/>
      <c r="R26" s="48">
        <v>20</v>
      </c>
      <c r="S26" s="48">
        <v>0</v>
      </c>
      <c r="T26" s="48">
        <v>20</v>
      </c>
      <c r="U26" s="48">
        <v>60</v>
      </c>
      <c r="V26" s="48">
        <v>0</v>
      </c>
      <c r="W26" s="48">
        <v>20</v>
      </c>
      <c r="X26" s="48">
        <v>40</v>
      </c>
      <c r="Y26" s="48">
        <v>40</v>
      </c>
      <c r="Z26" s="48">
        <v>0</v>
      </c>
      <c r="AA26" s="48">
        <v>20</v>
      </c>
      <c r="AB26" s="48">
        <v>60</v>
      </c>
      <c r="AC26" s="48">
        <v>20</v>
      </c>
      <c r="AD26" s="143"/>
      <c r="AE26" s="50" t="s">
        <v>38</v>
      </c>
      <c r="AF26" s="50" t="s">
        <v>38</v>
      </c>
      <c r="AG26" s="50" t="s">
        <v>38</v>
      </c>
      <c r="AH26" s="50" t="s">
        <v>38</v>
      </c>
      <c r="AI26" s="50" t="s">
        <v>38</v>
      </c>
      <c r="AJ26" s="50" t="s">
        <v>38</v>
      </c>
      <c r="AK26" s="50" t="s">
        <v>38</v>
      </c>
      <c r="AL26" s="50" t="s">
        <v>38</v>
      </c>
      <c r="AM26" s="50" t="s">
        <v>38</v>
      </c>
      <c r="AN26" s="50" t="s">
        <v>38</v>
      </c>
      <c r="AO26" s="50" t="s">
        <v>38</v>
      </c>
      <c r="AP26" s="50" t="s">
        <v>38</v>
      </c>
      <c r="AQ26" s="144"/>
      <c r="AR26" s="145"/>
      <c r="AS26" s="167">
        <v>14.3</v>
      </c>
      <c r="AT26" s="167">
        <v>57.1</v>
      </c>
      <c r="AU26" s="167">
        <v>28.6</v>
      </c>
      <c r="AV26" s="167">
        <v>0</v>
      </c>
      <c r="AW26" s="168">
        <v>28.6</v>
      </c>
      <c r="AX26" s="168">
        <v>42.9</v>
      </c>
      <c r="AY26" s="168">
        <v>28.6</v>
      </c>
      <c r="AZ26" s="168">
        <v>0</v>
      </c>
      <c r="BA26" s="168">
        <v>14.3</v>
      </c>
      <c r="BB26" s="168">
        <v>71.400000000000006</v>
      </c>
      <c r="BC26" s="168">
        <v>14.3</v>
      </c>
      <c r="BD26" s="168">
        <v>0</v>
      </c>
      <c r="BE26" s="144"/>
      <c r="BF26" s="169" t="s">
        <v>38</v>
      </c>
      <c r="BG26" s="169" t="s">
        <v>38</v>
      </c>
      <c r="BH26" s="169" t="s">
        <v>38</v>
      </c>
      <c r="BI26" s="169" t="s">
        <v>38</v>
      </c>
      <c r="BJ26" s="169" t="s">
        <v>38</v>
      </c>
      <c r="BK26" s="169" t="s">
        <v>38</v>
      </c>
      <c r="BL26" s="169" t="s">
        <v>38</v>
      </c>
      <c r="BM26" s="169" t="s">
        <v>38</v>
      </c>
      <c r="BN26" s="169" t="s">
        <v>38</v>
      </c>
      <c r="BO26" s="169" t="s">
        <v>38</v>
      </c>
      <c r="BP26" s="169" t="s">
        <v>38</v>
      </c>
      <c r="BQ26" s="169" t="s">
        <v>38</v>
      </c>
      <c r="BR26" s="169" t="s">
        <v>38</v>
      </c>
      <c r="BS26" s="169" t="s">
        <v>38</v>
      </c>
      <c r="BT26" s="169" t="s">
        <v>38</v>
      </c>
      <c r="BU26" s="169" t="s">
        <v>38</v>
      </c>
      <c r="BV26" s="144"/>
      <c r="BW26" s="168">
        <v>20</v>
      </c>
      <c r="BX26" s="168">
        <v>40</v>
      </c>
      <c r="BY26" s="168">
        <v>40</v>
      </c>
      <c r="BZ26" s="168">
        <v>0</v>
      </c>
      <c r="CA26" s="168">
        <v>20</v>
      </c>
      <c r="CB26" s="168">
        <v>40</v>
      </c>
      <c r="CC26" s="168">
        <v>40</v>
      </c>
      <c r="CD26" s="168">
        <v>0</v>
      </c>
      <c r="CE26" s="168">
        <v>20</v>
      </c>
      <c r="CF26" s="168">
        <v>60</v>
      </c>
      <c r="CG26" s="168">
        <v>20</v>
      </c>
      <c r="CH26" s="168">
        <v>0</v>
      </c>
      <c r="CI26" s="161"/>
      <c r="CJ26" s="169">
        <v>9.1</v>
      </c>
      <c r="CK26" s="169">
        <v>72.7</v>
      </c>
      <c r="CL26" s="169">
        <v>18.2</v>
      </c>
      <c r="CM26" s="169">
        <v>0</v>
      </c>
      <c r="CN26" s="169">
        <v>9.1</v>
      </c>
      <c r="CO26" s="169">
        <v>54.5</v>
      </c>
      <c r="CP26" s="169">
        <v>27.3</v>
      </c>
      <c r="CQ26" s="169">
        <v>9.1</v>
      </c>
      <c r="CR26" s="169">
        <v>18.2</v>
      </c>
      <c r="CS26" s="169">
        <v>63.6</v>
      </c>
      <c r="CT26" s="169">
        <v>18.2</v>
      </c>
      <c r="CU26" s="169">
        <v>0</v>
      </c>
      <c r="CV26" s="157"/>
      <c r="CW26" s="168" t="s">
        <v>38</v>
      </c>
      <c r="CX26" s="168" t="s">
        <v>38</v>
      </c>
      <c r="CY26" s="168" t="s">
        <v>38</v>
      </c>
      <c r="CZ26" s="168" t="s">
        <v>38</v>
      </c>
      <c r="DA26" s="168" t="s">
        <v>38</v>
      </c>
      <c r="DB26" s="168" t="s">
        <v>38</v>
      </c>
      <c r="DC26" s="168" t="s">
        <v>38</v>
      </c>
      <c r="DD26" s="168" t="s">
        <v>38</v>
      </c>
      <c r="DE26" s="168" t="s">
        <v>38</v>
      </c>
      <c r="DF26" s="168" t="s">
        <v>38</v>
      </c>
      <c r="DG26" s="168" t="s">
        <v>38</v>
      </c>
      <c r="DH26" s="168" t="s">
        <v>38</v>
      </c>
      <c r="DI26" s="157"/>
      <c r="DJ26" s="169" t="s">
        <v>38</v>
      </c>
      <c r="DK26" s="169" t="s">
        <v>38</v>
      </c>
      <c r="DL26" s="169" t="s">
        <v>38</v>
      </c>
      <c r="DM26" s="169" t="s">
        <v>38</v>
      </c>
      <c r="DN26" s="169" t="s">
        <v>38</v>
      </c>
      <c r="DO26" s="169" t="s">
        <v>38</v>
      </c>
      <c r="DP26" s="169" t="s">
        <v>38</v>
      </c>
      <c r="DQ26" s="169" t="s">
        <v>38</v>
      </c>
      <c r="DR26" s="169" t="s">
        <v>38</v>
      </c>
      <c r="DS26" s="169" t="s">
        <v>38</v>
      </c>
      <c r="DT26" s="169" t="s">
        <v>38</v>
      </c>
      <c r="DU26" s="169" t="s">
        <v>38</v>
      </c>
      <c r="DV26" s="169" t="s">
        <v>38</v>
      </c>
      <c r="DW26" s="169" t="s">
        <v>38</v>
      </c>
      <c r="DX26" s="169" t="s">
        <v>38</v>
      </c>
      <c r="DY26" s="169" t="s">
        <v>38</v>
      </c>
      <c r="DZ26" s="158"/>
      <c r="EA26" s="168">
        <v>50</v>
      </c>
      <c r="EB26" s="168">
        <v>25</v>
      </c>
      <c r="EC26" s="168">
        <v>25</v>
      </c>
      <c r="ED26" s="168">
        <v>0</v>
      </c>
      <c r="EE26" s="168" t="s">
        <v>625</v>
      </c>
      <c r="EF26" s="168" t="s">
        <v>626</v>
      </c>
      <c r="EG26" s="168" t="s">
        <v>625</v>
      </c>
      <c r="EH26" s="168" t="s">
        <v>625</v>
      </c>
      <c r="EI26" s="168">
        <v>50</v>
      </c>
      <c r="EJ26" s="168">
        <v>25</v>
      </c>
      <c r="EK26" s="168">
        <v>12.5</v>
      </c>
      <c r="EL26" s="168">
        <v>12.5</v>
      </c>
      <c r="EM26" s="158"/>
      <c r="EN26" s="169" t="s">
        <v>38</v>
      </c>
      <c r="EO26" s="169" t="s">
        <v>38</v>
      </c>
      <c r="EP26" s="169" t="s">
        <v>38</v>
      </c>
      <c r="EQ26" s="169" t="s">
        <v>38</v>
      </c>
      <c r="ER26" s="169" t="s">
        <v>38</v>
      </c>
      <c r="ES26" s="169" t="s">
        <v>38</v>
      </c>
      <c r="ET26" s="169" t="s">
        <v>38</v>
      </c>
      <c r="EU26" s="169" t="s">
        <v>38</v>
      </c>
      <c r="EV26" s="169" t="s">
        <v>38</v>
      </c>
      <c r="EW26" s="169" t="s">
        <v>38</v>
      </c>
      <c r="EX26" s="169" t="s">
        <v>38</v>
      </c>
      <c r="EY26" s="169" t="s">
        <v>38</v>
      </c>
      <c r="EZ26" s="169" t="s">
        <v>38</v>
      </c>
      <c r="FA26" s="169" t="s">
        <v>38</v>
      </c>
      <c r="FB26" s="169" t="s">
        <v>38</v>
      </c>
      <c r="FC26" s="169" t="s">
        <v>38</v>
      </c>
      <c r="FD26" s="148"/>
      <c r="FE26" s="51" t="s">
        <v>38</v>
      </c>
      <c r="FF26" s="51" t="s">
        <v>38</v>
      </c>
      <c r="FG26" s="51" t="s">
        <v>38</v>
      </c>
      <c r="FH26" s="51" t="s">
        <v>38</v>
      </c>
      <c r="FI26" s="51" t="s">
        <v>38</v>
      </c>
      <c r="FJ26" s="51" t="s">
        <v>38</v>
      </c>
      <c r="FK26" s="47" t="s">
        <v>38</v>
      </c>
      <c r="FL26" s="47" t="s">
        <v>38</v>
      </c>
      <c r="FM26" s="47" t="s">
        <v>38</v>
      </c>
      <c r="FN26" s="47" t="s">
        <v>38</v>
      </c>
      <c r="FO26" s="47" t="s">
        <v>38</v>
      </c>
      <c r="FP26" s="47" t="s">
        <v>38</v>
      </c>
      <c r="FQ26" s="147"/>
      <c r="FR26" s="51" t="s">
        <v>38</v>
      </c>
      <c r="FS26" s="51" t="s">
        <v>38</v>
      </c>
      <c r="FT26" s="51" t="s">
        <v>38</v>
      </c>
      <c r="FU26" s="51" t="s">
        <v>38</v>
      </c>
      <c r="FV26" s="51" t="s">
        <v>38</v>
      </c>
      <c r="FW26" s="51" t="s">
        <v>38</v>
      </c>
      <c r="FX26" s="47" t="s">
        <v>38</v>
      </c>
      <c r="FY26" s="47" t="s">
        <v>38</v>
      </c>
      <c r="FZ26" s="47" t="s">
        <v>38</v>
      </c>
      <c r="GA26" s="47" t="s">
        <v>38</v>
      </c>
      <c r="GB26" s="47" t="s">
        <v>38</v>
      </c>
      <c r="GC26" s="47" t="s">
        <v>38</v>
      </c>
      <c r="GD26" s="165" t="s">
        <v>38</v>
      </c>
      <c r="GE26" s="165" t="s">
        <v>38</v>
      </c>
      <c r="GF26" s="165" t="s">
        <v>38</v>
      </c>
      <c r="GG26" s="165" t="s">
        <v>38</v>
      </c>
      <c r="GH26" s="165" t="s">
        <v>38</v>
      </c>
      <c r="GI26" s="165" t="s">
        <v>38</v>
      </c>
      <c r="GJ26" s="46"/>
    </row>
    <row r="27" spans="1:192">
      <c r="A27" s="19" t="s">
        <v>98</v>
      </c>
      <c r="B27" s="166">
        <v>1</v>
      </c>
      <c r="C27" s="170">
        <v>1</v>
      </c>
      <c r="D27" s="208">
        <v>6179245</v>
      </c>
      <c r="E27" s="171">
        <v>301.75</v>
      </c>
      <c r="F27" s="182">
        <v>-3.4399999999999986E-2</v>
      </c>
      <c r="G27" s="177">
        <v>10.6</v>
      </c>
      <c r="H27" s="194">
        <v>41.4</v>
      </c>
      <c r="I27" s="196">
        <v>70.8</v>
      </c>
      <c r="J27" s="141"/>
      <c r="K27" s="174">
        <v>3</v>
      </c>
      <c r="L27" s="177">
        <v>2.2000000000000002</v>
      </c>
      <c r="M27" s="202" t="s">
        <v>38</v>
      </c>
      <c r="N27" s="177">
        <v>85.2</v>
      </c>
      <c r="O27" s="181">
        <v>20</v>
      </c>
      <c r="P27" s="177">
        <v>74.099999999999994</v>
      </c>
      <c r="Q27" s="142"/>
      <c r="R27" s="48">
        <v>0</v>
      </c>
      <c r="S27" s="48">
        <v>0</v>
      </c>
      <c r="T27" s="48">
        <v>16</v>
      </c>
      <c r="U27" s="48">
        <v>84</v>
      </c>
      <c r="V27" s="48">
        <v>0</v>
      </c>
      <c r="W27" s="48">
        <v>4</v>
      </c>
      <c r="X27" s="48">
        <v>28</v>
      </c>
      <c r="Y27" s="48">
        <v>68</v>
      </c>
      <c r="Z27" s="48">
        <v>0</v>
      </c>
      <c r="AA27" s="48">
        <v>8.3000000000000007</v>
      </c>
      <c r="AB27" s="48">
        <v>41.7</v>
      </c>
      <c r="AC27" s="48">
        <v>50</v>
      </c>
      <c r="AD27" s="143"/>
      <c r="AE27" s="50">
        <v>0</v>
      </c>
      <c r="AF27" s="50">
        <v>7.7</v>
      </c>
      <c r="AG27" s="50">
        <v>15.4</v>
      </c>
      <c r="AH27" s="50">
        <v>76.900000000000006</v>
      </c>
      <c r="AI27" s="50">
        <v>0</v>
      </c>
      <c r="AJ27" s="50">
        <v>0</v>
      </c>
      <c r="AK27" s="50">
        <v>61.5</v>
      </c>
      <c r="AL27" s="50">
        <v>38.5</v>
      </c>
      <c r="AM27" s="50">
        <v>0</v>
      </c>
      <c r="AN27" s="50">
        <v>23.1</v>
      </c>
      <c r="AO27" s="50">
        <v>53.8</v>
      </c>
      <c r="AP27" s="50">
        <v>23.1</v>
      </c>
      <c r="AQ27" s="144"/>
      <c r="AR27" s="145"/>
      <c r="AS27" s="167">
        <v>0</v>
      </c>
      <c r="AT27" s="167">
        <v>47.6</v>
      </c>
      <c r="AU27" s="167">
        <v>19</v>
      </c>
      <c r="AV27" s="167">
        <v>33.299999999999997</v>
      </c>
      <c r="AW27" s="168">
        <v>0</v>
      </c>
      <c r="AX27" s="168">
        <v>38.1</v>
      </c>
      <c r="AY27" s="168">
        <v>61.9</v>
      </c>
      <c r="AZ27" s="168">
        <v>0</v>
      </c>
      <c r="BA27" s="168">
        <v>0</v>
      </c>
      <c r="BB27" s="168">
        <v>47.6</v>
      </c>
      <c r="BC27" s="168">
        <v>33.299999999999997</v>
      </c>
      <c r="BD27" s="168">
        <v>19</v>
      </c>
      <c r="BE27" s="144"/>
      <c r="BF27" s="169">
        <v>0</v>
      </c>
      <c r="BG27" s="169">
        <v>29.4</v>
      </c>
      <c r="BH27" s="169">
        <v>41.2</v>
      </c>
      <c r="BI27" s="169">
        <v>29.4</v>
      </c>
      <c r="BJ27" s="169">
        <v>0</v>
      </c>
      <c r="BK27" s="169">
        <v>23.5</v>
      </c>
      <c r="BL27" s="169">
        <v>70.599999999999994</v>
      </c>
      <c r="BM27" s="169">
        <v>5.9</v>
      </c>
      <c r="BN27" s="169">
        <v>0</v>
      </c>
      <c r="BO27" s="169">
        <v>52.9</v>
      </c>
      <c r="BP27" s="169">
        <v>29.4</v>
      </c>
      <c r="BQ27" s="169">
        <v>17.600000000000001</v>
      </c>
      <c r="BR27" s="169">
        <v>0</v>
      </c>
      <c r="BS27" s="169">
        <v>0</v>
      </c>
      <c r="BT27" s="169">
        <v>47.1</v>
      </c>
      <c r="BU27" s="169">
        <v>52.9</v>
      </c>
      <c r="BV27" s="144"/>
      <c r="BW27" s="168">
        <v>0</v>
      </c>
      <c r="BX27" s="168">
        <v>36</v>
      </c>
      <c r="BY27" s="168">
        <v>52</v>
      </c>
      <c r="BZ27" s="168">
        <v>12</v>
      </c>
      <c r="CA27" s="168">
        <v>0</v>
      </c>
      <c r="CB27" s="168">
        <v>28</v>
      </c>
      <c r="CC27" s="168">
        <v>72</v>
      </c>
      <c r="CD27" s="168">
        <v>0</v>
      </c>
      <c r="CE27" s="168">
        <v>16</v>
      </c>
      <c r="CF27" s="168">
        <v>48</v>
      </c>
      <c r="CG27" s="168">
        <v>32</v>
      </c>
      <c r="CH27" s="168">
        <v>4</v>
      </c>
      <c r="CI27" s="161"/>
      <c r="CJ27" s="169">
        <v>0</v>
      </c>
      <c r="CK27" s="169">
        <v>42.9</v>
      </c>
      <c r="CL27" s="169">
        <v>47.6</v>
      </c>
      <c r="CM27" s="169">
        <v>9.5</v>
      </c>
      <c r="CN27" s="169">
        <v>0</v>
      </c>
      <c r="CO27" s="169">
        <v>27.3</v>
      </c>
      <c r="CP27" s="169">
        <v>72.7</v>
      </c>
      <c r="CQ27" s="169">
        <v>0</v>
      </c>
      <c r="CR27" s="169">
        <v>9.1</v>
      </c>
      <c r="CS27" s="169">
        <v>45.5</v>
      </c>
      <c r="CT27" s="169">
        <v>27.3</v>
      </c>
      <c r="CU27" s="169">
        <v>18.2</v>
      </c>
      <c r="CV27" s="157"/>
      <c r="CW27" s="168">
        <v>0</v>
      </c>
      <c r="CX27" s="168">
        <v>61.5</v>
      </c>
      <c r="CY27" s="168">
        <v>30.8</v>
      </c>
      <c r="CZ27" s="168">
        <v>7.7</v>
      </c>
      <c r="DA27" s="168">
        <v>0</v>
      </c>
      <c r="DB27" s="168">
        <v>53.8</v>
      </c>
      <c r="DC27" s="168">
        <v>46.2</v>
      </c>
      <c r="DD27" s="168">
        <v>0</v>
      </c>
      <c r="DE27" s="168">
        <v>0</v>
      </c>
      <c r="DF27" s="168">
        <v>61.5</v>
      </c>
      <c r="DG27" s="168">
        <v>38.5</v>
      </c>
      <c r="DH27" s="168">
        <v>0</v>
      </c>
      <c r="DI27" s="157"/>
      <c r="DJ27" s="169">
        <v>7.7</v>
      </c>
      <c r="DK27" s="169">
        <v>57.7</v>
      </c>
      <c r="DL27" s="169">
        <v>23.1</v>
      </c>
      <c r="DM27" s="169">
        <v>11.5</v>
      </c>
      <c r="DN27" s="169">
        <v>0</v>
      </c>
      <c r="DO27" s="169">
        <v>42.3</v>
      </c>
      <c r="DP27" s="169">
        <v>46.2</v>
      </c>
      <c r="DQ27" s="169">
        <v>11.5</v>
      </c>
      <c r="DR27" s="169">
        <v>19.2</v>
      </c>
      <c r="DS27" s="169">
        <v>30.8</v>
      </c>
      <c r="DT27" s="169">
        <v>34.6</v>
      </c>
      <c r="DU27" s="169">
        <v>15.4</v>
      </c>
      <c r="DV27" s="169">
        <v>0</v>
      </c>
      <c r="DW27" s="169">
        <v>7.7</v>
      </c>
      <c r="DX27" s="169">
        <v>30.8</v>
      </c>
      <c r="DY27" s="169">
        <v>61.5</v>
      </c>
      <c r="DZ27" s="158"/>
      <c r="EA27" s="168">
        <v>0</v>
      </c>
      <c r="EB27" s="168">
        <v>45.8</v>
      </c>
      <c r="EC27" s="168">
        <v>54.2</v>
      </c>
      <c r="ED27" s="168">
        <v>0</v>
      </c>
      <c r="EE27" s="168">
        <v>0</v>
      </c>
      <c r="EF27" s="168">
        <v>25</v>
      </c>
      <c r="EG27" s="168">
        <v>54.2</v>
      </c>
      <c r="EH27" s="168">
        <v>20.8</v>
      </c>
      <c r="EI27" s="168">
        <v>0</v>
      </c>
      <c r="EJ27" s="168">
        <v>29.2</v>
      </c>
      <c r="EK27" s="168">
        <v>37.5</v>
      </c>
      <c r="EL27" s="168">
        <v>33.299999999999997</v>
      </c>
      <c r="EM27" s="158"/>
      <c r="EN27" s="169">
        <v>4</v>
      </c>
      <c r="EO27" s="169">
        <v>16</v>
      </c>
      <c r="EP27" s="169">
        <v>64</v>
      </c>
      <c r="EQ27" s="169">
        <v>16</v>
      </c>
      <c r="ER27" s="169">
        <v>0</v>
      </c>
      <c r="ES27" s="169">
        <v>28</v>
      </c>
      <c r="ET27" s="169">
        <v>64</v>
      </c>
      <c r="EU27" s="169">
        <v>8</v>
      </c>
      <c r="EV27" s="169">
        <v>0</v>
      </c>
      <c r="EW27" s="169">
        <v>20.8</v>
      </c>
      <c r="EX27" s="169">
        <v>33.299999999999997</v>
      </c>
      <c r="EY27" s="169">
        <v>45.8</v>
      </c>
      <c r="EZ27" s="169">
        <v>4</v>
      </c>
      <c r="FA27" s="169">
        <v>4</v>
      </c>
      <c r="FB27" s="169">
        <v>56</v>
      </c>
      <c r="FC27" s="169">
        <v>36</v>
      </c>
      <c r="FD27" s="148"/>
      <c r="FE27" s="51" t="s">
        <v>627</v>
      </c>
      <c r="FF27" s="51" t="s">
        <v>628</v>
      </c>
      <c r="FG27" s="51" t="s">
        <v>627</v>
      </c>
      <c r="FH27" s="51" t="s">
        <v>628</v>
      </c>
      <c r="FI27" s="51" t="s">
        <v>625</v>
      </c>
      <c r="FJ27" s="51" t="s">
        <v>626</v>
      </c>
      <c r="FK27" s="47" t="s">
        <v>38</v>
      </c>
      <c r="FL27" s="47" t="s">
        <v>38</v>
      </c>
      <c r="FM27" s="47" t="s">
        <v>38</v>
      </c>
      <c r="FN27" s="47" t="s">
        <v>38</v>
      </c>
      <c r="FO27" s="47" t="s">
        <v>627</v>
      </c>
      <c r="FP27" s="47" t="s">
        <v>628</v>
      </c>
      <c r="FQ27" s="147"/>
      <c r="FR27" s="51">
        <v>0.28000000000000003</v>
      </c>
      <c r="FS27" s="51">
        <v>0.72</v>
      </c>
      <c r="FT27" s="51">
        <v>0.48</v>
      </c>
      <c r="FU27" s="51">
        <v>0.52</v>
      </c>
      <c r="FV27" s="51">
        <v>0.45800000000000002</v>
      </c>
      <c r="FW27" s="51">
        <v>0.54200000000000004</v>
      </c>
      <c r="FX27" s="47">
        <v>0.625</v>
      </c>
      <c r="FY27" s="47">
        <v>0.375</v>
      </c>
      <c r="FZ27" s="47">
        <v>0.42899999999999999</v>
      </c>
      <c r="GA27" s="47">
        <v>0.57099999999999995</v>
      </c>
      <c r="GB27" s="47">
        <v>0.63600000000000001</v>
      </c>
      <c r="GC27" s="47">
        <v>0.36399999999999999</v>
      </c>
      <c r="GD27" s="165" t="s">
        <v>38</v>
      </c>
      <c r="GE27" s="165" t="s">
        <v>38</v>
      </c>
      <c r="GF27" s="165" t="s">
        <v>38</v>
      </c>
      <c r="GG27" s="165" t="s">
        <v>38</v>
      </c>
      <c r="GH27" s="165" t="s">
        <v>38</v>
      </c>
      <c r="GI27" s="165" t="s">
        <v>38</v>
      </c>
      <c r="GJ27" s="46"/>
    </row>
    <row r="28" spans="1:192">
      <c r="A28" s="19" t="s">
        <v>69</v>
      </c>
      <c r="B28" s="166">
        <v>44</v>
      </c>
      <c r="C28" s="170">
        <v>8</v>
      </c>
      <c r="D28" s="208">
        <v>120968639</v>
      </c>
      <c r="E28" s="171">
        <v>9144.6699999999983</v>
      </c>
      <c r="F28" s="182">
        <v>-1.2003323332364757E-2</v>
      </c>
      <c r="G28" s="177">
        <v>14.7</v>
      </c>
      <c r="H28" s="194">
        <v>4.5999999999999996</v>
      </c>
      <c r="I28" s="196">
        <v>41.1</v>
      </c>
      <c r="J28" s="141"/>
      <c r="K28" s="174">
        <v>203</v>
      </c>
      <c r="L28" s="177">
        <v>4.5</v>
      </c>
      <c r="M28" s="194">
        <v>0.5</v>
      </c>
      <c r="N28" s="177">
        <v>93.3</v>
      </c>
      <c r="O28" s="181">
        <v>666</v>
      </c>
      <c r="P28" s="177">
        <v>73</v>
      </c>
      <c r="Q28" s="142"/>
      <c r="R28" s="48">
        <v>24.5</v>
      </c>
      <c r="S28" s="48">
        <v>28.5</v>
      </c>
      <c r="T28" s="48">
        <v>27.1</v>
      </c>
      <c r="U28" s="48">
        <v>19.8</v>
      </c>
      <c r="V28" s="48">
        <v>25.5</v>
      </c>
      <c r="W28" s="48">
        <v>32.299999999999997</v>
      </c>
      <c r="X28" s="48">
        <v>25.8</v>
      </c>
      <c r="Y28" s="48">
        <v>16.3</v>
      </c>
      <c r="Z28" s="48">
        <v>24.5</v>
      </c>
      <c r="AA28" s="48">
        <v>29.8</v>
      </c>
      <c r="AB28" s="48">
        <v>28</v>
      </c>
      <c r="AC28" s="48">
        <v>17.8</v>
      </c>
      <c r="AD28" s="143"/>
      <c r="AE28" s="50">
        <v>32.1</v>
      </c>
      <c r="AF28" s="50">
        <v>35.1</v>
      </c>
      <c r="AG28" s="50">
        <v>23.2</v>
      </c>
      <c r="AH28" s="50">
        <v>9.5</v>
      </c>
      <c r="AI28" s="50">
        <v>32.299999999999997</v>
      </c>
      <c r="AJ28" s="50">
        <v>34</v>
      </c>
      <c r="AK28" s="50">
        <v>23.2</v>
      </c>
      <c r="AL28" s="50">
        <v>10.5</v>
      </c>
      <c r="AM28" s="50">
        <v>36.5</v>
      </c>
      <c r="AN28" s="50">
        <v>36.200000000000003</v>
      </c>
      <c r="AO28" s="50">
        <v>17.7</v>
      </c>
      <c r="AP28" s="50">
        <v>9.5</v>
      </c>
      <c r="AQ28" s="144"/>
      <c r="AR28" s="145"/>
      <c r="AS28" s="167">
        <v>49.3</v>
      </c>
      <c r="AT28" s="167">
        <v>40</v>
      </c>
      <c r="AU28" s="167">
        <v>6.9</v>
      </c>
      <c r="AV28" s="167">
        <v>3.8</v>
      </c>
      <c r="AW28" s="168">
        <v>40.200000000000003</v>
      </c>
      <c r="AX28" s="168">
        <v>46.2</v>
      </c>
      <c r="AY28" s="168">
        <v>12.3</v>
      </c>
      <c r="AZ28" s="168">
        <v>1.4</v>
      </c>
      <c r="BA28" s="168">
        <v>44.3</v>
      </c>
      <c r="BB28" s="168">
        <v>41.2</v>
      </c>
      <c r="BC28" s="168">
        <v>7.5</v>
      </c>
      <c r="BD28" s="168">
        <v>6.9</v>
      </c>
      <c r="BE28" s="144"/>
      <c r="BF28" s="169">
        <v>46.4</v>
      </c>
      <c r="BG28" s="169">
        <v>43.3</v>
      </c>
      <c r="BH28" s="169">
        <v>7</v>
      </c>
      <c r="BI28" s="169">
        <v>3.3</v>
      </c>
      <c r="BJ28" s="169">
        <v>43.7</v>
      </c>
      <c r="BK28" s="169">
        <v>45.6</v>
      </c>
      <c r="BL28" s="169">
        <v>10.3</v>
      </c>
      <c r="BM28" s="169">
        <v>0.3</v>
      </c>
      <c r="BN28" s="169">
        <v>45.4</v>
      </c>
      <c r="BO28" s="169">
        <v>40.5</v>
      </c>
      <c r="BP28" s="169">
        <v>8.4</v>
      </c>
      <c r="BQ28" s="169">
        <v>5.7</v>
      </c>
      <c r="BR28" s="169">
        <v>37.700000000000003</v>
      </c>
      <c r="BS28" s="169">
        <v>31.2</v>
      </c>
      <c r="BT28" s="169">
        <v>24.3</v>
      </c>
      <c r="BU28" s="169">
        <v>6.8</v>
      </c>
      <c r="BV28" s="144"/>
      <c r="BW28" s="168">
        <v>37.4</v>
      </c>
      <c r="BX28" s="168">
        <v>54.8</v>
      </c>
      <c r="BY28" s="168">
        <v>5.8</v>
      </c>
      <c r="BZ28" s="168">
        <v>2</v>
      </c>
      <c r="CA28" s="168">
        <v>30.9</v>
      </c>
      <c r="CB28" s="168">
        <v>53.9</v>
      </c>
      <c r="CC28" s="168">
        <v>15.2</v>
      </c>
      <c r="CD28" s="168">
        <v>0</v>
      </c>
      <c r="CE28" s="168">
        <v>50.7</v>
      </c>
      <c r="CF28" s="168">
        <v>33.799999999999997</v>
      </c>
      <c r="CG28" s="168">
        <v>11.4</v>
      </c>
      <c r="CH28" s="168">
        <v>4</v>
      </c>
      <c r="CI28" s="161"/>
      <c r="CJ28" s="169">
        <v>44.2</v>
      </c>
      <c r="CK28" s="169">
        <v>43.4</v>
      </c>
      <c r="CL28" s="169">
        <v>10.5</v>
      </c>
      <c r="CM28" s="169">
        <v>1.9</v>
      </c>
      <c r="CN28" s="169">
        <v>37.5</v>
      </c>
      <c r="CO28" s="169">
        <v>43</v>
      </c>
      <c r="CP28" s="169">
        <v>16.7</v>
      </c>
      <c r="CQ28" s="169">
        <v>2.7</v>
      </c>
      <c r="CR28" s="169">
        <v>42.4</v>
      </c>
      <c r="CS28" s="169">
        <v>40</v>
      </c>
      <c r="CT28" s="169">
        <v>11.6</v>
      </c>
      <c r="CU28" s="169">
        <v>6</v>
      </c>
      <c r="CV28" s="157"/>
      <c r="CW28" s="168">
        <v>43.8</v>
      </c>
      <c r="CX28" s="168">
        <v>48</v>
      </c>
      <c r="CY28" s="168">
        <v>6.2</v>
      </c>
      <c r="CZ28" s="168">
        <v>2</v>
      </c>
      <c r="DA28" s="168">
        <v>17.5</v>
      </c>
      <c r="DB28" s="168">
        <v>65.8</v>
      </c>
      <c r="DC28" s="168">
        <v>13.9</v>
      </c>
      <c r="DD28" s="168">
        <v>2.8</v>
      </c>
      <c r="DE28" s="168">
        <v>42.9</v>
      </c>
      <c r="DF28" s="168">
        <v>40.700000000000003</v>
      </c>
      <c r="DG28" s="168">
        <v>13.6</v>
      </c>
      <c r="DH28" s="168">
        <v>2.8</v>
      </c>
      <c r="DI28" s="157"/>
      <c r="DJ28" s="169">
        <v>43.2</v>
      </c>
      <c r="DK28" s="169">
        <v>48.4</v>
      </c>
      <c r="DL28" s="169">
        <v>6.9</v>
      </c>
      <c r="DM28" s="169">
        <v>1.5</v>
      </c>
      <c r="DN28" s="169">
        <v>9.5</v>
      </c>
      <c r="DO28" s="169">
        <v>71</v>
      </c>
      <c r="DP28" s="169">
        <v>16</v>
      </c>
      <c r="DQ28" s="169">
        <v>3.6</v>
      </c>
      <c r="DR28" s="169">
        <v>37</v>
      </c>
      <c r="DS28" s="169">
        <v>40.700000000000003</v>
      </c>
      <c r="DT28" s="169">
        <v>13.5</v>
      </c>
      <c r="DU28" s="169">
        <v>8.9</v>
      </c>
      <c r="DV28" s="169">
        <v>35.799999999999997</v>
      </c>
      <c r="DW28" s="169">
        <v>33.6</v>
      </c>
      <c r="DX28" s="169">
        <v>19.5</v>
      </c>
      <c r="DY28" s="169">
        <v>11.1</v>
      </c>
      <c r="DZ28" s="158"/>
      <c r="EA28" s="168">
        <v>54.1</v>
      </c>
      <c r="EB28" s="168">
        <v>38.299999999999997</v>
      </c>
      <c r="EC28" s="168">
        <v>6.9</v>
      </c>
      <c r="ED28" s="168">
        <v>0.7</v>
      </c>
      <c r="EE28" s="168">
        <v>7.6</v>
      </c>
      <c r="EF28" s="168">
        <v>75.400000000000006</v>
      </c>
      <c r="EG28" s="168">
        <v>13.6</v>
      </c>
      <c r="EH28" s="168">
        <v>3.4</v>
      </c>
      <c r="EI28" s="168">
        <v>32.1</v>
      </c>
      <c r="EJ28" s="168">
        <v>38.700000000000003</v>
      </c>
      <c r="EK28" s="168">
        <v>18.7</v>
      </c>
      <c r="EL28" s="168">
        <v>10.6</v>
      </c>
      <c r="EM28" s="158"/>
      <c r="EN28" s="169">
        <v>33.299999999999997</v>
      </c>
      <c r="EO28" s="169">
        <v>52.8</v>
      </c>
      <c r="EP28" s="169">
        <v>11.7</v>
      </c>
      <c r="EQ28" s="169">
        <v>2.2999999999999998</v>
      </c>
      <c r="ER28" s="169">
        <v>2.8</v>
      </c>
      <c r="ES28" s="169">
        <v>74.2</v>
      </c>
      <c r="ET28" s="169">
        <v>19.7</v>
      </c>
      <c r="EU28" s="169">
        <v>3.3</v>
      </c>
      <c r="EV28" s="169">
        <v>16.899999999999999</v>
      </c>
      <c r="EW28" s="169">
        <v>47.8</v>
      </c>
      <c r="EX28" s="169">
        <v>22.8</v>
      </c>
      <c r="EY28" s="169">
        <v>12.5</v>
      </c>
      <c r="EZ28" s="169">
        <v>32.4</v>
      </c>
      <c r="FA28" s="169">
        <v>41.6</v>
      </c>
      <c r="FB28" s="169">
        <v>19.399999999999999</v>
      </c>
      <c r="FC28" s="169">
        <v>6.6</v>
      </c>
      <c r="FD28" s="148"/>
      <c r="FE28" s="51">
        <v>0.78600000000000003</v>
      </c>
      <c r="FF28" s="51">
        <v>0.214</v>
      </c>
      <c r="FG28" s="51">
        <v>0.68</v>
      </c>
      <c r="FH28" s="51">
        <v>0.32</v>
      </c>
      <c r="FI28" s="51">
        <v>0.67</v>
      </c>
      <c r="FJ28" s="51">
        <v>0.33</v>
      </c>
      <c r="FK28" s="47" t="s">
        <v>632</v>
      </c>
      <c r="FL28" s="47" t="s">
        <v>631</v>
      </c>
      <c r="FM28" s="47" t="s">
        <v>632</v>
      </c>
      <c r="FN28" s="47" t="s">
        <v>631</v>
      </c>
      <c r="FO28" s="47">
        <v>0.84099999999999997</v>
      </c>
      <c r="FP28" s="47">
        <v>0.159</v>
      </c>
      <c r="FQ28" s="147"/>
      <c r="FR28" s="51">
        <v>0.90800000000000003</v>
      </c>
      <c r="FS28" s="51">
        <v>9.1999999999999998E-2</v>
      </c>
      <c r="FT28" s="51">
        <v>0.79600000000000004</v>
      </c>
      <c r="FU28" s="51">
        <v>0.20399999999999999</v>
      </c>
      <c r="FV28" s="51">
        <v>0.81799999999999995</v>
      </c>
      <c r="FW28" s="51">
        <v>0.182</v>
      </c>
      <c r="FX28" s="47">
        <v>0.63600000000000001</v>
      </c>
      <c r="FY28" s="47">
        <v>0.36399999999999999</v>
      </c>
      <c r="FZ28" s="47">
        <v>0.59599999999999997</v>
      </c>
      <c r="GA28" s="47">
        <v>0.40400000000000003</v>
      </c>
      <c r="GB28" s="47">
        <v>0.38300000000000001</v>
      </c>
      <c r="GC28" s="47">
        <v>0.61699999999999999</v>
      </c>
      <c r="GD28" s="165" t="s">
        <v>626</v>
      </c>
      <c r="GE28" s="165" t="s">
        <v>625</v>
      </c>
      <c r="GF28" s="165">
        <v>0.72699999999999998</v>
      </c>
      <c r="GG28" s="165">
        <v>0.27300000000000002</v>
      </c>
      <c r="GH28" s="165">
        <v>0.45500000000000002</v>
      </c>
      <c r="GI28" s="165">
        <v>0.54500000000000004</v>
      </c>
      <c r="GJ28" s="46"/>
    </row>
    <row r="29" spans="1:192">
      <c r="A29" s="19" t="s">
        <v>70</v>
      </c>
      <c r="B29" s="166">
        <v>10</v>
      </c>
      <c r="C29" s="170">
        <v>1</v>
      </c>
      <c r="D29" s="208">
        <v>29146650</v>
      </c>
      <c r="E29" s="171">
        <v>2135.73</v>
      </c>
      <c r="F29" s="182">
        <v>4.1846315878562024E-3</v>
      </c>
      <c r="G29" s="177">
        <v>10.4</v>
      </c>
      <c r="H29" s="194">
        <v>0</v>
      </c>
      <c r="I29" s="196">
        <v>30.4</v>
      </c>
      <c r="J29" s="141"/>
      <c r="K29" s="174">
        <v>27</v>
      </c>
      <c r="L29" s="177">
        <v>2.6</v>
      </c>
      <c r="M29" s="194">
        <v>1.3</v>
      </c>
      <c r="N29" s="177">
        <v>87</v>
      </c>
      <c r="O29" s="181">
        <v>169</v>
      </c>
      <c r="P29" s="177">
        <v>77.900000000000006</v>
      </c>
      <c r="Q29" s="142"/>
      <c r="R29" s="48">
        <v>22.5</v>
      </c>
      <c r="S29" s="48">
        <v>18.899999999999999</v>
      </c>
      <c r="T29" s="48">
        <v>26.6</v>
      </c>
      <c r="U29" s="48">
        <v>32</v>
      </c>
      <c r="V29" s="48">
        <v>24.9</v>
      </c>
      <c r="W29" s="48">
        <v>18.3</v>
      </c>
      <c r="X29" s="48">
        <v>30.2</v>
      </c>
      <c r="Y29" s="48">
        <v>26.6</v>
      </c>
      <c r="Z29" s="48">
        <v>19.5</v>
      </c>
      <c r="AA29" s="48">
        <v>29</v>
      </c>
      <c r="AB29" s="48">
        <v>26.6</v>
      </c>
      <c r="AC29" s="48">
        <v>24.9</v>
      </c>
      <c r="AD29" s="143"/>
      <c r="AE29" s="50">
        <v>28.9</v>
      </c>
      <c r="AF29" s="50">
        <v>27.7</v>
      </c>
      <c r="AG29" s="50">
        <v>25.9</v>
      </c>
      <c r="AH29" s="50">
        <v>17.5</v>
      </c>
      <c r="AI29" s="50">
        <v>23.6</v>
      </c>
      <c r="AJ29" s="50">
        <v>30.3</v>
      </c>
      <c r="AK29" s="50">
        <v>29.1</v>
      </c>
      <c r="AL29" s="50">
        <v>17</v>
      </c>
      <c r="AM29" s="50">
        <v>21.7</v>
      </c>
      <c r="AN29" s="50">
        <v>31.9</v>
      </c>
      <c r="AO29" s="50">
        <v>30.1</v>
      </c>
      <c r="AP29" s="50">
        <v>16.3</v>
      </c>
      <c r="AQ29" s="144"/>
      <c r="AR29" s="145"/>
      <c r="AS29" s="167">
        <v>37</v>
      </c>
      <c r="AT29" s="167">
        <v>47.1</v>
      </c>
      <c r="AU29" s="167">
        <v>13.8</v>
      </c>
      <c r="AV29" s="167">
        <v>2.2000000000000002</v>
      </c>
      <c r="AW29" s="168">
        <v>29</v>
      </c>
      <c r="AX29" s="168">
        <v>47.8</v>
      </c>
      <c r="AY29" s="168">
        <v>20.3</v>
      </c>
      <c r="AZ29" s="168">
        <v>2.9</v>
      </c>
      <c r="BA29" s="168">
        <v>26.2</v>
      </c>
      <c r="BB29" s="168">
        <v>53.9</v>
      </c>
      <c r="BC29" s="168">
        <v>12.1</v>
      </c>
      <c r="BD29" s="168">
        <v>7.8</v>
      </c>
      <c r="BE29" s="144"/>
      <c r="BF29" s="169">
        <v>39.6</v>
      </c>
      <c r="BG29" s="169">
        <v>48.7</v>
      </c>
      <c r="BH29" s="169">
        <v>6.5</v>
      </c>
      <c r="BI29" s="169">
        <v>5.2</v>
      </c>
      <c r="BJ29" s="169">
        <v>34</v>
      </c>
      <c r="BK29" s="169">
        <v>52.3</v>
      </c>
      <c r="BL29" s="169">
        <v>13.1</v>
      </c>
      <c r="BM29" s="169">
        <v>0.7</v>
      </c>
      <c r="BN29" s="169">
        <v>32.5</v>
      </c>
      <c r="BO29" s="169">
        <v>44.8</v>
      </c>
      <c r="BP29" s="169">
        <v>16.2</v>
      </c>
      <c r="BQ29" s="169">
        <v>6.5</v>
      </c>
      <c r="BR29" s="169">
        <v>22.7</v>
      </c>
      <c r="BS29" s="169">
        <v>30.5</v>
      </c>
      <c r="BT29" s="169">
        <v>29.2</v>
      </c>
      <c r="BU29" s="169">
        <v>17.5</v>
      </c>
      <c r="BV29" s="144"/>
      <c r="BW29" s="168">
        <v>38.1</v>
      </c>
      <c r="BX29" s="168">
        <v>47.6</v>
      </c>
      <c r="BY29" s="168">
        <v>10.7</v>
      </c>
      <c r="BZ29" s="168">
        <v>3.6</v>
      </c>
      <c r="CA29" s="168">
        <v>38.799999999999997</v>
      </c>
      <c r="CB29" s="168">
        <v>41.8</v>
      </c>
      <c r="CC29" s="168">
        <v>18.8</v>
      </c>
      <c r="CD29" s="168">
        <v>0.6</v>
      </c>
      <c r="CE29" s="168">
        <v>48.2</v>
      </c>
      <c r="CF29" s="168">
        <v>33.9</v>
      </c>
      <c r="CG29" s="168">
        <v>11.3</v>
      </c>
      <c r="CH29" s="168">
        <v>6.5</v>
      </c>
      <c r="CI29" s="161"/>
      <c r="CJ29" s="169">
        <v>50.4</v>
      </c>
      <c r="CK29" s="169">
        <v>39.700000000000003</v>
      </c>
      <c r="CL29" s="169">
        <v>9.1999999999999993</v>
      </c>
      <c r="CM29" s="169">
        <v>0.7</v>
      </c>
      <c r="CN29" s="169">
        <v>41.8</v>
      </c>
      <c r="CO29" s="169">
        <v>42.6</v>
      </c>
      <c r="CP29" s="169">
        <v>14.2</v>
      </c>
      <c r="CQ29" s="169">
        <v>1.4</v>
      </c>
      <c r="CR29" s="169">
        <v>46.8</v>
      </c>
      <c r="CS29" s="169">
        <v>38.1</v>
      </c>
      <c r="CT29" s="169">
        <v>10.8</v>
      </c>
      <c r="CU29" s="169">
        <v>4.3</v>
      </c>
      <c r="CV29" s="157"/>
      <c r="CW29" s="168">
        <v>26.8</v>
      </c>
      <c r="CX29" s="168">
        <v>50.6</v>
      </c>
      <c r="CY29" s="168">
        <v>18.3</v>
      </c>
      <c r="CZ29" s="168">
        <v>4.3</v>
      </c>
      <c r="DA29" s="168">
        <v>9.1</v>
      </c>
      <c r="DB29" s="168">
        <v>54.3</v>
      </c>
      <c r="DC29" s="168">
        <v>29.9</v>
      </c>
      <c r="DD29" s="168">
        <v>6.7</v>
      </c>
      <c r="DE29" s="168">
        <v>24.5</v>
      </c>
      <c r="DF29" s="168">
        <v>39.299999999999997</v>
      </c>
      <c r="DG29" s="168">
        <v>24.5</v>
      </c>
      <c r="DH29" s="168">
        <v>11.7</v>
      </c>
      <c r="DI29" s="157"/>
      <c r="DJ29" s="169">
        <v>32.299999999999997</v>
      </c>
      <c r="DK29" s="169">
        <v>57.5</v>
      </c>
      <c r="DL29" s="169">
        <v>9.6</v>
      </c>
      <c r="DM29" s="169">
        <v>0.6</v>
      </c>
      <c r="DN29" s="169">
        <v>7.8</v>
      </c>
      <c r="DO29" s="169">
        <v>63.5</v>
      </c>
      <c r="DP29" s="169">
        <v>25.1</v>
      </c>
      <c r="DQ29" s="169">
        <v>3.6</v>
      </c>
      <c r="DR29" s="169">
        <v>28.7</v>
      </c>
      <c r="DS29" s="169">
        <v>44.9</v>
      </c>
      <c r="DT29" s="169">
        <v>20.399999999999999</v>
      </c>
      <c r="DU29" s="169">
        <v>6</v>
      </c>
      <c r="DV29" s="169">
        <v>18.600000000000001</v>
      </c>
      <c r="DW29" s="169">
        <v>31.1</v>
      </c>
      <c r="DX29" s="169">
        <v>30.5</v>
      </c>
      <c r="DY29" s="169">
        <v>19.8</v>
      </c>
      <c r="DZ29" s="158"/>
      <c r="EA29" s="168">
        <v>46.4</v>
      </c>
      <c r="EB29" s="168">
        <v>37.1</v>
      </c>
      <c r="EC29" s="168">
        <v>13.6</v>
      </c>
      <c r="ED29" s="168">
        <v>2.9</v>
      </c>
      <c r="EE29" s="168">
        <v>6.4</v>
      </c>
      <c r="EF29" s="168">
        <v>66.7</v>
      </c>
      <c r="EG29" s="168">
        <v>19.100000000000001</v>
      </c>
      <c r="EH29" s="168">
        <v>7.8</v>
      </c>
      <c r="EI29" s="168">
        <v>27</v>
      </c>
      <c r="EJ29" s="168">
        <v>40.4</v>
      </c>
      <c r="EK29" s="168">
        <v>17</v>
      </c>
      <c r="EL29" s="168">
        <v>15.6</v>
      </c>
      <c r="EM29" s="158"/>
      <c r="EN29" s="169">
        <v>29.3</v>
      </c>
      <c r="EO29" s="169">
        <v>56.5</v>
      </c>
      <c r="EP29" s="169">
        <v>13.6</v>
      </c>
      <c r="EQ29" s="169">
        <v>0.5</v>
      </c>
      <c r="ER29" s="169">
        <v>1</v>
      </c>
      <c r="ES29" s="169">
        <v>67.2</v>
      </c>
      <c r="ET29" s="169">
        <v>28.1</v>
      </c>
      <c r="EU29" s="169">
        <v>3.6</v>
      </c>
      <c r="EV29" s="169">
        <v>18.5</v>
      </c>
      <c r="EW29" s="169">
        <v>42.3</v>
      </c>
      <c r="EX29" s="169">
        <v>23.8</v>
      </c>
      <c r="EY29" s="169">
        <v>15.3</v>
      </c>
      <c r="EZ29" s="169">
        <v>27.2</v>
      </c>
      <c r="FA29" s="169">
        <v>37.700000000000003</v>
      </c>
      <c r="FB29" s="169">
        <v>15.7</v>
      </c>
      <c r="FC29" s="169">
        <v>19.399999999999999</v>
      </c>
      <c r="FD29" s="148"/>
      <c r="FE29" s="51">
        <v>0.77300000000000002</v>
      </c>
      <c r="FF29" s="51">
        <v>0.22700000000000001</v>
      </c>
      <c r="FG29" s="51">
        <v>0.71399999999999997</v>
      </c>
      <c r="FH29" s="51">
        <v>0.28599999999999998</v>
      </c>
      <c r="FI29" s="51">
        <v>0.48699999999999999</v>
      </c>
      <c r="FJ29" s="51">
        <v>0.51300000000000001</v>
      </c>
      <c r="FK29" s="47" t="s">
        <v>626</v>
      </c>
      <c r="FL29" s="47" t="s">
        <v>625</v>
      </c>
      <c r="FM29" s="47" t="s">
        <v>626</v>
      </c>
      <c r="FN29" s="47" t="s">
        <v>625</v>
      </c>
      <c r="FO29" s="47" t="s">
        <v>626</v>
      </c>
      <c r="FP29" s="47" t="s">
        <v>625</v>
      </c>
      <c r="FQ29" s="147"/>
      <c r="FR29" s="51">
        <v>0.91600000000000004</v>
      </c>
      <c r="FS29" s="51">
        <v>8.4000000000000005E-2</v>
      </c>
      <c r="FT29" s="51">
        <v>0.72399999999999998</v>
      </c>
      <c r="FU29" s="51">
        <v>0.27600000000000002</v>
      </c>
      <c r="FV29" s="51">
        <v>0.79400000000000004</v>
      </c>
      <c r="FW29" s="51">
        <v>0.20599999999999999</v>
      </c>
      <c r="FX29" s="47" t="s">
        <v>628</v>
      </c>
      <c r="FY29" s="47" t="s">
        <v>627</v>
      </c>
      <c r="FZ29" s="47">
        <v>0.53800000000000003</v>
      </c>
      <c r="GA29" s="47">
        <v>0.46200000000000002</v>
      </c>
      <c r="GB29" s="47">
        <v>0.33300000000000002</v>
      </c>
      <c r="GC29" s="47">
        <v>0.66700000000000004</v>
      </c>
      <c r="GD29" s="165" t="s">
        <v>38</v>
      </c>
      <c r="GE29" s="165" t="s">
        <v>38</v>
      </c>
      <c r="GF29" s="165" t="s">
        <v>38</v>
      </c>
      <c r="GG29" s="165" t="s">
        <v>38</v>
      </c>
      <c r="GH29" s="165" t="s">
        <v>627</v>
      </c>
      <c r="GI29" s="165" t="s">
        <v>628</v>
      </c>
      <c r="GJ29" s="46"/>
    </row>
    <row r="30" spans="1:192">
      <c r="A30" s="19" t="s">
        <v>71</v>
      </c>
      <c r="B30" s="166">
        <v>1</v>
      </c>
      <c r="C30" s="170">
        <v>1</v>
      </c>
      <c r="D30" s="208">
        <v>2964177</v>
      </c>
      <c r="E30" s="171">
        <v>136.55000000000001</v>
      </c>
      <c r="F30" s="182">
        <v>9.1526778577138534E-2</v>
      </c>
      <c r="G30" s="177">
        <v>20.6</v>
      </c>
      <c r="H30" s="194">
        <v>24.3</v>
      </c>
      <c r="I30" s="196">
        <v>64.099999999999994</v>
      </c>
      <c r="J30" s="141"/>
      <c r="K30" s="174">
        <v>1</v>
      </c>
      <c r="L30" s="177">
        <v>1.4</v>
      </c>
      <c r="M30" s="194">
        <v>2.9</v>
      </c>
      <c r="N30" s="177">
        <v>93.7</v>
      </c>
      <c r="O30" s="181">
        <v>11</v>
      </c>
      <c r="P30" s="177">
        <v>91.7</v>
      </c>
      <c r="Q30" s="142"/>
      <c r="R30" s="48">
        <v>22.2</v>
      </c>
      <c r="S30" s="48">
        <v>0</v>
      </c>
      <c r="T30" s="48">
        <v>22.2</v>
      </c>
      <c r="U30" s="48">
        <v>55.6</v>
      </c>
      <c r="V30" s="48">
        <v>22.2</v>
      </c>
      <c r="W30" s="48">
        <v>0</v>
      </c>
      <c r="X30" s="48">
        <v>33.299999999999997</v>
      </c>
      <c r="Y30" s="48">
        <v>44.4</v>
      </c>
      <c r="Z30" s="48">
        <v>22.2</v>
      </c>
      <c r="AA30" s="48">
        <v>33.299999999999997</v>
      </c>
      <c r="AB30" s="48">
        <v>22.2</v>
      </c>
      <c r="AC30" s="48">
        <v>22.2</v>
      </c>
      <c r="AD30" s="143"/>
      <c r="AE30" s="50">
        <v>28.6</v>
      </c>
      <c r="AF30" s="50">
        <v>14.3</v>
      </c>
      <c r="AG30" s="50">
        <v>28.6</v>
      </c>
      <c r="AH30" s="50">
        <v>28.6</v>
      </c>
      <c r="AI30" s="50">
        <v>14.3</v>
      </c>
      <c r="AJ30" s="50">
        <v>14.3</v>
      </c>
      <c r="AK30" s="50">
        <v>50</v>
      </c>
      <c r="AL30" s="50">
        <v>21.4</v>
      </c>
      <c r="AM30" s="50">
        <v>21.4</v>
      </c>
      <c r="AN30" s="50">
        <v>28.6</v>
      </c>
      <c r="AO30" s="50">
        <v>28.6</v>
      </c>
      <c r="AP30" s="50">
        <v>21.4</v>
      </c>
      <c r="AQ30" s="144"/>
      <c r="AR30" s="145"/>
      <c r="AS30" s="167">
        <v>14.3</v>
      </c>
      <c r="AT30" s="167">
        <v>57.1</v>
      </c>
      <c r="AU30" s="167">
        <v>0</v>
      </c>
      <c r="AV30" s="167">
        <v>28.6</v>
      </c>
      <c r="AW30" s="168">
        <v>0</v>
      </c>
      <c r="AX30" s="168">
        <v>42.9</v>
      </c>
      <c r="AY30" s="168">
        <v>57.1</v>
      </c>
      <c r="AZ30" s="168">
        <v>0</v>
      </c>
      <c r="BA30" s="168">
        <v>0</v>
      </c>
      <c r="BB30" s="168">
        <v>57.1</v>
      </c>
      <c r="BC30" s="168">
        <v>14.3</v>
      </c>
      <c r="BD30" s="168">
        <v>28.6</v>
      </c>
      <c r="BE30" s="144"/>
      <c r="BF30" s="169">
        <v>16.7</v>
      </c>
      <c r="BG30" s="169">
        <v>58.3</v>
      </c>
      <c r="BH30" s="169">
        <v>25</v>
      </c>
      <c r="BI30" s="169">
        <v>0</v>
      </c>
      <c r="BJ30" s="169">
        <v>0</v>
      </c>
      <c r="BK30" s="169">
        <v>75</v>
      </c>
      <c r="BL30" s="169">
        <v>16.7</v>
      </c>
      <c r="BM30" s="169">
        <v>8.3000000000000007</v>
      </c>
      <c r="BN30" s="169">
        <v>16.7</v>
      </c>
      <c r="BO30" s="169">
        <v>41.7</v>
      </c>
      <c r="BP30" s="169">
        <v>16.7</v>
      </c>
      <c r="BQ30" s="169">
        <v>25</v>
      </c>
      <c r="BR30" s="169">
        <v>8.3000000000000007</v>
      </c>
      <c r="BS30" s="169">
        <v>16.7</v>
      </c>
      <c r="BT30" s="169">
        <v>41.7</v>
      </c>
      <c r="BU30" s="169">
        <v>33.299999999999997</v>
      </c>
      <c r="BV30" s="144"/>
      <c r="BW30" s="168">
        <v>27.3</v>
      </c>
      <c r="BX30" s="168">
        <v>45.5</v>
      </c>
      <c r="BY30" s="168">
        <v>18.2</v>
      </c>
      <c r="BZ30" s="168">
        <v>9.1</v>
      </c>
      <c r="CA30" s="168">
        <v>36.4</v>
      </c>
      <c r="CB30" s="168">
        <v>36.4</v>
      </c>
      <c r="CC30" s="168">
        <v>18.2</v>
      </c>
      <c r="CD30" s="168">
        <v>9.1</v>
      </c>
      <c r="CE30" s="168">
        <v>45.5</v>
      </c>
      <c r="CF30" s="168">
        <v>27.3</v>
      </c>
      <c r="CG30" s="168">
        <v>9.1</v>
      </c>
      <c r="CH30" s="168">
        <v>18.2</v>
      </c>
      <c r="CI30" s="161"/>
      <c r="CJ30" s="169">
        <v>16.7</v>
      </c>
      <c r="CK30" s="169">
        <v>33.299999999999997</v>
      </c>
      <c r="CL30" s="169">
        <v>33.299999999999997</v>
      </c>
      <c r="CM30" s="169">
        <v>16.7</v>
      </c>
      <c r="CN30" s="169">
        <v>8.3000000000000007</v>
      </c>
      <c r="CO30" s="169">
        <v>33.299999999999997</v>
      </c>
      <c r="CP30" s="169">
        <v>33.299999999999997</v>
      </c>
      <c r="CQ30" s="169">
        <v>25</v>
      </c>
      <c r="CR30" s="169">
        <v>0</v>
      </c>
      <c r="CS30" s="169">
        <v>58.3</v>
      </c>
      <c r="CT30" s="169">
        <v>16.7</v>
      </c>
      <c r="CU30" s="169">
        <v>25</v>
      </c>
      <c r="CV30" s="157"/>
      <c r="CW30" s="168">
        <v>28.6</v>
      </c>
      <c r="CX30" s="168">
        <v>50</v>
      </c>
      <c r="CY30" s="168">
        <v>21.4</v>
      </c>
      <c r="CZ30" s="168">
        <v>0</v>
      </c>
      <c r="DA30" s="168">
        <v>0</v>
      </c>
      <c r="DB30" s="168">
        <v>57.1</v>
      </c>
      <c r="DC30" s="168">
        <v>35.700000000000003</v>
      </c>
      <c r="DD30" s="168">
        <v>7.1</v>
      </c>
      <c r="DE30" s="168">
        <v>35.700000000000003</v>
      </c>
      <c r="DF30" s="168">
        <v>28.6</v>
      </c>
      <c r="DG30" s="168">
        <v>35.700000000000003</v>
      </c>
      <c r="DH30" s="168">
        <v>0</v>
      </c>
      <c r="DI30" s="157"/>
      <c r="DJ30" s="169">
        <v>21.4</v>
      </c>
      <c r="DK30" s="169">
        <v>42.9</v>
      </c>
      <c r="DL30" s="169">
        <v>35.700000000000003</v>
      </c>
      <c r="DM30" s="169">
        <v>0</v>
      </c>
      <c r="DN30" s="169">
        <v>0</v>
      </c>
      <c r="DO30" s="169">
        <v>50</v>
      </c>
      <c r="DP30" s="169">
        <v>14.3</v>
      </c>
      <c r="DQ30" s="169">
        <v>35.700000000000003</v>
      </c>
      <c r="DR30" s="169">
        <v>28.6</v>
      </c>
      <c r="DS30" s="169">
        <v>28.6</v>
      </c>
      <c r="DT30" s="169">
        <v>7.1</v>
      </c>
      <c r="DU30" s="169">
        <v>35.700000000000003</v>
      </c>
      <c r="DV30" s="169">
        <v>14.3</v>
      </c>
      <c r="DW30" s="169">
        <v>28.6</v>
      </c>
      <c r="DX30" s="169">
        <v>7.1</v>
      </c>
      <c r="DY30" s="169">
        <v>50</v>
      </c>
      <c r="DZ30" s="158"/>
      <c r="EA30" s="168">
        <v>66.7</v>
      </c>
      <c r="EB30" s="168">
        <v>8.3000000000000007</v>
      </c>
      <c r="EC30" s="168">
        <v>8.3000000000000007</v>
      </c>
      <c r="ED30" s="168">
        <v>16.7</v>
      </c>
      <c r="EE30" s="168">
        <v>16.7</v>
      </c>
      <c r="EF30" s="168">
        <v>58.3</v>
      </c>
      <c r="EG30" s="168">
        <v>16.7</v>
      </c>
      <c r="EH30" s="168">
        <v>8.3000000000000007</v>
      </c>
      <c r="EI30" s="168">
        <v>33.299999999999997</v>
      </c>
      <c r="EJ30" s="168">
        <v>33.299999999999997</v>
      </c>
      <c r="EK30" s="168">
        <v>16.7</v>
      </c>
      <c r="EL30" s="168">
        <v>16.7</v>
      </c>
      <c r="EM30" s="158"/>
      <c r="EN30" s="169">
        <v>50</v>
      </c>
      <c r="EO30" s="169">
        <v>30</v>
      </c>
      <c r="EP30" s="169">
        <v>20</v>
      </c>
      <c r="EQ30" s="169">
        <v>0</v>
      </c>
      <c r="ER30" s="169">
        <v>0</v>
      </c>
      <c r="ES30" s="169">
        <v>60</v>
      </c>
      <c r="ET30" s="169">
        <v>30</v>
      </c>
      <c r="EU30" s="169">
        <v>10</v>
      </c>
      <c r="EV30" s="169">
        <v>0</v>
      </c>
      <c r="EW30" s="169">
        <v>60</v>
      </c>
      <c r="EX30" s="169">
        <v>20</v>
      </c>
      <c r="EY30" s="169">
        <v>20</v>
      </c>
      <c r="EZ30" s="169">
        <v>20</v>
      </c>
      <c r="FA30" s="169">
        <v>30</v>
      </c>
      <c r="FB30" s="169">
        <v>10</v>
      </c>
      <c r="FC30" s="169">
        <v>40</v>
      </c>
      <c r="FD30" s="148"/>
      <c r="FE30" s="51" t="s">
        <v>38</v>
      </c>
      <c r="FF30" s="51" t="s">
        <v>38</v>
      </c>
      <c r="FG30" s="51" t="s">
        <v>38</v>
      </c>
      <c r="FH30" s="51" t="s">
        <v>38</v>
      </c>
      <c r="FI30" s="51" t="s">
        <v>38</v>
      </c>
      <c r="FJ30" s="51" t="s">
        <v>38</v>
      </c>
      <c r="FK30" s="47" t="s">
        <v>38</v>
      </c>
      <c r="FL30" s="47" t="s">
        <v>38</v>
      </c>
      <c r="FM30" s="47" t="s">
        <v>38</v>
      </c>
      <c r="FN30" s="47" t="s">
        <v>38</v>
      </c>
      <c r="FO30" s="47" t="s">
        <v>38</v>
      </c>
      <c r="FP30" s="47" t="s">
        <v>38</v>
      </c>
      <c r="FQ30" s="147"/>
      <c r="FR30" s="51" t="s">
        <v>630</v>
      </c>
      <c r="FS30" s="51" t="s">
        <v>629</v>
      </c>
      <c r="FT30" s="51">
        <v>0.7</v>
      </c>
      <c r="FU30" s="51">
        <v>0.3</v>
      </c>
      <c r="FV30" s="51" t="s">
        <v>630</v>
      </c>
      <c r="FW30" s="51" t="s">
        <v>629</v>
      </c>
      <c r="FX30" s="47" t="s">
        <v>38</v>
      </c>
      <c r="FY30" s="47" t="s">
        <v>38</v>
      </c>
      <c r="FZ30" s="47">
        <v>0.5</v>
      </c>
      <c r="GA30" s="47">
        <v>0.5</v>
      </c>
      <c r="GB30" s="47" t="s">
        <v>38</v>
      </c>
      <c r="GC30" s="47" t="s">
        <v>38</v>
      </c>
      <c r="GD30" s="165" t="s">
        <v>38</v>
      </c>
      <c r="GE30" s="165" t="s">
        <v>38</v>
      </c>
      <c r="GF30" s="165" t="s">
        <v>38</v>
      </c>
      <c r="GG30" s="165" t="s">
        <v>38</v>
      </c>
      <c r="GH30" s="165" t="s">
        <v>38</v>
      </c>
      <c r="GI30" s="165" t="s">
        <v>38</v>
      </c>
      <c r="GJ30" s="46"/>
    </row>
    <row r="31" spans="1:192">
      <c r="A31" s="159" t="s">
        <v>72</v>
      </c>
      <c r="B31" s="166">
        <v>14</v>
      </c>
      <c r="C31" s="170">
        <v>1</v>
      </c>
      <c r="D31" s="208">
        <v>40159766</v>
      </c>
      <c r="E31" s="171">
        <v>2567.0399999999995</v>
      </c>
      <c r="F31" s="182">
        <v>-1.1875021652187123E-2</v>
      </c>
      <c r="G31" s="177">
        <v>13.3</v>
      </c>
      <c r="H31" s="194">
        <v>12.4</v>
      </c>
      <c r="I31" s="196">
        <v>43.2</v>
      </c>
      <c r="J31" s="141"/>
      <c r="K31" s="174">
        <v>39</v>
      </c>
      <c r="L31" s="177">
        <v>3.1</v>
      </c>
      <c r="M31" s="194">
        <v>0.5</v>
      </c>
      <c r="N31" s="177">
        <v>93.2</v>
      </c>
      <c r="O31" s="181">
        <v>168</v>
      </c>
      <c r="P31" s="177">
        <v>71.5</v>
      </c>
      <c r="Q31" s="142"/>
      <c r="R31" s="48">
        <v>22.9</v>
      </c>
      <c r="S31" s="48">
        <v>30.3</v>
      </c>
      <c r="T31" s="48">
        <v>25.9</v>
      </c>
      <c r="U31" s="48">
        <v>20.9</v>
      </c>
      <c r="V31" s="48">
        <v>28</v>
      </c>
      <c r="W31" s="48">
        <v>34</v>
      </c>
      <c r="X31" s="48">
        <v>25</v>
      </c>
      <c r="Y31" s="48">
        <v>13</v>
      </c>
      <c r="Z31" s="48">
        <v>33.5</v>
      </c>
      <c r="AA31" s="48">
        <v>29</v>
      </c>
      <c r="AB31" s="48">
        <v>25</v>
      </c>
      <c r="AC31" s="48">
        <v>12.5</v>
      </c>
      <c r="AD31" s="143"/>
      <c r="AE31" s="50">
        <v>29.2</v>
      </c>
      <c r="AF31" s="50">
        <v>31.3</v>
      </c>
      <c r="AG31" s="50">
        <v>29.7</v>
      </c>
      <c r="AH31" s="50">
        <v>9.6999999999999993</v>
      </c>
      <c r="AI31" s="50">
        <v>26.2</v>
      </c>
      <c r="AJ31" s="50">
        <v>36.9</v>
      </c>
      <c r="AK31" s="50">
        <v>24.1</v>
      </c>
      <c r="AL31" s="50">
        <v>12.8</v>
      </c>
      <c r="AM31" s="50">
        <v>34.700000000000003</v>
      </c>
      <c r="AN31" s="50">
        <v>30.1</v>
      </c>
      <c r="AO31" s="50">
        <v>23</v>
      </c>
      <c r="AP31" s="50">
        <v>12.2</v>
      </c>
      <c r="AQ31" s="144"/>
      <c r="AR31" s="145"/>
      <c r="AS31" s="167">
        <v>36</v>
      </c>
      <c r="AT31" s="167">
        <v>46.6</v>
      </c>
      <c r="AU31" s="167">
        <v>12.9</v>
      </c>
      <c r="AV31" s="167">
        <v>4.5</v>
      </c>
      <c r="AW31" s="168">
        <v>29.8</v>
      </c>
      <c r="AX31" s="168">
        <v>49.4</v>
      </c>
      <c r="AY31" s="168">
        <v>18.5</v>
      </c>
      <c r="AZ31" s="168">
        <v>2.2000000000000002</v>
      </c>
      <c r="BA31" s="168">
        <v>30.9</v>
      </c>
      <c r="BB31" s="168">
        <v>48.6</v>
      </c>
      <c r="BC31" s="168">
        <v>11</v>
      </c>
      <c r="BD31" s="168">
        <v>9.4</v>
      </c>
      <c r="BE31" s="144"/>
      <c r="BF31" s="169">
        <v>40.799999999999997</v>
      </c>
      <c r="BG31" s="169">
        <v>46.4</v>
      </c>
      <c r="BH31" s="169">
        <v>8.4</v>
      </c>
      <c r="BI31" s="169">
        <v>4.5</v>
      </c>
      <c r="BJ31" s="169">
        <v>31.8</v>
      </c>
      <c r="BK31" s="169">
        <v>54.7</v>
      </c>
      <c r="BL31" s="169">
        <v>12.3</v>
      </c>
      <c r="BM31" s="169">
        <v>1.1000000000000001</v>
      </c>
      <c r="BN31" s="169">
        <v>42.5</v>
      </c>
      <c r="BO31" s="169">
        <v>40.9</v>
      </c>
      <c r="BP31" s="169">
        <v>9.4</v>
      </c>
      <c r="BQ31" s="169">
        <v>7.2</v>
      </c>
      <c r="BR31" s="169">
        <v>23.3</v>
      </c>
      <c r="BS31" s="169">
        <v>29.4</v>
      </c>
      <c r="BT31" s="169">
        <v>33.9</v>
      </c>
      <c r="BU31" s="169">
        <v>13.3</v>
      </c>
      <c r="BV31" s="144"/>
      <c r="BW31" s="168">
        <v>41.8</v>
      </c>
      <c r="BX31" s="168">
        <v>52.7</v>
      </c>
      <c r="BY31" s="168">
        <v>4.5</v>
      </c>
      <c r="BZ31" s="168">
        <v>1</v>
      </c>
      <c r="CA31" s="168">
        <v>40.299999999999997</v>
      </c>
      <c r="CB31" s="168">
        <v>47.3</v>
      </c>
      <c r="CC31" s="168">
        <v>11.9</v>
      </c>
      <c r="CD31" s="168">
        <v>0.5</v>
      </c>
      <c r="CE31" s="168">
        <v>63.2</v>
      </c>
      <c r="CF31" s="168">
        <v>25.9</v>
      </c>
      <c r="CG31" s="168">
        <v>9.5</v>
      </c>
      <c r="CH31" s="168">
        <v>1.5</v>
      </c>
      <c r="CI31" s="161"/>
      <c r="CJ31" s="169">
        <v>34.299999999999997</v>
      </c>
      <c r="CK31" s="169">
        <v>49.7</v>
      </c>
      <c r="CL31" s="169">
        <v>14.4</v>
      </c>
      <c r="CM31" s="169">
        <v>1.7</v>
      </c>
      <c r="CN31" s="169">
        <v>29.3</v>
      </c>
      <c r="CO31" s="169">
        <v>42</v>
      </c>
      <c r="CP31" s="169">
        <v>24.3</v>
      </c>
      <c r="CQ31" s="169">
        <v>4.4000000000000004</v>
      </c>
      <c r="CR31" s="169">
        <v>39</v>
      </c>
      <c r="CS31" s="169">
        <v>34.6</v>
      </c>
      <c r="CT31" s="169">
        <v>16.5</v>
      </c>
      <c r="CU31" s="169">
        <v>9.9</v>
      </c>
      <c r="CV31" s="157"/>
      <c r="CW31" s="168">
        <v>41.5</v>
      </c>
      <c r="CX31" s="168">
        <v>48.7</v>
      </c>
      <c r="CY31" s="168">
        <v>8.8000000000000007</v>
      </c>
      <c r="CZ31" s="168">
        <v>1</v>
      </c>
      <c r="DA31" s="168">
        <v>15.5</v>
      </c>
      <c r="DB31" s="168">
        <v>67.400000000000006</v>
      </c>
      <c r="DC31" s="168">
        <v>11.9</v>
      </c>
      <c r="DD31" s="168">
        <v>5.2</v>
      </c>
      <c r="DE31" s="168">
        <v>42.6</v>
      </c>
      <c r="DF31" s="168">
        <v>36.5</v>
      </c>
      <c r="DG31" s="168">
        <v>15.2</v>
      </c>
      <c r="DH31" s="168">
        <v>5.6</v>
      </c>
      <c r="DI31" s="157"/>
      <c r="DJ31" s="169">
        <v>36.4</v>
      </c>
      <c r="DK31" s="169">
        <v>54.9</v>
      </c>
      <c r="DL31" s="169">
        <v>6.3</v>
      </c>
      <c r="DM31" s="169">
        <v>2.4</v>
      </c>
      <c r="DN31" s="169">
        <v>9.6999999999999993</v>
      </c>
      <c r="DO31" s="169">
        <v>70</v>
      </c>
      <c r="DP31" s="169">
        <v>16.399999999999999</v>
      </c>
      <c r="DQ31" s="169">
        <v>3.9</v>
      </c>
      <c r="DR31" s="169">
        <v>36.700000000000003</v>
      </c>
      <c r="DS31" s="169">
        <v>38.6</v>
      </c>
      <c r="DT31" s="169">
        <v>15.5</v>
      </c>
      <c r="DU31" s="169">
        <v>9.1999999999999993</v>
      </c>
      <c r="DV31" s="169">
        <v>31.6</v>
      </c>
      <c r="DW31" s="169">
        <v>27.7</v>
      </c>
      <c r="DX31" s="169">
        <v>22.3</v>
      </c>
      <c r="DY31" s="169">
        <v>18.399999999999999</v>
      </c>
      <c r="DZ31" s="158"/>
      <c r="EA31" s="168">
        <v>46.8</v>
      </c>
      <c r="EB31" s="168">
        <v>43.2</v>
      </c>
      <c r="EC31" s="168">
        <v>7.9</v>
      </c>
      <c r="ED31" s="168">
        <v>2.1</v>
      </c>
      <c r="EE31" s="168">
        <v>9</v>
      </c>
      <c r="EF31" s="168">
        <v>67.599999999999994</v>
      </c>
      <c r="EG31" s="168">
        <v>17.600000000000001</v>
      </c>
      <c r="EH31" s="168">
        <v>5.9</v>
      </c>
      <c r="EI31" s="168">
        <v>21.6</v>
      </c>
      <c r="EJ31" s="168">
        <v>33.700000000000003</v>
      </c>
      <c r="EK31" s="168">
        <v>29.5</v>
      </c>
      <c r="EL31" s="168">
        <v>15.3</v>
      </c>
      <c r="EM31" s="158"/>
      <c r="EN31" s="169">
        <v>30.8</v>
      </c>
      <c r="EO31" s="169">
        <v>50.2</v>
      </c>
      <c r="EP31" s="169">
        <v>16.899999999999999</v>
      </c>
      <c r="EQ31" s="169">
        <v>2</v>
      </c>
      <c r="ER31" s="169">
        <v>6.6</v>
      </c>
      <c r="ES31" s="169">
        <v>74.7</v>
      </c>
      <c r="ET31" s="169">
        <v>17.2</v>
      </c>
      <c r="EU31" s="169">
        <v>1.5</v>
      </c>
      <c r="EV31" s="169">
        <v>15.4</v>
      </c>
      <c r="EW31" s="169">
        <v>44.3</v>
      </c>
      <c r="EX31" s="169">
        <v>29.4</v>
      </c>
      <c r="EY31" s="169">
        <v>10.9</v>
      </c>
      <c r="EZ31" s="169">
        <v>25.4</v>
      </c>
      <c r="FA31" s="169">
        <v>40.9</v>
      </c>
      <c r="FB31" s="169">
        <v>17.600000000000001</v>
      </c>
      <c r="FC31" s="169">
        <v>16.100000000000001</v>
      </c>
      <c r="FD31" s="148"/>
      <c r="FE31" s="51">
        <v>0.88900000000000001</v>
      </c>
      <c r="FF31" s="51">
        <v>0.111</v>
      </c>
      <c r="FG31" s="51">
        <v>0.81799999999999995</v>
      </c>
      <c r="FH31" s="51">
        <v>0.182</v>
      </c>
      <c r="FI31" s="51">
        <v>0.87</v>
      </c>
      <c r="FJ31" s="51">
        <v>0.13</v>
      </c>
      <c r="FK31" s="47" t="s">
        <v>626</v>
      </c>
      <c r="FL31" s="47" t="s">
        <v>625</v>
      </c>
      <c r="FM31" s="47">
        <v>0.8</v>
      </c>
      <c r="FN31" s="47">
        <v>0.2</v>
      </c>
      <c r="FO31" s="47">
        <v>0.69599999999999995</v>
      </c>
      <c r="FP31" s="47">
        <v>0.30399999999999999</v>
      </c>
      <c r="FQ31" s="147"/>
      <c r="FR31" s="51">
        <v>0.89600000000000002</v>
      </c>
      <c r="FS31" s="51">
        <v>0.104</v>
      </c>
      <c r="FT31" s="51">
        <v>0.82799999999999996</v>
      </c>
      <c r="FU31" s="51">
        <v>0.17199999999999999</v>
      </c>
      <c r="FV31" s="51">
        <v>0.78100000000000003</v>
      </c>
      <c r="FW31" s="51">
        <v>0.219</v>
      </c>
      <c r="FX31" s="47">
        <v>0.42899999999999999</v>
      </c>
      <c r="FY31" s="47">
        <v>0.57099999999999995</v>
      </c>
      <c r="FZ31" s="47" t="s">
        <v>38</v>
      </c>
      <c r="GA31" s="47" t="s">
        <v>38</v>
      </c>
      <c r="GB31" s="47">
        <v>0.41699999999999998</v>
      </c>
      <c r="GC31" s="47">
        <v>0.58299999999999996</v>
      </c>
      <c r="GD31" s="165" t="s">
        <v>38</v>
      </c>
      <c r="GE31" s="165" t="s">
        <v>38</v>
      </c>
      <c r="GF31" s="165" t="s">
        <v>38</v>
      </c>
      <c r="GG31" s="165" t="s">
        <v>38</v>
      </c>
      <c r="GH31" s="165" t="s">
        <v>625</v>
      </c>
      <c r="GI31" s="165" t="s">
        <v>626</v>
      </c>
      <c r="GJ31" s="46"/>
    </row>
    <row r="32" spans="1:192">
      <c r="A32" s="155" t="s">
        <v>126</v>
      </c>
      <c r="B32" s="166">
        <v>9</v>
      </c>
      <c r="C32" s="170">
        <v>0</v>
      </c>
      <c r="D32" s="208">
        <v>8933486</v>
      </c>
      <c r="E32" s="171">
        <v>340.9</v>
      </c>
      <c r="F32" s="182">
        <v>3.6802590902400567E-3</v>
      </c>
      <c r="G32" s="177">
        <v>11.6</v>
      </c>
      <c r="H32" s="194">
        <v>5.8</v>
      </c>
      <c r="I32" s="196">
        <v>81.599999999999994</v>
      </c>
      <c r="J32" s="141"/>
      <c r="K32" s="174">
        <v>18</v>
      </c>
      <c r="L32" s="177">
        <v>11.9</v>
      </c>
      <c r="M32" s="194">
        <v>0</v>
      </c>
      <c r="N32" s="177">
        <v>85.6</v>
      </c>
      <c r="O32" s="181">
        <v>22</v>
      </c>
      <c r="P32" s="177">
        <v>47.8</v>
      </c>
      <c r="Q32" s="142"/>
      <c r="R32" s="48">
        <v>0</v>
      </c>
      <c r="S32" s="48">
        <v>0</v>
      </c>
      <c r="T32" s="48">
        <v>27.3</v>
      </c>
      <c r="U32" s="48">
        <v>72.7</v>
      </c>
      <c r="V32" s="48">
        <v>0</v>
      </c>
      <c r="W32" s="48">
        <v>4.5</v>
      </c>
      <c r="X32" s="48">
        <v>13.6</v>
      </c>
      <c r="Y32" s="48">
        <v>81.8</v>
      </c>
      <c r="Z32" s="48">
        <v>0</v>
      </c>
      <c r="AA32" s="48">
        <v>0</v>
      </c>
      <c r="AB32" s="48">
        <v>9.1</v>
      </c>
      <c r="AC32" s="48">
        <v>90.9</v>
      </c>
      <c r="AD32" s="143"/>
      <c r="AE32" s="50">
        <v>4.2</v>
      </c>
      <c r="AF32" s="50">
        <v>12.5</v>
      </c>
      <c r="AG32" s="50">
        <v>16.7</v>
      </c>
      <c r="AH32" s="50">
        <v>66.7</v>
      </c>
      <c r="AI32" s="50">
        <v>0</v>
      </c>
      <c r="AJ32" s="50">
        <v>20.8</v>
      </c>
      <c r="AK32" s="50">
        <v>45.8</v>
      </c>
      <c r="AL32" s="50">
        <v>33.299999999999997</v>
      </c>
      <c r="AM32" s="50">
        <v>0</v>
      </c>
      <c r="AN32" s="50">
        <v>25</v>
      </c>
      <c r="AO32" s="50">
        <v>37.5</v>
      </c>
      <c r="AP32" s="50">
        <v>37.5</v>
      </c>
      <c r="AQ32" s="144"/>
      <c r="AR32" s="145"/>
      <c r="AS32" s="167">
        <v>11.5</v>
      </c>
      <c r="AT32" s="167">
        <v>34.6</v>
      </c>
      <c r="AU32" s="167">
        <v>42.3</v>
      </c>
      <c r="AV32" s="167">
        <v>11.5</v>
      </c>
      <c r="AW32" s="168">
        <v>15.4</v>
      </c>
      <c r="AX32" s="168">
        <v>46.2</v>
      </c>
      <c r="AY32" s="168">
        <v>38.5</v>
      </c>
      <c r="AZ32" s="168">
        <v>0</v>
      </c>
      <c r="BA32" s="168">
        <v>23.1</v>
      </c>
      <c r="BB32" s="168">
        <v>38.5</v>
      </c>
      <c r="BC32" s="168">
        <v>19.2</v>
      </c>
      <c r="BD32" s="168">
        <v>19.2</v>
      </c>
      <c r="BE32" s="144"/>
      <c r="BF32" s="169">
        <v>13.3</v>
      </c>
      <c r="BG32" s="169">
        <v>33.299999999999997</v>
      </c>
      <c r="BH32" s="169">
        <v>20</v>
      </c>
      <c r="BI32" s="169">
        <v>33.299999999999997</v>
      </c>
      <c r="BJ32" s="169">
        <v>13.3</v>
      </c>
      <c r="BK32" s="169">
        <v>36.700000000000003</v>
      </c>
      <c r="BL32" s="169">
        <v>46.7</v>
      </c>
      <c r="BM32" s="169">
        <v>3.3</v>
      </c>
      <c r="BN32" s="169">
        <v>23.3</v>
      </c>
      <c r="BO32" s="169">
        <v>23.3</v>
      </c>
      <c r="BP32" s="169">
        <v>26.7</v>
      </c>
      <c r="BQ32" s="169">
        <v>26.7</v>
      </c>
      <c r="BR32" s="169">
        <v>9.6999999999999993</v>
      </c>
      <c r="BS32" s="169">
        <v>9.6999999999999993</v>
      </c>
      <c r="BT32" s="169">
        <v>32.299999999999997</v>
      </c>
      <c r="BU32" s="169">
        <v>48.4</v>
      </c>
      <c r="BV32" s="144"/>
      <c r="BW32" s="168">
        <v>4.3</v>
      </c>
      <c r="BX32" s="168">
        <v>34.799999999999997</v>
      </c>
      <c r="BY32" s="168">
        <v>30.4</v>
      </c>
      <c r="BZ32" s="168">
        <v>30.4</v>
      </c>
      <c r="CA32" s="168">
        <v>4.3</v>
      </c>
      <c r="CB32" s="168">
        <v>34.799999999999997</v>
      </c>
      <c r="CC32" s="168">
        <v>56.5</v>
      </c>
      <c r="CD32" s="168">
        <v>4.3</v>
      </c>
      <c r="CE32" s="168">
        <v>4.3</v>
      </c>
      <c r="CF32" s="168">
        <v>39.1</v>
      </c>
      <c r="CG32" s="168">
        <v>26.1</v>
      </c>
      <c r="CH32" s="168">
        <v>30.4</v>
      </c>
      <c r="CI32" s="161"/>
      <c r="CJ32" s="169">
        <v>7.4</v>
      </c>
      <c r="CK32" s="169">
        <v>37</v>
      </c>
      <c r="CL32" s="169">
        <v>37</v>
      </c>
      <c r="CM32" s="169">
        <v>18.5</v>
      </c>
      <c r="CN32" s="169">
        <v>0</v>
      </c>
      <c r="CO32" s="169">
        <v>33.299999999999997</v>
      </c>
      <c r="CP32" s="169">
        <v>40.700000000000003</v>
      </c>
      <c r="CQ32" s="169">
        <v>25.9</v>
      </c>
      <c r="CR32" s="169">
        <v>22.2</v>
      </c>
      <c r="CS32" s="169">
        <v>33.299999999999997</v>
      </c>
      <c r="CT32" s="169">
        <v>25.9</v>
      </c>
      <c r="CU32" s="169">
        <v>18.5</v>
      </c>
      <c r="CV32" s="157"/>
      <c r="CW32" s="168">
        <v>13</v>
      </c>
      <c r="CX32" s="168">
        <v>56.5</v>
      </c>
      <c r="CY32" s="168">
        <v>26.1</v>
      </c>
      <c r="CZ32" s="168">
        <v>4.3</v>
      </c>
      <c r="DA32" s="168">
        <v>0</v>
      </c>
      <c r="DB32" s="168">
        <v>52.2</v>
      </c>
      <c r="DC32" s="168">
        <v>39.1</v>
      </c>
      <c r="DD32" s="168">
        <v>8.6999999999999993</v>
      </c>
      <c r="DE32" s="168">
        <v>8.6999999999999993</v>
      </c>
      <c r="DF32" s="168">
        <v>43.5</v>
      </c>
      <c r="DG32" s="168">
        <v>30.4</v>
      </c>
      <c r="DH32" s="168">
        <v>17.399999999999999</v>
      </c>
      <c r="DI32" s="157"/>
      <c r="DJ32" s="169">
        <v>13.6</v>
      </c>
      <c r="DK32" s="169">
        <v>45.5</v>
      </c>
      <c r="DL32" s="169">
        <v>36.4</v>
      </c>
      <c r="DM32" s="169">
        <v>4.5</v>
      </c>
      <c r="DN32" s="169">
        <v>0</v>
      </c>
      <c r="DO32" s="169">
        <v>42.9</v>
      </c>
      <c r="DP32" s="169">
        <v>57.1</v>
      </c>
      <c r="DQ32" s="169">
        <v>0</v>
      </c>
      <c r="DR32" s="169">
        <v>9.1</v>
      </c>
      <c r="DS32" s="169">
        <v>18.2</v>
      </c>
      <c r="DT32" s="169">
        <v>36.4</v>
      </c>
      <c r="DU32" s="169">
        <v>36.4</v>
      </c>
      <c r="DV32" s="169">
        <v>10</v>
      </c>
      <c r="DW32" s="169">
        <v>10</v>
      </c>
      <c r="DX32" s="169">
        <v>20</v>
      </c>
      <c r="DY32" s="169">
        <v>60</v>
      </c>
      <c r="DZ32" s="158"/>
      <c r="EA32" s="168">
        <v>14.3</v>
      </c>
      <c r="EB32" s="168">
        <v>50</v>
      </c>
      <c r="EC32" s="168">
        <v>28.6</v>
      </c>
      <c r="ED32" s="168">
        <v>7.1</v>
      </c>
      <c r="EE32" s="168">
        <v>0</v>
      </c>
      <c r="EF32" s="168">
        <v>57.1</v>
      </c>
      <c r="EG32" s="168">
        <v>35.700000000000003</v>
      </c>
      <c r="EH32" s="168">
        <v>7.1</v>
      </c>
      <c r="EI32" s="168">
        <v>14.3</v>
      </c>
      <c r="EJ32" s="168">
        <v>28.6</v>
      </c>
      <c r="EK32" s="168">
        <v>14.3</v>
      </c>
      <c r="EL32" s="168">
        <v>42.9</v>
      </c>
      <c r="EM32" s="158"/>
      <c r="EN32" s="169">
        <v>8.6999999999999993</v>
      </c>
      <c r="EO32" s="169">
        <v>30.4</v>
      </c>
      <c r="EP32" s="169">
        <v>47.8</v>
      </c>
      <c r="EQ32" s="169">
        <v>13</v>
      </c>
      <c r="ER32" s="169">
        <v>0</v>
      </c>
      <c r="ES32" s="169">
        <v>43.5</v>
      </c>
      <c r="ET32" s="169">
        <v>47.8</v>
      </c>
      <c r="EU32" s="169">
        <v>8.6999999999999993</v>
      </c>
      <c r="EV32" s="169">
        <v>0</v>
      </c>
      <c r="EW32" s="169">
        <v>34.799999999999997</v>
      </c>
      <c r="EX32" s="169">
        <v>34.799999999999997</v>
      </c>
      <c r="EY32" s="169">
        <v>30.4</v>
      </c>
      <c r="EZ32" s="169">
        <v>9.1</v>
      </c>
      <c r="FA32" s="169">
        <v>13.6</v>
      </c>
      <c r="FB32" s="169">
        <v>40.9</v>
      </c>
      <c r="FC32" s="169">
        <v>36.4</v>
      </c>
      <c r="FD32" s="148"/>
      <c r="FE32" s="51">
        <v>0.375</v>
      </c>
      <c r="FF32" s="51">
        <v>0.625</v>
      </c>
      <c r="FG32" s="51">
        <v>0.7</v>
      </c>
      <c r="FH32" s="51">
        <v>0.3</v>
      </c>
      <c r="FI32" s="51">
        <v>0.308</v>
      </c>
      <c r="FJ32" s="51">
        <v>0.69199999999999995</v>
      </c>
      <c r="FK32" s="47">
        <v>0.45500000000000002</v>
      </c>
      <c r="FL32" s="47">
        <v>0.54500000000000004</v>
      </c>
      <c r="FM32" s="47">
        <v>0.64300000000000002</v>
      </c>
      <c r="FN32" s="47">
        <v>0.35699999999999998</v>
      </c>
      <c r="FO32" s="47">
        <v>0.5</v>
      </c>
      <c r="FP32" s="47">
        <v>0.5</v>
      </c>
      <c r="FQ32" s="147"/>
      <c r="FR32" s="51">
        <v>0.52200000000000002</v>
      </c>
      <c r="FS32" s="51">
        <v>0.47799999999999998</v>
      </c>
      <c r="FT32" s="51">
        <v>0.47799999999999998</v>
      </c>
      <c r="FU32" s="51">
        <v>0.52200000000000002</v>
      </c>
      <c r="FV32" s="51">
        <v>0.56499999999999995</v>
      </c>
      <c r="FW32" s="51">
        <v>0.435</v>
      </c>
      <c r="FX32" s="47" t="s">
        <v>627</v>
      </c>
      <c r="FY32" s="47" t="s">
        <v>628</v>
      </c>
      <c r="FZ32" s="47" t="s">
        <v>627</v>
      </c>
      <c r="GA32" s="47" t="s">
        <v>628</v>
      </c>
      <c r="GB32" s="47" t="s">
        <v>629</v>
      </c>
      <c r="GC32" s="47" t="s">
        <v>630</v>
      </c>
      <c r="GD32" s="165" t="s">
        <v>38</v>
      </c>
      <c r="GE32" s="165" t="s">
        <v>38</v>
      </c>
      <c r="GF32" s="165" t="s">
        <v>38</v>
      </c>
      <c r="GG32" s="165" t="s">
        <v>38</v>
      </c>
      <c r="GH32" s="165" t="s">
        <v>627</v>
      </c>
      <c r="GI32" s="165" t="s">
        <v>628</v>
      </c>
      <c r="GJ32" s="46"/>
    </row>
    <row r="33" spans="1:192">
      <c r="A33" s="159" t="s">
        <v>549</v>
      </c>
      <c r="B33" s="166">
        <v>14</v>
      </c>
      <c r="C33" s="170">
        <v>0</v>
      </c>
      <c r="D33" s="208">
        <v>13485079</v>
      </c>
      <c r="E33" s="171">
        <v>343.22</v>
      </c>
      <c r="F33" s="182">
        <v>-6.9057176955625299E-2</v>
      </c>
      <c r="G33" s="177">
        <v>14.7</v>
      </c>
      <c r="H33" s="194">
        <v>34.6</v>
      </c>
      <c r="I33" s="196">
        <v>72.900000000000006</v>
      </c>
      <c r="J33" s="141"/>
      <c r="K33" s="174">
        <v>19</v>
      </c>
      <c r="L33" s="177">
        <v>11</v>
      </c>
      <c r="M33" s="194">
        <v>0</v>
      </c>
      <c r="N33" s="177">
        <v>87.9</v>
      </c>
      <c r="O33" s="181">
        <v>29</v>
      </c>
      <c r="P33" s="177">
        <v>54.7</v>
      </c>
      <c r="Q33" s="142"/>
      <c r="R33" s="48">
        <v>21.7</v>
      </c>
      <c r="S33" s="48">
        <v>21.7</v>
      </c>
      <c r="T33" s="48">
        <v>17.399999999999999</v>
      </c>
      <c r="U33" s="48">
        <v>39.1</v>
      </c>
      <c r="V33" s="48">
        <v>21.7</v>
      </c>
      <c r="W33" s="48">
        <v>21.7</v>
      </c>
      <c r="X33" s="48">
        <v>47.8</v>
      </c>
      <c r="Y33" s="48">
        <v>8.6999999999999993</v>
      </c>
      <c r="Z33" s="48">
        <v>21.7</v>
      </c>
      <c r="AA33" s="48">
        <v>30.4</v>
      </c>
      <c r="AB33" s="48">
        <v>13</v>
      </c>
      <c r="AC33" s="48">
        <v>34.799999999999997</v>
      </c>
      <c r="AD33" s="143"/>
      <c r="AE33" s="50">
        <v>15</v>
      </c>
      <c r="AF33" s="50">
        <v>10</v>
      </c>
      <c r="AG33" s="50">
        <v>30</v>
      </c>
      <c r="AH33" s="50">
        <v>45</v>
      </c>
      <c r="AI33" s="50">
        <v>15</v>
      </c>
      <c r="AJ33" s="50">
        <v>15</v>
      </c>
      <c r="AK33" s="50">
        <v>40</v>
      </c>
      <c r="AL33" s="50">
        <v>30</v>
      </c>
      <c r="AM33" s="50">
        <v>25</v>
      </c>
      <c r="AN33" s="50">
        <v>10</v>
      </c>
      <c r="AO33" s="50">
        <v>50</v>
      </c>
      <c r="AP33" s="50">
        <v>15</v>
      </c>
      <c r="AQ33" s="144"/>
      <c r="AR33" s="145"/>
      <c r="AS33" s="167">
        <v>26.7</v>
      </c>
      <c r="AT33" s="167">
        <v>60</v>
      </c>
      <c r="AU33" s="167">
        <v>6.7</v>
      </c>
      <c r="AV33" s="167">
        <v>6.7</v>
      </c>
      <c r="AW33" s="168">
        <v>13.3</v>
      </c>
      <c r="AX33" s="168">
        <v>60</v>
      </c>
      <c r="AY33" s="168">
        <v>26.7</v>
      </c>
      <c r="AZ33" s="168">
        <v>0</v>
      </c>
      <c r="BA33" s="168">
        <v>40</v>
      </c>
      <c r="BB33" s="168">
        <v>40</v>
      </c>
      <c r="BC33" s="168">
        <v>13.3</v>
      </c>
      <c r="BD33" s="168">
        <v>6.7</v>
      </c>
      <c r="BE33" s="144"/>
      <c r="BF33" s="169">
        <v>36.4</v>
      </c>
      <c r="BG33" s="169">
        <v>45.5</v>
      </c>
      <c r="BH33" s="169">
        <v>18.2</v>
      </c>
      <c r="BI33" s="169">
        <v>0</v>
      </c>
      <c r="BJ33" s="169">
        <v>22.7</v>
      </c>
      <c r="BK33" s="169">
        <v>59.1</v>
      </c>
      <c r="BL33" s="169">
        <v>18.2</v>
      </c>
      <c r="BM33" s="169">
        <v>0</v>
      </c>
      <c r="BN33" s="169">
        <v>40.9</v>
      </c>
      <c r="BO33" s="169">
        <v>45.5</v>
      </c>
      <c r="BP33" s="169">
        <v>4.5</v>
      </c>
      <c r="BQ33" s="169">
        <v>9.1</v>
      </c>
      <c r="BR33" s="169">
        <v>18.2</v>
      </c>
      <c r="BS33" s="169">
        <v>27.3</v>
      </c>
      <c r="BT33" s="169">
        <v>45.5</v>
      </c>
      <c r="BU33" s="169">
        <v>9.1</v>
      </c>
      <c r="BV33" s="144"/>
      <c r="BW33" s="168">
        <v>45.8</v>
      </c>
      <c r="BX33" s="168">
        <v>45.8</v>
      </c>
      <c r="BY33" s="168">
        <v>8.3000000000000007</v>
      </c>
      <c r="BZ33" s="168">
        <v>0</v>
      </c>
      <c r="CA33" s="168">
        <v>37.5</v>
      </c>
      <c r="CB33" s="168">
        <v>50</v>
      </c>
      <c r="CC33" s="168">
        <v>12.5</v>
      </c>
      <c r="CD33" s="168">
        <v>0</v>
      </c>
      <c r="CE33" s="168">
        <v>66.7</v>
      </c>
      <c r="CF33" s="168">
        <v>16.7</v>
      </c>
      <c r="CG33" s="168">
        <v>16.7</v>
      </c>
      <c r="CH33" s="168">
        <v>0</v>
      </c>
      <c r="CI33" s="161"/>
      <c r="CJ33" s="169">
        <v>12.9</v>
      </c>
      <c r="CK33" s="169">
        <v>64.5</v>
      </c>
      <c r="CL33" s="169">
        <v>16.100000000000001</v>
      </c>
      <c r="CM33" s="169">
        <v>6.5</v>
      </c>
      <c r="CN33" s="169">
        <v>16.100000000000001</v>
      </c>
      <c r="CO33" s="169">
        <v>51.6</v>
      </c>
      <c r="CP33" s="169">
        <v>32.299999999999997</v>
      </c>
      <c r="CQ33" s="169">
        <v>0</v>
      </c>
      <c r="CR33" s="169">
        <v>25</v>
      </c>
      <c r="CS33" s="169">
        <v>40.6</v>
      </c>
      <c r="CT33" s="169">
        <v>25</v>
      </c>
      <c r="CU33" s="169">
        <v>9.4</v>
      </c>
      <c r="CV33" s="157"/>
      <c r="CW33" s="168">
        <v>14.3</v>
      </c>
      <c r="CX33" s="168">
        <v>66.7</v>
      </c>
      <c r="CY33" s="168">
        <v>19</v>
      </c>
      <c r="CZ33" s="168">
        <v>0</v>
      </c>
      <c r="DA33" s="168">
        <v>0</v>
      </c>
      <c r="DB33" s="168">
        <v>66.7</v>
      </c>
      <c r="DC33" s="168">
        <v>28.6</v>
      </c>
      <c r="DD33" s="168">
        <v>4.8</v>
      </c>
      <c r="DE33" s="168">
        <v>38.1</v>
      </c>
      <c r="DF33" s="168">
        <v>42.9</v>
      </c>
      <c r="DG33" s="168">
        <v>9.5</v>
      </c>
      <c r="DH33" s="168">
        <v>9.5</v>
      </c>
      <c r="DI33" s="157"/>
      <c r="DJ33" s="169">
        <v>16</v>
      </c>
      <c r="DK33" s="169">
        <v>44</v>
      </c>
      <c r="DL33" s="169">
        <v>24</v>
      </c>
      <c r="DM33" s="169">
        <v>16</v>
      </c>
      <c r="DN33" s="169">
        <v>4</v>
      </c>
      <c r="DO33" s="169">
        <v>40</v>
      </c>
      <c r="DP33" s="169">
        <v>40</v>
      </c>
      <c r="DQ33" s="169">
        <v>16</v>
      </c>
      <c r="DR33" s="169">
        <v>20</v>
      </c>
      <c r="DS33" s="169">
        <v>28</v>
      </c>
      <c r="DT33" s="169">
        <v>28</v>
      </c>
      <c r="DU33" s="169">
        <v>24</v>
      </c>
      <c r="DV33" s="169">
        <v>12</v>
      </c>
      <c r="DW33" s="169">
        <v>12</v>
      </c>
      <c r="DX33" s="169">
        <v>24</v>
      </c>
      <c r="DY33" s="169">
        <v>52</v>
      </c>
      <c r="DZ33" s="158"/>
      <c r="EA33" s="168">
        <v>40</v>
      </c>
      <c r="EB33" s="168">
        <v>40</v>
      </c>
      <c r="EC33" s="168">
        <v>20</v>
      </c>
      <c r="ED33" s="168">
        <v>0</v>
      </c>
      <c r="EE33" s="168">
        <v>0</v>
      </c>
      <c r="EF33" s="168">
        <v>72</v>
      </c>
      <c r="EG33" s="168">
        <v>24</v>
      </c>
      <c r="EH33" s="168">
        <v>4</v>
      </c>
      <c r="EI33" s="168">
        <v>28</v>
      </c>
      <c r="EJ33" s="168">
        <v>44</v>
      </c>
      <c r="EK33" s="168">
        <v>16</v>
      </c>
      <c r="EL33" s="168">
        <v>12</v>
      </c>
      <c r="EM33" s="158"/>
      <c r="EN33" s="169">
        <v>15.4</v>
      </c>
      <c r="EO33" s="169">
        <v>42.3</v>
      </c>
      <c r="EP33" s="169">
        <v>34.6</v>
      </c>
      <c r="EQ33" s="169">
        <v>7.7</v>
      </c>
      <c r="ER33" s="169">
        <v>0</v>
      </c>
      <c r="ES33" s="169">
        <v>57.7</v>
      </c>
      <c r="ET33" s="169">
        <v>26.9</v>
      </c>
      <c r="EU33" s="169">
        <v>15.4</v>
      </c>
      <c r="EV33" s="169">
        <v>8</v>
      </c>
      <c r="EW33" s="169">
        <v>24</v>
      </c>
      <c r="EX33" s="169">
        <v>36</v>
      </c>
      <c r="EY33" s="169">
        <v>32</v>
      </c>
      <c r="EZ33" s="169">
        <v>11.5</v>
      </c>
      <c r="FA33" s="169">
        <v>23.1</v>
      </c>
      <c r="FB33" s="169">
        <v>46.2</v>
      </c>
      <c r="FC33" s="169">
        <v>19.2</v>
      </c>
      <c r="FD33" s="148"/>
      <c r="FE33" s="51" t="s">
        <v>38</v>
      </c>
      <c r="FF33" s="51" t="s">
        <v>38</v>
      </c>
      <c r="FG33" s="51">
        <v>0.5</v>
      </c>
      <c r="FH33" s="51">
        <v>0.5</v>
      </c>
      <c r="FI33" s="51" t="s">
        <v>626</v>
      </c>
      <c r="FJ33" s="51" t="s">
        <v>625</v>
      </c>
      <c r="FK33" s="47" t="s">
        <v>38</v>
      </c>
      <c r="FL33" s="47" t="s">
        <v>38</v>
      </c>
      <c r="FM33" s="47" t="s">
        <v>38</v>
      </c>
      <c r="FN33" s="47" t="s">
        <v>38</v>
      </c>
      <c r="FO33" s="47" t="s">
        <v>38</v>
      </c>
      <c r="FP33" s="47" t="s">
        <v>38</v>
      </c>
      <c r="FQ33" s="147"/>
      <c r="FR33" s="51">
        <v>0.69199999999999995</v>
      </c>
      <c r="FS33" s="51">
        <v>0.308</v>
      </c>
      <c r="FT33" s="51">
        <v>0.53800000000000003</v>
      </c>
      <c r="FU33" s="51">
        <v>0.46200000000000002</v>
      </c>
      <c r="FV33" s="51">
        <v>0.56000000000000005</v>
      </c>
      <c r="FW33" s="51">
        <v>0.44</v>
      </c>
      <c r="FX33" s="47" t="s">
        <v>38</v>
      </c>
      <c r="FY33" s="47" t="s">
        <v>38</v>
      </c>
      <c r="FZ33" s="47" t="s">
        <v>627</v>
      </c>
      <c r="GA33" s="47" t="s">
        <v>628</v>
      </c>
      <c r="GB33" s="47" t="s">
        <v>38</v>
      </c>
      <c r="GC33" s="47" t="s">
        <v>38</v>
      </c>
      <c r="GD33" s="165" t="s">
        <v>38</v>
      </c>
      <c r="GE33" s="165" t="s">
        <v>38</v>
      </c>
      <c r="GF33" s="165" t="s">
        <v>38</v>
      </c>
      <c r="GG33" s="165" t="s">
        <v>38</v>
      </c>
      <c r="GH33" s="165" t="s">
        <v>38</v>
      </c>
      <c r="GI33" s="165" t="s">
        <v>38</v>
      </c>
      <c r="GJ33" s="46"/>
    </row>
    <row r="34" spans="1:192">
      <c r="A34" s="19" t="s">
        <v>75</v>
      </c>
      <c r="B34" s="166">
        <v>28</v>
      </c>
      <c r="C34" s="170">
        <v>27</v>
      </c>
      <c r="D34" s="208">
        <v>82450740</v>
      </c>
      <c r="E34" s="171">
        <v>3967.8499999999995</v>
      </c>
      <c r="F34" s="182">
        <v>3.6170024408441748E-3</v>
      </c>
      <c r="G34" s="177">
        <v>13.1</v>
      </c>
      <c r="H34" s="194">
        <v>19.100000000000001</v>
      </c>
      <c r="I34" s="196">
        <v>71.900000000000006</v>
      </c>
      <c r="J34" s="141"/>
      <c r="K34" s="174">
        <v>168</v>
      </c>
      <c r="L34" s="177">
        <v>10.7</v>
      </c>
      <c r="M34" s="202" t="s">
        <v>38</v>
      </c>
      <c r="N34" s="177">
        <v>89.4</v>
      </c>
      <c r="O34" s="181">
        <v>142</v>
      </c>
      <c r="P34" s="177">
        <v>52.4</v>
      </c>
      <c r="Q34" s="142"/>
      <c r="R34" s="48">
        <v>2.9</v>
      </c>
      <c r="S34" s="48">
        <v>4.7</v>
      </c>
      <c r="T34" s="48">
        <v>13.5</v>
      </c>
      <c r="U34" s="48">
        <v>78.900000000000006</v>
      </c>
      <c r="V34" s="48">
        <v>3.6</v>
      </c>
      <c r="W34" s="48">
        <v>8.3000000000000007</v>
      </c>
      <c r="X34" s="48">
        <v>23.2</v>
      </c>
      <c r="Y34" s="48">
        <v>64.900000000000006</v>
      </c>
      <c r="Z34" s="48">
        <v>3.3</v>
      </c>
      <c r="AA34" s="48">
        <v>11.2</v>
      </c>
      <c r="AB34" s="48">
        <v>19.2</v>
      </c>
      <c r="AC34" s="48">
        <v>66.3</v>
      </c>
      <c r="AD34" s="143"/>
      <c r="AE34" s="50">
        <v>2.9</v>
      </c>
      <c r="AF34" s="50">
        <v>8.6</v>
      </c>
      <c r="AG34" s="50">
        <v>26.4</v>
      </c>
      <c r="AH34" s="50">
        <v>62.1</v>
      </c>
      <c r="AI34" s="50">
        <v>2.5</v>
      </c>
      <c r="AJ34" s="50">
        <v>7.6</v>
      </c>
      <c r="AK34" s="50">
        <v>36.5</v>
      </c>
      <c r="AL34" s="50">
        <v>53.4</v>
      </c>
      <c r="AM34" s="50">
        <v>4.4000000000000004</v>
      </c>
      <c r="AN34" s="50">
        <v>13.9</v>
      </c>
      <c r="AO34" s="50">
        <v>29.7</v>
      </c>
      <c r="AP34" s="50">
        <v>52</v>
      </c>
      <c r="AQ34" s="144"/>
      <c r="AR34" s="145"/>
      <c r="AS34" s="167">
        <v>7.8</v>
      </c>
      <c r="AT34" s="167">
        <v>25.9</v>
      </c>
      <c r="AU34" s="167">
        <v>37</v>
      </c>
      <c r="AV34" s="167">
        <v>29.2</v>
      </c>
      <c r="AW34" s="168">
        <v>8.6</v>
      </c>
      <c r="AX34" s="168">
        <v>19.8</v>
      </c>
      <c r="AY34" s="168">
        <v>51.5</v>
      </c>
      <c r="AZ34" s="168">
        <v>20.100000000000001</v>
      </c>
      <c r="BA34" s="168">
        <v>5.6</v>
      </c>
      <c r="BB34" s="168">
        <v>25.3</v>
      </c>
      <c r="BC34" s="168">
        <v>25.8</v>
      </c>
      <c r="BD34" s="168">
        <v>43.3</v>
      </c>
      <c r="BE34" s="144"/>
      <c r="BF34" s="169">
        <v>4.2</v>
      </c>
      <c r="BG34" s="169">
        <v>34.799999999999997</v>
      </c>
      <c r="BH34" s="169">
        <v>32.4</v>
      </c>
      <c r="BI34" s="169">
        <v>28.6</v>
      </c>
      <c r="BJ34" s="169">
        <v>6</v>
      </c>
      <c r="BK34" s="169">
        <v>33.6</v>
      </c>
      <c r="BL34" s="169">
        <v>56</v>
      </c>
      <c r="BM34" s="169">
        <v>4.5</v>
      </c>
      <c r="BN34" s="169">
        <v>7.5</v>
      </c>
      <c r="BO34" s="169">
        <v>30.9</v>
      </c>
      <c r="BP34" s="169">
        <v>25.8</v>
      </c>
      <c r="BQ34" s="169">
        <v>35.700000000000003</v>
      </c>
      <c r="BR34" s="169">
        <v>0.9</v>
      </c>
      <c r="BS34" s="169">
        <v>4.8</v>
      </c>
      <c r="BT34" s="169">
        <v>26.2</v>
      </c>
      <c r="BU34" s="169">
        <v>68.099999999999994</v>
      </c>
      <c r="BV34" s="144"/>
      <c r="BW34" s="168">
        <v>4.7</v>
      </c>
      <c r="BX34" s="168">
        <v>45.7</v>
      </c>
      <c r="BY34" s="168">
        <v>34.200000000000003</v>
      </c>
      <c r="BZ34" s="168">
        <v>15.5</v>
      </c>
      <c r="CA34" s="168">
        <v>5.0999999999999996</v>
      </c>
      <c r="CB34" s="168">
        <v>35.1</v>
      </c>
      <c r="CC34" s="168">
        <v>55.8</v>
      </c>
      <c r="CD34" s="168">
        <v>4</v>
      </c>
      <c r="CE34" s="168">
        <v>14.1</v>
      </c>
      <c r="CF34" s="168">
        <v>26.7</v>
      </c>
      <c r="CG34" s="168">
        <v>29.6</v>
      </c>
      <c r="CH34" s="168">
        <v>29.6</v>
      </c>
      <c r="CI34" s="161"/>
      <c r="CJ34" s="169">
        <v>7.2</v>
      </c>
      <c r="CK34" s="169">
        <v>32.1</v>
      </c>
      <c r="CL34" s="169">
        <v>50.5</v>
      </c>
      <c r="CM34" s="169">
        <v>10.1</v>
      </c>
      <c r="CN34" s="169">
        <v>5.5</v>
      </c>
      <c r="CO34" s="169">
        <v>25.1</v>
      </c>
      <c r="CP34" s="169">
        <v>49.5</v>
      </c>
      <c r="CQ34" s="169">
        <v>20</v>
      </c>
      <c r="CR34" s="169">
        <v>10.8</v>
      </c>
      <c r="CS34" s="169">
        <v>32.1</v>
      </c>
      <c r="CT34" s="169">
        <v>27.1</v>
      </c>
      <c r="CU34" s="169">
        <v>30</v>
      </c>
      <c r="CV34" s="157"/>
      <c r="CW34" s="168">
        <v>3.5</v>
      </c>
      <c r="CX34" s="168">
        <v>43.1</v>
      </c>
      <c r="CY34" s="168">
        <v>33.9</v>
      </c>
      <c r="CZ34" s="168">
        <v>19.399999999999999</v>
      </c>
      <c r="DA34" s="168">
        <v>1.4</v>
      </c>
      <c r="DB34" s="168">
        <v>28.1</v>
      </c>
      <c r="DC34" s="168">
        <v>48</v>
      </c>
      <c r="DD34" s="168">
        <v>22.4</v>
      </c>
      <c r="DE34" s="168">
        <v>6.8</v>
      </c>
      <c r="DF34" s="168">
        <v>26.2</v>
      </c>
      <c r="DG34" s="168">
        <v>38.700000000000003</v>
      </c>
      <c r="DH34" s="168">
        <v>28.3</v>
      </c>
      <c r="DI34" s="157"/>
      <c r="DJ34" s="169">
        <v>7.8</v>
      </c>
      <c r="DK34" s="169">
        <v>55.7</v>
      </c>
      <c r="DL34" s="169">
        <v>28.7</v>
      </c>
      <c r="DM34" s="169">
        <v>7.8</v>
      </c>
      <c r="DN34" s="169">
        <v>0</v>
      </c>
      <c r="DO34" s="169">
        <v>39.4</v>
      </c>
      <c r="DP34" s="169">
        <v>43.6</v>
      </c>
      <c r="DQ34" s="169">
        <v>17</v>
      </c>
      <c r="DR34" s="169">
        <v>7.1</v>
      </c>
      <c r="DS34" s="169">
        <v>32.4</v>
      </c>
      <c r="DT34" s="169">
        <v>28.2</v>
      </c>
      <c r="DU34" s="169">
        <v>32.4</v>
      </c>
      <c r="DV34" s="169">
        <v>2.9</v>
      </c>
      <c r="DW34" s="169">
        <v>12</v>
      </c>
      <c r="DX34" s="169">
        <v>17.8</v>
      </c>
      <c r="DY34" s="169">
        <v>67.400000000000006</v>
      </c>
      <c r="DZ34" s="158"/>
      <c r="EA34" s="168">
        <v>11.7</v>
      </c>
      <c r="EB34" s="168">
        <v>40.5</v>
      </c>
      <c r="EC34" s="168">
        <v>41.4</v>
      </c>
      <c r="ED34" s="168">
        <v>6.5</v>
      </c>
      <c r="EE34" s="168">
        <v>0.7</v>
      </c>
      <c r="EF34" s="168">
        <v>43.6</v>
      </c>
      <c r="EG34" s="168">
        <v>41</v>
      </c>
      <c r="EH34" s="168">
        <v>14.8</v>
      </c>
      <c r="EI34" s="168">
        <v>8.1</v>
      </c>
      <c r="EJ34" s="168">
        <v>26.8</v>
      </c>
      <c r="EK34" s="168">
        <v>25.2</v>
      </c>
      <c r="EL34" s="168">
        <v>40</v>
      </c>
      <c r="EM34" s="158"/>
      <c r="EN34" s="169">
        <v>9.6999999999999993</v>
      </c>
      <c r="EO34" s="169">
        <v>48.4</v>
      </c>
      <c r="EP34" s="169">
        <v>36</v>
      </c>
      <c r="EQ34" s="169">
        <v>5.9</v>
      </c>
      <c r="ER34" s="169">
        <v>0.5</v>
      </c>
      <c r="ES34" s="169">
        <v>59</v>
      </c>
      <c r="ET34" s="169">
        <v>33</v>
      </c>
      <c r="EU34" s="169">
        <v>7.4</v>
      </c>
      <c r="EV34" s="169">
        <v>4.8</v>
      </c>
      <c r="EW34" s="169">
        <v>30.3</v>
      </c>
      <c r="EX34" s="169">
        <v>30.3</v>
      </c>
      <c r="EY34" s="169">
        <v>34.6</v>
      </c>
      <c r="EZ34" s="169">
        <v>6.7</v>
      </c>
      <c r="FA34" s="169">
        <v>26.7</v>
      </c>
      <c r="FB34" s="169">
        <v>35.9</v>
      </c>
      <c r="FC34" s="169">
        <v>30.8</v>
      </c>
      <c r="FD34" s="148"/>
      <c r="FE34" s="51">
        <v>0.54200000000000004</v>
      </c>
      <c r="FF34" s="51">
        <v>0.45800000000000002</v>
      </c>
      <c r="FG34" s="51">
        <v>0.50900000000000001</v>
      </c>
      <c r="FH34" s="51">
        <v>0.49099999999999999</v>
      </c>
      <c r="FI34" s="51">
        <v>0.60599999999999998</v>
      </c>
      <c r="FJ34" s="51">
        <v>0.39400000000000002</v>
      </c>
      <c r="FK34" s="47">
        <v>0.4</v>
      </c>
      <c r="FL34" s="47">
        <v>0.6</v>
      </c>
      <c r="FM34" s="47">
        <v>0.57899999999999996</v>
      </c>
      <c r="FN34" s="47">
        <v>0.42099999999999999</v>
      </c>
      <c r="FO34" s="47">
        <v>0.35699999999999998</v>
      </c>
      <c r="FP34" s="47">
        <v>0.64300000000000002</v>
      </c>
      <c r="FQ34" s="147"/>
      <c r="FR34" s="51">
        <v>0.66500000000000004</v>
      </c>
      <c r="FS34" s="51">
        <v>0.33500000000000002</v>
      </c>
      <c r="FT34" s="51">
        <v>0.70599999999999996</v>
      </c>
      <c r="FU34" s="51">
        <v>0.29399999999999998</v>
      </c>
      <c r="FV34" s="51">
        <v>0.61699999999999999</v>
      </c>
      <c r="FW34" s="51">
        <v>0.38300000000000001</v>
      </c>
      <c r="FX34" s="47">
        <v>0.27300000000000002</v>
      </c>
      <c r="FY34" s="47">
        <v>0.72699999999999998</v>
      </c>
      <c r="FZ34" s="47">
        <v>0.46200000000000002</v>
      </c>
      <c r="GA34" s="47">
        <v>0.53800000000000003</v>
      </c>
      <c r="GB34" s="47">
        <v>0.38500000000000001</v>
      </c>
      <c r="GC34" s="47">
        <v>0.61499999999999999</v>
      </c>
      <c r="GD34" s="165" t="s">
        <v>625</v>
      </c>
      <c r="GE34" s="165" t="s">
        <v>626</v>
      </c>
      <c r="GF34" s="165">
        <v>0.33300000000000002</v>
      </c>
      <c r="GG34" s="165">
        <v>0.66700000000000004</v>
      </c>
      <c r="GH34" s="165">
        <v>0.3</v>
      </c>
      <c r="GI34" s="165">
        <v>0.7</v>
      </c>
      <c r="GJ34" s="46"/>
    </row>
    <row r="35" spans="1:192">
      <c r="A35" s="19" t="s">
        <v>76</v>
      </c>
      <c r="B35" s="166">
        <v>11</v>
      </c>
      <c r="C35" s="170">
        <v>0</v>
      </c>
      <c r="D35" s="208">
        <v>40237147</v>
      </c>
      <c r="E35" s="171">
        <v>1922.3500000000004</v>
      </c>
      <c r="F35" s="182">
        <v>-5.354241543990923E-2</v>
      </c>
      <c r="G35" s="177">
        <v>12.3</v>
      </c>
      <c r="H35" s="194">
        <v>14.3</v>
      </c>
      <c r="I35" s="196">
        <v>50.5</v>
      </c>
      <c r="J35" s="141"/>
      <c r="K35" s="174">
        <v>93</v>
      </c>
      <c r="L35" s="177">
        <v>11.9</v>
      </c>
      <c r="M35" s="194">
        <v>3.8</v>
      </c>
      <c r="N35" s="177">
        <v>95.4</v>
      </c>
      <c r="O35" s="181">
        <v>93</v>
      </c>
      <c r="P35" s="177">
        <v>45.1</v>
      </c>
      <c r="Q35" s="142"/>
      <c r="R35" s="48">
        <v>0</v>
      </c>
      <c r="S35" s="48">
        <v>3.1</v>
      </c>
      <c r="T35" s="48">
        <v>8</v>
      </c>
      <c r="U35" s="48">
        <v>88.9</v>
      </c>
      <c r="V35" s="48">
        <v>1.2</v>
      </c>
      <c r="W35" s="48">
        <v>4.9000000000000004</v>
      </c>
      <c r="X35" s="48">
        <v>14.8</v>
      </c>
      <c r="Y35" s="48">
        <v>79</v>
      </c>
      <c r="Z35" s="48">
        <v>0</v>
      </c>
      <c r="AA35" s="48">
        <v>3.7</v>
      </c>
      <c r="AB35" s="48">
        <v>15.9</v>
      </c>
      <c r="AC35" s="48">
        <v>80.5</v>
      </c>
      <c r="AD35" s="143"/>
      <c r="AE35" s="50">
        <v>2</v>
      </c>
      <c r="AF35" s="50">
        <v>4.7</v>
      </c>
      <c r="AG35" s="50">
        <v>23</v>
      </c>
      <c r="AH35" s="50">
        <v>70.3</v>
      </c>
      <c r="AI35" s="50">
        <v>2.7</v>
      </c>
      <c r="AJ35" s="50">
        <v>4.7</v>
      </c>
      <c r="AK35" s="50">
        <v>28.9</v>
      </c>
      <c r="AL35" s="50">
        <v>63.8</v>
      </c>
      <c r="AM35" s="50">
        <v>2</v>
      </c>
      <c r="AN35" s="50">
        <v>10.7</v>
      </c>
      <c r="AO35" s="50">
        <v>15.3</v>
      </c>
      <c r="AP35" s="50">
        <v>72</v>
      </c>
      <c r="AQ35" s="144"/>
      <c r="AR35" s="145"/>
      <c r="AS35" s="167">
        <v>3.3</v>
      </c>
      <c r="AT35" s="167">
        <v>38.4</v>
      </c>
      <c r="AU35" s="167">
        <v>33.799999999999997</v>
      </c>
      <c r="AV35" s="167">
        <v>24.5</v>
      </c>
      <c r="AW35" s="168">
        <v>9.1</v>
      </c>
      <c r="AX35" s="168">
        <v>27.9</v>
      </c>
      <c r="AY35" s="168">
        <v>46.8</v>
      </c>
      <c r="AZ35" s="168">
        <v>16.2</v>
      </c>
      <c r="BA35" s="168">
        <v>10.3</v>
      </c>
      <c r="BB35" s="168">
        <v>32.700000000000003</v>
      </c>
      <c r="BC35" s="168">
        <v>21.8</v>
      </c>
      <c r="BD35" s="168">
        <v>35.299999999999997</v>
      </c>
      <c r="BE35" s="144"/>
      <c r="BF35" s="169">
        <v>3.6</v>
      </c>
      <c r="BG35" s="169">
        <v>38.299999999999997</v>
      </c>
      <c r="BH35" s="169">
        <v>26.3</v>
      </c>
      <c r="BI35" s="169">
        <v>31.7</v>
      </c>
      <c r="BJ35" s="169">
        <v>6.5</v>
      </c>
      <c r="BK35" s="169">
        <v>35.299999999999997</v>
      </c>
      <c r="BL35" s="169">
        <v>51.8</v>
      </c>
      <c r="BM35" s="169">
        <v>6.5</v>
      </c>
      <c r="BN35" s="169">
        <v>13.5</v>
      </c>
      <c r="BO35" s="169">
        <v>32.9</v>
      </c>
      <c r="BP35" s="169">
        <v>16.5</v>
      </c>
      <c r="BQ35" s="169">
        <v>37.1</v>
      </c>
      <c r="BR35" s="169">
        <v>2.6</v>
      </c>
      <c r="BS35" s="169">
        <v>6.4</v>
      </c>
      <c r="BT35" s="169">
        <v>30.8</v>
      </c>
      <c r="BU35" s="169">
        <v>60.3</v>
      </c>
      <c r="BV35" s="144"/>
      <c r="BW35" s="168">
        <v>1.2</v>
      </c>
      <c r="BX35" s="168">
        <v>43.2</v>
      </c>
      <c r="BY35" s="168">
        <v>43.2</v>
      </c>
      <c r="BZ35" s="168">
        <v>12.4</v>
      </c>
      <c r="CA35" s="168">
        <v>1.8</v>
      </c>
      <c r="CB35" s="168">
        <v>38.5</v>
      </c>
      <c r="CC35" s="168">
        <v>57.4</v>
      </c>
      <c r="CD35" s="168">
        <v>2.4</v>
      </c>
      <c r="CE35" s="168">
        <v>14.1</v>
      </c>
      <c r="CF35" s="168">
        <v>31.8</v>
      </c>
      <c r="CG35" s="168">
        <v>35.299999999999997</v>
      </c>
      <c r="CH35" s="168">
        <v>18.8</v>
      </c>
      <c r="CI35" s="161"/>
      <c r="CJ35" s="169">
        <v>2.6</v>
      </c>
      <c r="CK35" s="169">
        <v>31</v>
      </c>
      <c r="CL35" s="169">
        <v>48.4</v>
      </c>
      <c r="CM35" s="169">
        <v>18.100000000000001</v>
      </c>
      <c r="CN35" s="169">
        <v>3.2</v>
      </c>
      <c r="CO35" s="169">
        <v>17.399999999999999</v>
      </c>
      <c r="CP35" s="169">
        <v>55.5</v>
      </c>
      <c r="CQ35" s="169">
        <v>23.9</v>
      </c>
      <c r="CR35" s="169">
        <v>5.0999999999999996</v>
      </c>
      <c r="CS35" s="169">
        <v>34.799999999999997</v>
      </c>
      <c r="CT35" s="169">
        <v>30.4</v>
      </c>
      <c r="CU35" s="169">
        <v>29.7</v>
      </c>
      <c r="CV35" s="157"/>
      <c r="CW35" s="168">
        <v>2.4</v>
      </c>
      <c r="CX35" s="168">
        <v>44.3</v>
      </c>
      <c r="CY35" s="168">
        <v>31.1</v>
      </c>
      <c r="CZ35" s="168">
        <v>22.2</v>
      </c>
      <c r="DA35" s="168">
        <v>0.6</v>
      </c>
      <c r="DB35" s="168">
        <v>35.9</v>
      </c>
      <c r="DC35" s="168">
        <v>39.5</v>
      </c>
      <c r="DD35" s="168">
        <v>24</v>
      </c>
      <c r="DE35" s="168">
        <v>6</v>
      </c>
      <c r="DF35" s="168">
        <v>25</v>
      </c>
      <c r="DG35" s="168">
        <v>32.700000000000003</v>
      </c>
      <c r="DH35" s="168">
        <v>36.299999999999997</v>
      </c>
      <c r="DI35" s="157"/>
      <c r="DJ35" s="169">
        <v>5.3</v>
      </c>
      <c r="DK35" s="169">
        <v>42.1</v>
      </c>
      <c r="DL35" s="169">
        <v>38.299999999999997</v>
      </c>
      <c r="DM35" s="169">
        <v>14.3</v>
      </c>
      <c r="DN35" s="169">
        <v>0.7</v>
      </c>
      <c r="DO35" s="169">
        <v>18.7</v>
      </c>
      <c r="DP35" s="169">
        <v>44</v>
      </c>
      <c r="DQ35" s="169">
        <v>36.6</v>
      </c>
      <c r="DR35" s="169">
        <v>4.5</v>
      </c>
      <c r="DS35" s="169">
        <v>20.3</v>
      </c>
      <c r="DT35" s="169">
        <v>20.3</v>
      </c>
      <c r="DU35" s="169">
        <v>54.9</v>
      </c>
      <c r="DV35" s="169">
        <v>2.4</v>
      </c>
      <c r="DW35" s="169">
        <v>8.8000000000000007</v>
      </c>
      <c r="DX35" s="169">
        <v>12.8</v>
      </c>
      <c r="DY35" s="169">
        <v>76</v>
      </c>
      <c r="DZ35" s="158"/>
      <c r="EA35" s="168">
        <v>3.6</v>
      </c>
      <c r="EB35" s="168">
        <v>38.700000000000003</v>
      </c>
      <c r="EC35" s="168">
        <v>48.6</v>
      </c>
      <c r="ED35" s="168">
        <v>9</v>
      </c>
      <c r="EE35" s="168">
        <v>0</v>
      </c>
      <c r="EF35" s="168">
        <v>26.9</v>
      </c>
      <c r="EG35" s="168">
        <v>47.2</v>
      </c>
      <c r="EH35" s="168">
        <v>25.9</v>
      </c>
      <c r="EI35" s="168">
        <v>2.9</v>
      </c>
      <c r="EJ35" s="168">
        <v>22.9</v>
      </c>
      <c r="EK35" s="168">
        <v>24.8</v>
      </c>
      <c r="EL35" s="168">
        <v>49.5</v>
      </c>
      <c r="EM35" s="158"/>
      <c r="EN35" s="169">
        <v>2.2000000000000002</v>
      </c>
      <c r="EO35" s="169">
        <v>26.7</v>
      </c>
      <c r="EP35" s="169">
        <v>50</v>
      </c>
      <c r="EQ35" s="169">
        <v>21.1</v>
      </c>
      <c r="ER35" s="169">
        <v>0</v>
      </c>
      <c r="ES35" s="169">
        <v>24.7</v>
      </c>
      <c r="ET35" s="169">
        <v>49.5</v>
      </c>
      <c r="EU35" s="169">
        <v>25.8</v>
      </c>
      <c r="EV35" s="169">
        <v>0</v>
      </c>
      <c r="EW35" s="169">
        <v>13</v>
      </c>
      <c r="EX35" s="169">
        <v>23.9</v>
      </c>
      <c r="EY35" s="169">
        <v>63</v>
      </c>
      <c r="EZ35" s="169">
        <v>0</v>
      </c>
      <c r="FA35" s="169">
        <v>13.5</v>
      </c>
      <c r="FB35" s="169">
        <v>31.5</v>
      </c>
      <c r="FC35" s="169">
        <v>55.1</v>
      </c>
      <c r="FD35" s="148"/>
      <c r="FE35" s="51">
        <v>0.52200000000000002</v>
      </c>
      <c r="FF35" s="51">
        <v>0.47799999999999998</v>
      </c>
      <c r="FG35" s="51">
        <v>0.43099999999999999</v>
      </c>
      <c r="FH35" s="51">
        <v>0.56899999999999995</v>
      </c>
      <c r="FI35" s="51">
        <v>0.441</v>
      </c>
      <c r="FJ35" s="51">
        <v>0.55900000000000005</v>
      </c>
      <c r="FK35" s="47">
        <v>0.41499999999999998</v>
      </c>
      <c r="FL35" s="47">
        <v>0.58499999999999996</v>
      </c>
      <c r="FM35" s="47">
        <v>0.40500000000000003</v>
      </c>
      <c r="FN35" s="47">
        <v>0.59499999999999997</v>
      </c>
      <c r="FO35" s="47">
        <v>0.33300000000000002</v>
      </c>
      <c r="FP35" s="47">
        <v>0.66700000000000004</v>
      </c>
      <c r="FQ35" s="147"/>
      <c r="FR35" s="51">
        <v>0.378</v>
      </c>
      <c r="FS35" s="51">
        <v>0.622</v>
      </c>
      <c r="FT35" s="51">
        <v>0.39800000000000002</v>
      </c>
      <c r="FU35" s="51">
        <v>0.60199999999999998</v>
      </c>
      <c r="FV35" s="51">
        <v>0.23899999999999999</v>
      </c>
      <c r="FW35" s="51">
        <v>0.76100000000000001</v>
      </c>
      <c r="FX35" s="47">
        <v>0.12</v>
      </c>
      <c r="FY35" s="47">
        <v>0.88</v>
      </c>
      <c r="FZ35" s="47">
        <v>0.32300000000000001</v>
      </c>
      <c r="GA35" s="47">
        <v>0.67700000000000005</v>
      </c>
      <c r="GB35" s="47">
        <v>0.105</v>
      </c>
      <c r="GC35" s="47">
        <v>0.89500000000000002</v>
      </c>
      <c r="GD35" s="165">
        <v>0.158</v>
      </c>
      <c r="GE35" s="165">
        <v>0.84199999999999997</v>
      </c>
      <c r="GF35" s="165">
        <v>0.32</v>
      </c>
      <c r="GG35" s="165">
        <v>0.68</v>
      </c>
      <c r="GH35" s="165">
        <v>0.129</v>
      </c>
      <c r="GI35" s="165">
        <v>0.871</v>
      </c>
      <c r="GJ35" s="46"/>
    </row>
    <row r="36" spans="1:192">
      <c r="A36" s="155" t="s">
        <v>402</v>
      </c>
      <c r="B36" s="166">
        <v>43</v>
      </c>
      <c r="C36" s="170">
        <v>7</v>
      </c>
      <c r="D36" s="208">
        <v>188189850</v>
      </c>
      <c r="E36" s="171">
        <v>16663.099999999999</v>
      </c>
      <c r="F36" s="182">
        <v>1.1059515813220289E-2</v>
      </c>
      <c r="G36" s="177">
        <v>15</v>
      </c>
      <c r="H36" s="194">
        <v>3.2</v>
      </c>
      <c r="I36" s="196">
        <v>33</v>
      </c>
      <c r="J36" s="141"/>
      <c r="K36" s="174">
        <v>409</v>
      </c>
      <c r="L36" s="177">
        <v>5.2</v>
      </c>
      <c r="M36" s="194">
        <v>0.3</v>
      </c>
      <c r="N36" s="177">
        <v>92.4</v>
      </c>
      <c r="O36" s="181">
        <v>1092</v>
      </c>
      <c r="P36" s="177">
        <v>70.5</v>
      </c>
      <c r="Q36" s="142"/>
      <c r="R36" s="48">
        <v>24</v>
      </c>
      <c r="S36" s="48">
        <v>28.7</v>
      </c>
      <c r="T36" s="48">
        <v>24.8</v>
      </c>
      <c r="U36" s="48">
        <v>22.5</v>
      </c>
      <c r="V36" s="48">
        <v>24.5</v>
      </c>
      <c r="W36" s="48">
        <v>31.4</v>
      </c>
      <c r="X36" s="48">
        <v>27.2</v>
      </c>
      <c r="Y36" s="48">
        <v>16.899999999999999</v>
      </c>
      <c r="Z36" s="48">
        <v>29</v>
      </c>
      <c r="AA36" s="48">
        <v>27.8</v>
      </c>
      <c r="AB36" s="48">
        <v>26.4</v>
      </c>
      <c r="AC36" s="48">
        <v>16.7</v>
      </c>
      <c r="AD36" s="143"/>
      <c r="AE36" s="50">
        <v>31.2</v>
      </c>
      <c r="AF36" s="50">
        <v>34.9</v>
      </c>
      <c r="AG36" s="50">
        <v>25.9</v>
      </c>
      <c r="AH36" s="50">
        <v>8</v>
      </c>
      <c r="AI36" s="50">
        <v>28.2</v>
      </c>
      <c r="AJ36" s="50">
        <v>34.700000000000003</v>
      </c>
      <c r="AK36" s="50">
        <v>26.7</v>
      </c>
      <c r="AL36" s="50">
        <v>10.4</v>
      </c>
      <c r="AM36" s="50">
        <v>35.200000000000003</v>
      </c>
      <c r="AN36" s="50">
        <v>31.7</v>
      </c>
      <c r="AO36" s="50">
        <v>24</v>
      </c>
      <c r="AP36" s="50">
        <v>9.1</v>
      </c>
      <c r="AQ36" s="144"/>
      <c r="AR36" s="145"/>
      <c r="AS36" s="167">
        <v>44.6</v>
      </c>
      <c r="AT36" s="167">
        <v>41.9</v>
      </c>
      <c r="AU36" s="167">
        <v>8.6999999999999993</v>
      </c>
      <c r="AV36" s="167">
        <v>4.9000000000000004</v>
      </c>
      <c r="AW36" s="168">
        <v>37.700000000000003</v>
      </c>
      <c r="AX36" s="168">
        <v>44.2</v>
      </c>
      <c r="AY36" s="168">
        <v>16.600000000000001</v>
      </c>
      <c r="AZ36" s="168">
        <v>1.5</v>
      </c>
      <c r="BA36" s="168">
        <v>40.200000000000003</v>
      </c>
      <c r="BB36" s="168">
        <v>44.3</v>
      </c>
      <c r="BC36" s="168">
        <v>7.9</v>
      </c>
      <c r="BD36" s="168">
        <v>7.6</v>
      </c>
      <c r="BE36" s="144"/>
      <c r="BF36" s="169">
        <v>44.2</v>
      </c>
      <c r="BG36" s="169">
        <v>43.6</v>
      </c>
      <c r="BH36" s="169">
        <v>8.6</v>
      </c>
      <c r="BI36" s="169">
        <v>3.6</v>
      </c>
      <c r="BJ36" s="169">
        <v>38.200000000000003</v>
      </c>
      <c r="BK36" s="169">
        <v>49.4</v>
      </c>
      <c r="BL36" s="169">
        <v>12.3</v>
      </c>
      <c r="BM36" s="169">
        <v>0.2</v>
      </c>
      <c r="BN36" s="169">
        <v>47.7</v>
      </c>
      <c r="BO36" s="169">
        <v>35.299999999999997</v>
      </c>
      <c r="BP36" s="169">
        <v>10</v>
      </c>
      <c r="BQ36" s="169">
        <v>6.9</v>
      </c>
      <c r="BR36" s="169">
        <v>27.4</v>
      </c>
      <c r="BS36" s="169">
        <v>28.8</v>
      </c>
      <c r="BT36" s="169">
        <v>32.4</v>
      </c>
      <c r="BU36" s="169">
        <v>11.4</v>
      </c>
      <c r="BV36" s="144"/>
      <c r="BW36" s="168">
        <v>38.4</v>
      </c>
      <c r="BX36" s="168">
        <v>52.4</v>
      </c>
      <c r="BY36" s="168">
        <v>7.5</v>
      </c>
      <c r="BZ36" s="168">
        <v>1.8</v>
      </c>
      <c r="CA36" s="168">
        <v>32</v>
      </c>
      <c r="CB36" s="168">
        <v>50.3</v>
      </c>
      <c r="CC36" s="168">
        <v>17.600000000000001</v>
      </c>
      <c r="CD36" s="168">
        <v>0.1</v>
      </c>
      <c r="CE36" s="168">
        <v>51.9</v>
      </c>
      <c r="CF36" s="168">
        <v>32.200000000000003</v>
      </c>
      <c r="CG36" s="168">
        <v>11.4</v>
      </c>
      <c r="CH36" s="168">
        <v>4.5</v>
      </c>
      <c r="CI36" s="161"/>
      <c r="CJ36" s="169">
        <v>43.4</v>
      </c>
      <c r="CK36" s="169">
        <v>43.7</v>
      </c>
      <c r="CL36" s="169">
        <v>11.4</v>
      </c>
      <c r="CM36" s="169">
        <v>1.5</v>
      </c>
      <c r="CN36" s="169">
        <v>36</v>
      </c>
      <c r="CO36" s="169">
        <v>43.9</v>
      </c>
      <c r="CP36" s="169">
        <v>17.8</v>
      </c>
      <c r="CQ36" s="169">
        <v>2.2000000000000002</v>
      </c>
      <c r="CR36" s="169">
        <v>40.5</v>
      </c>
      <c r="CS36" s="169">
        <v>39.5</v>
      </c>
      <c r="CT36" s="169">
        <v>13</v>
      </c>
      <c r="CU36" s="169">
        <v>7.1</v>
      </c>
      <c r="CV36" s="157"/>
      <c r="CW36" s="168">
        <v>44.8</v>
      </c>
      <c r="CX36" s="168">
        <v>48</v>
      </c>
      <c r="CY36" s="168">
        <v>5.2</v>
      </c>
      <c r="CZ36" s="168">
        <v>2</v>
      </c>
      <c r="DA36" s="168">
        <v>17.600000000000001</v>
      </c>
      <c r="DB36" s="168">
        <v>64.7</v>
      </c>
      <c r="DC36" s="168">
        <v>15.1</v>
      </c>
      <c r="DD36" s="168">
        <v>2.6</v>
      </c>
      <c r="DE36" s="168">
        <v>41.6</v>
      </c>
      <c r="DF36" s="168">
        <v>38</v>
      </c>
      <c r="DG36" s="168">
        <v>14.1</v>
      </c>
      <c r="DH36" s="168">
        <v>6.3</v>
      </c>
      <c r="DI36" s="157"/>
      <c r="DJ36" s="169">
        <v>44.1</v>
      </c>
      <c r="DK36" s="169">
        <v>47.1</v>
      </c>
      <c r="DL36" s="169">
        <v>7.7</v>
      </c>
      <c r="DM36" s="169">
        <v>1.1000000000000001</v>
      </c>
      <c r="DN36" s="169">
        <v>9.5</v>
      </c>
      <c r="DO36" s="169">
        <v>69.599999999999994</v>
      </c>
      <c r="DP36" s="169">
        <v>16.2</v>
      </c>
      <c r="DQ36" s="169">
        <v>4.7</v>
      </c>
      <c r="DR36" s="169">
        <v>33.5</v>
      </c>
      <c r="DS36" s="169">
        <v>43.8</v>
      </c>
      <c r="DT36" s="169">
        <v>13.6</v>
      </c>
      <c r="DU36" s="169">
        <v>9.1</v>
      </c>
      <c r="DV36" s="169">
        <v>29</v>
      </c>
      <c r="DW36" s="169">
        <v>28.3</v>
      </c>
      <c r="DX36" s="169">
        <v>20.2</v>
      </c>
      <c r="DY36" s="169">
        <v>22.5</v>
      </c>
      <c r="DZ36" s="158"/>
      <c r="EA36" s="168">
        <v>55.3</v>
      </c>
      <c r="EB36" s="168">
        <v>34.6</v>
      </c>
      <c r="EC36" s="168">
        <v>9.1</v>
      </c>
      <c r="ED36" s="168">
        <v>1</v>
      </c>
      <c r="EE36" s="168">
        <v>7.4</v>
      </c>
      <c r="EF36" s="168">
        <v>73.5</v>
      </c>
      <c r="EG36" s="168">
        <v>14.9</v>
      </c>
      <c r="EH36" s="168">
        <v>4.2</v>
      </c>
      <c r="EI36" s="168">
        <v>34</v>
      </c>
      <c r="EJ36" s="168">
        <v>36.4</v>
      </c>
      <c r="EK36" s="168">
        <v>17.5</v>
      </c>
      <c r="EL36" s="168">
        <v>12.1</v>
      </c>
      <c r="EM36" s="158"/>
      <c r="EN36" s="169">
        <v>34</v>
      </c>
      <c r="EO36" s="169">
        <v>51.4</v>
      </c>
      <c r="EP36" s="169">
        <v>12.2</v>
      </c>
      <c r="EQ36" s="169">
        <v>2.4</v>
      </c>
      <c r="ER36" s="169">
        <v>3.1</v>
      </c>
      <c r="ES36" s="169">
        <v>75.2</v>
      </c>
      <c r="ET36" s="169">
        <v>18</v>
      </c>
      <c r="EU36" s="169">
        <v>3.7</v>
      </c>
      <c r="EV36" s="169">
        <v>16</v>
      </c>
      <c r="EW36" s="169">
        <v>49.2</v>
      </c>
      <c r="EX36" s="169">
        <v>21.9</v>
      </c>
      <c r="EY36" s="169">
        <v>13</v>
      </c>
      <c r="EZ36" s="169">
        <v>29.9</v>
      </c>
      <c r="FA36" s="169">
        <v>39.700000000000003</v>
      </c>
      <c r="FB36" s="169">
        <v>18</v>
      </c>
      <c r="FC36" s="169">
        <v>12.4</v>
      </c>
      <c r="FD36" s="148"/>
      <c r="FE36" s="51">
        <v>0.83</v>
      </c>
      <c r="FF36" s="51">
        <v>0.17</v>
      </c>
      <c r="FG36" s="51">
        <v>0.67600000000000005</v>
      </c>
      <c r="FH36" s="51">
        <v>0.32400000000000001</v>
      </c>
      <c r="FI36" s="51">
        <v>0.70299999999999996</v>
      </c>
      <c r="FJ36" s="51">
        <v>0.29699999999999999</v>
      </c>
      <c r="FK36" s="47" t="s">
        <v>632</v>
      </c>
      <c r="FL36" s="47" t="s">
        <v>631</v>
      </c>
      <c r="FM36" s="47">
        <v>0.61399999999999999</v>
      </c>
      <c r="FN36" s="47">
        <v>0.38600000000000001</v>
      </c>
      <c r="FO36" s="47">
        <v>0.72599999999999998</v>
      </c>
      <c r="FP36" s="47">
        <v>0.27400000000000002</v>
      </c>
      <c r="FQ36" s="147"/>
      <c r="FR36" s="51">
        <v>0.88800000000000001</v>
      </c>
      <c r="FS36" s="51">
        <v>0.112</v>
      </c>
      <c r="FT36" s="51">
        <v>0.77500000000000002</v>
      </c>
      <c r="FU36" s="51">
        <v>0.22500000000000001</v>
      </c>
      <c r="FV36" s="51">
        <v>0.82299999999999995</v>
      </c>
      <c r="FW36" s="51">
        <v>0.17699999999999999</v>
      </c>
      <c r="FX36" s="47">
        <v>0.55700000000000005</v>
      </c>
      <c r="FY36" s="47">
        <v>0.443</v>
      </c>
      <c r="FZ36" s="47">
        <v>0.46500000000000002</v>
      </c>
      <c r="GA36" s="47">
        <v>0.53500000000000003</v>
      </c>
      <c r="GB36" s="47">
        <v>0.38400000000000001</v>
      </c>
      <c r="GC36" s="47">
        <v>0.61599999999999999</v>
      </c>
      <c r="GD36" s="165">
        <v>0.66700000000000004</v>
      </c>
      <c r="GE36" s="165">
        <v>0.33300000000000002</v>
      </c>
      <c r="GF36" s="165">
        <v>0.51900000000000002</v>
      </c>
      <c r="GG36" s="165">
        <v>0.48099999999999998</v>
      </c>
      <c r="GH36" s="165">
        <v>0.38700000000000001</v>
      </c>
      <c r="GI36" s="165">
        <v>0.61299999999999999</v>
      </c>
      <c r="GJ36" s="46"/>
    </row>
    <row r="37" spans="1:192">
      <c r="A37" s="19" t="s">
        <v>100</v>
      </c>
      <c r="B37" s="166">
        <v>1</v>
      </c>
      <c r="C37" s="170">
        <v>0</v>
      </c>
      <c r="D37" s="160"/>
      <c r="E37" s="171">
        <v>395.85</v>
      </c>
      <c r="F37" s="182">
        <v>-7.3167876375556107E-2</v>
      </c>
      <c r="G37" s="177">
        <v>3.8</v>
      </c>
      <c r="H37" s="194">
        <v>25</v>
      </c>
      <c r="I37" s="196">
        <v>34.799999999999997</v>
      </c>
      <c r="J37" s="141"/>
      <c r="K37" s="174">
        <v>1</v>
      </c>
      <c r="L37" s="177">
        <v>0.3</v>
      </c>
      <c r="M37" s="202" t="s">
        <v>38</v>
      </c>
      <c r="N37" s="177">
        <v>96.8</v>
      </c>
      <c r="O37" s="181">
        <v>93</v>
      </c>
      <c r="P37" s="177">
        <v>95.9</v>
      </c>
      <c r="Q37" s="142"/>
      <c r="R37" s="48" t="s">
        <v>38</v>
      </c>
      <c r="S37" s="48" t="s">
        <v>38</v>
      </c>
      <c r="T37" s="48" t="s">
        <v>38</v>
      </c>
      <c r="U37" s="48" t="s">
        <v>38</v>
      </c>
      <c r="V37" s="48" t="s">
        <v>38</v>
      </c>
      <c r="W37" s="48" t="s">
        <v>38</v>
      </c>
      <c r="X37" s="48" t="s">
        <v>38</v>
      </c>
      <c r="Y37" s="48" t="s">
        <v>38</v>
      </c>
      <c r="Z37" s="48" t="s">
        <v>38</v>
      </c>
      <c r="AA37" s="48" t="s">
        <v>38</v>
      </c>
      <c r="AB37" s="48" t="s">
        <v>38</v>
      </c>
      <c r="AC37" s="48" t="s">
        <v>38</v>
      </c>
      <c r="AD37" s="143"/>
      <c r="AE37" s="50" t="s">
        <v>38</v>
      </c>
      <c r="AF37" s="50" t="s">
        <v>38</v>
      </c>
      <c r="AG37" s="50" t="s">
        <v>38</v>
      </c>
      <c r="AH37" s="50" t="s">
        <v>38</v>
      </c>
      <c r="AI37" s="50" t="s">
        <v>38</v>
      </c>
      <c r="AJ37" s="50" t="s">
        <v>38</v>
      </c>
      <c r="AK37" s="50" t="s">
        <v>38</v>
      </c>
      <c r="AL37" s="50" t="s">
        <v>38</v>
      </c>
      <c r="AM37" s="50" t="s">
        <v>38</v>
      </c>
      <c r="AN37" s="50" t="s">
        <v>38</v>
      </c>
      <c r="AO37" s="50" t="s">
        <v>38</v>
      </c>
      <c r="AP37" s="50" t="s">
        <v>38</v>
      </c>
      <c r="AQ37" s="144"/>
      <c r="AR37" s="145"/>
      <c r="AS37" s="168" t="s">
        <v>41</v>
      </c>
      <c r="AT37" s="168" t="s">
        <v>41</v>
      </c>
      <c r="AU37" s="168" t="s">
        <v>41</v>
      </c>
      <c r="AV37" s="168" t="s">
        <v>41</v>
      </c>
      <c r="AW37" s="168" t="s">
        <v>41</v>
      </c>
      <c r="AX37" s="168" t="s">
        <v>41</v>
      </c>
      <c r="AY37" s="168" t="s">
        <v>41</v>
      </c>
      <c r="AZ37" s="168" t="s">
        <v>41</v>
      </c>
      <c r="BA37" s="168" t="s">
        <v>41</v>
      </c>
      <c r="BB37" s="168" t="s">
        <v>41</v>
      </c>
      <c r="BC37" s="168" t="s">
        <v>41</v>
      </c>
      <c r="BD37" s="168" t="s">
        <v>41</v>
      </c>
      <c r="BE37" s="144"/>
      <c r="BF37" s="169" t="s">
        <v>41</v>
      </c>
      <c r="BG37" s="169" t="s">
        <v>41</v>
      </c>
      <c r="BH37" s="169" t="s">
        <v>41</v>
      </c>
      <c r="BI37" s="169" t="s">
        <v>41</v>
      </c>
      <c r="BJ37" s="169" t="s">
        <v>41</v>
      </c>
      <c r="BK37" s="169" t="s">
        <v>41</v>
      </c>
      <c r="BL37" s="169" t="s">
        <v>41</v>
      </c>
      <c r="BM37" s="169" t="s">
        <v>41</v>
      </c>
      <c r="BN37" s="169" t="s">
        <v>41</v>
      </c>
      <c r="BO37" s="169" t="s">
        <v>41</v>
      </c>
      <c r="BP37" s="169" t="s">
        <v>41</v>
      </c>
      <c r="BQ37" s="169" t="s">
        <v>41</v>
      </c>
      <c r="BR37" s="169" t="s">
        <v>41</v>
      </c>
      <c r="BS37" s="169" t="s">
        <v>41</v>
      </c>
      <c r="BT37" s="169" t="s">
        <v>41</v>
      </c>
      <c r="BU37" s="169" t="s">
        <v>41</v>
      </c>
      <c r="BV37" s="144"/>
      <c r="BW37" s="168" t="s">
        <v>41</v>
      </c>
      <c r="BX37" s="168" t="s">
        <v>41</v>
      </c>
      <c r="BY37" s="168" t="s">
        <v>41</v>
      </c>
      <c r="BZ37" s="168" t="s">
        <v>41</v>
      </c>
      <c r="CA37" s="168" t="s">
        <v>41</v>
      </c>
      <c r="CB37" s="168" t="s">
        <v>41</v>
      </c>
      <c r="CC37" s="168" t="s">
        <v>41</v>
      </c>
      <c r="CD37" s="168" t="s">
        <v>41</v>
      </c>
      <c r="CE37" s="168" t="s">
        <v>41</v>
      </c>
      <c r="CF37" s="168" t="s">
        <v>41</v>
      </c>
      <c r="CG37" s="168" t="s">
        <v>41</v>
      </c>
      <c r="CH37" s="168" t="s">
        <v>41</v>
      </c>
      <c r="CI37" s="161"/>
      <c r="CJ37" s="169" t="s">
        <v>41</v>
      </c>
      <c r="CK37" s="169" t="s">
        <v>41</v>
      </c>
      <c r="CL37" s="169" t="s">
        <v>41</v>
      </c>
      <c r="CM37" s="169" t="s">
        <v>41</v>
      </c>
      <c r="CN37" s="169" t="s">
        <v>41</v>
      </c>
      <c r="CO37" s="169" t="s">
        <v>41</v>
      </c>
      <c r="CP37" s="169" t="s">
        <v>41</v>
      </c>
      <c r="CQ37" s="169" t="s">
        <v>41</v>
      </c>
      <c r="CR37" s="169" t="s">
        <v>41</v>
      </c>
      <c r="CS37" s="169" t="s">
        <v>41</v>
      </c>
      <c r="CT37" s="169" t="s">
        <v>41</v>
      </c>
      <c r="CU37" s="169" t="s">
        <v>41</v>
      </c>
      <c r="CV37" s="157"/>
      <c r="CW37" s="168" t="s">
        <v>41</v>
      </c>
      <c r="CX37" s="168" t="s">
        <v>41</v>
      </c>
      <c r="CY37" s="168" t="s">
        <v>41</v>
      </c>
      <c r="CZ37" s="168" t="s">
        <v>41</v>
      </c>
      <c r="DA37" s="168" t="s">
        <v>41</v>
      </c>
      <c r="DB37" s="168" t="s">
        <v>41</v>
      </c>
      <c r="DC37" s="168" t="s">
        <v>41</v>
      </c>
      <c r="DD37" s="168" t="s">
        <v>41</v>
      </c>
      <c r="DE37" s="168" t="s">
        <v>41</v>
      </c>
      <c r="DF37" s="168" t="s">
        <v>41</v>
      </c>
      <c r="DG37" s="168" t="s">
        <v>41</v>
      </c>
      <c r="DH37" s="168" t="s">
        <v>41</v>
      </c>
      <c r="DI37" s="157"/>
      <c r="DJ37" s="169" t="s">
        <v>41</v>
      </c>
      <c r="DK37" s="169" t="s">
        <v>41</v>
      </c>
      <c r="DL37" s="169" t="s">
        <v>41</v>
      </c>
      <c r="DM37" s="169" t="s">
        <v>41</v>
      </c>
      <c r="DN37" s="169" t="s">
        <v>41</v>
      </c>
      <c r="DO37" s="169" t="s">
        <v>41</v>
      </c>
      <c r="DP37" s="169" t="s">
        <v>41</v>
      </c>
      <c r="DQ37" s="169" t="s">
        <v>41</v>
      </c>
      <c r="DR37" s="169" t="s">
        <v>41</v>
      </c>
      <c r="DS37" s="169" t="s">
        <v>41</v>
      </c>
      <c r="DT37" s="169" t="s">
        <v>41</v>
      </c>
      <c r="DU37" s="169" t="s">
        <v>41</v>
      </c>
      <c r="DV37" s="169" t="s">
        <v>41</v>
      </c>
      <c r="DW37" s="169" t="s">
        <v>41</v>
      </c>
      <c r="DX37" s="169" t="s">
        <v>41</v>
      </c>
      <c r="DY37" s="169" t="s">
        <v>41</v>
      </c>
      <c r="DZ37" s="158"/>
      <c r="EA37" s="168">
        <v>40.6</v>
      </c>
      <c r="EB37" s="168">
        <v>43.5</v>
      </c>
      <c r="EC37" s="168">
        <v>13</v>
      </c>
      <c r="ED37" s="168">
        <v>2.9</v>
      </c>
      <c r="EE37" s="168">
        <v>2.9</v>
      </c>
      <c r="EF37" s="168">
        <v>78.3</v>
      </c>
      <c r="EG37" s="168">
        <v>17.399999999999999</v>
      </c>
      <c r="EH37" s="168">
        <v>1.4</v>
      </c>
      <c r="EI37" s="168">
        <v>23.2</v>
      </c>
      <c r="EJ37" s="168">
        <v>49.3</v>
      </c>
      <c r="EK37" s="168">
        <v>21.7</v>
      </c>
      <c r="EL37" s="168">
        <v>5.8</v>
      </c>
      <c r="EM37" s="158"/>
      <c r="EN37" s="169">
        <v>15.8</v>
      </c>
      <c r="EO37" s="169">
        <v>58.4</v>
      </c>
      <c r="EP37" s="169">
        <v>22.8</v>
      </c>
      <c r="EQ37" s="169">
        <v>3</v>
      </c>
      <c r="ER37" s="169">
        <v>4</v>
      </c>
      <c r="ES37" s="169">
        <v>75.2</v>
      </c>
      <c r="ET37" s="169">
        <v>20.8</v>
      </c>
      <c r="EU37" s="169">
        <v>0</v>
      </c>
      <c r="EV37" s="169">
        <v>4</v>
      </c>
      <c r="EW37" s="169">
        <v>49</v>
      </c>
      <c r="EX37" s="169">
        <v>34</v>
      </c>
      <c r="EY37" s="169">
        <v>13</v>
      </c>
      <c r="EZ37" s="169">
        <v>10</v>
      </c>
      <c r="FA37" s="169">
        <v>37</v>
      </c>
      <c r="FB37" s="169">
        <v>41</v>
      </c>
      <c r="FC37" s="169">
        <v>12</v>
      </c>
      <c r="FD37" s="148"/>
      <c r="FE37" s="51" t="s">
        <v>626</v>
      </c>
      <c r="FF37" s="51" t="s">
        <v>625</v>
      </c>
      <c r="FG37" s="51" t="s">
        <v>628</v>
      </c>
      <c r="FH37" s="51" t="s">
        <v>627</v>
      </c>
      <c r="FI37" s="51" t="s">
        <v>630</v>
      </c>
      <c r="FJ37" s="51" t="s">
        <v>629</v>
      </c>
      <c r="FK37" s="47" t="s">
        <v>38</v>
      </c>
      <c r="FL37" s="47" t="s">
        <v>38</v>
      </c>
      <c r="FM37" s="47" t="s">
        <v>38</v>
      </c>
      <c r="FN37" s="47" t="s">
        <v>38</v>
      </c>
      <c r="FO37" s="47" t="s">
        <v>38</v>
      </c>
      <c r="FP37" s="47" t="s">
        <v>38</v>
      </c>
      <c r="FQ37" s="147"/>
      <c r="FR37" s="51">
        <v>0.81200000000000006</v>
      </c>
      <c r="FS37" s="51">
        <v>0.188</v>
      </c>
      <c r="FT37" s="51">
        <v>0.86099999999999999</v>
      </c>
      <c r="FU37" s="51">
        <v>0.13900000000000001</v>
      </c>
      <c r="FV37" s="51">
        <v>0.83</v>
      </c>
      <c r="FW37" s="51">
        <v>0.17</v>
      </c>
      <c r="FX37" s="47" t="s">
        <v>38</v>
      </c>
      <c r="FY37" s="47" t="s">
        <v>38</v>
      </c>
      <c r="FZ37" s="47" t="s">
        <v>38</v>
      </c>
      <c r="GA37" s="47" t="s">
        <v>38</v>
      </c>
      <c r="GB37" s="47" t="s">
        <v>38</v>
      </c>
      <c r="GC37" s="47" t="s">
        <v>38</v>
      </c>
      <c r="GD37" s="165" t="s">
        <v>38</v>
      </c>
      <c r="GE37" s="165" t="s">
        <v>38</v>
      </c>
      <c r="GF37" s="165" t="s">
        <v>38</v>
      </c>
      <c r="GG37" s="165" t="s">
        <v>38</v>
      </c>
      <c r="GH37" s="165" t="s">
        <v>38</v>
      </c>
      <c r="GI37" s="165" t="s">
        <v>38</v>
      </c>
      <c r="GJ37" s="46"/>
    </row>
    <row r="38" spans="1:192">
      <c r="A38" s="19" t="s">
        <v>78</v>
      </c>
      <c r="B38" s="166">
        <v>2</v>
      </c>
      <c r="C38" s="170">
        <v>0</v>
      </c>
      <c r="D38" s="208">
        <v>7451509</v>
      </c>
      <c r="E38" s="171">
        <v>969.42</v>
      </c>
      <c r="F38" s="182">
        <v>-3.2186570293313177E-2</v>
      </c>
      <c r="G38" s="177">
        <v>16.7</v>
      </c>
      <c r="H38" s="194">
        <v>0.6</v>
      </c>
      <c r="I38" s="196">
        <v>26.2</v>
      </c>
      <c r="J38" s="141"/>
      <c r="K38" s="174">
        <v>176</v>
      </c>
      <c r="L38" s="177">
        <v>22.5</v>
      </c>
      <c r="M38" s="194">
        <v>0.3</v>
      </c>
      <c r="N38" s="177">
        <v>98.6</v>
      </c>
      <c r="O38" s="181">
        <v>76</v>
      </c>
      <c r="P38" s="177">
        <v>31.8</v>
      </c>
      <c r="Q38" s="142"/>
      <c r="R38" s="48">
        <v>32.1</v>
      </c>
      <c r="S38" s="48">
        <v>42.9</v>
      </c>
      <c r="T38" s="48">
        <v>7.1</v>
      </c>
      <c r="U38" s="48">
        <v>17.899999999999999</v>
      </c>
      <c r="V38" s="48">
        <v>37</v>
      </c>
      <c r="W38" s="48">
        <v>37</v>
      </c>
      <c r="X38" s="48">
        <v>11.1</v>
      </c>
      <c r="Y38" s="48">
        <v>14.8</v>
      </c>
      <c r="Z38" s="48">
        <v>25</v>
      </c>
      <c r="AA38" s="48">
        <v>39.299999999999997</v>
      </c>
      <c r="AB38" s="48">
        <v>17.899999999999999</v>
      </c>
      <c r="AC38" s="48">
        <v>17.899999999999999</v>
      </c>
      <c r="AD38" s="143"/>
      <c r="AE38" s="50">
        <v>24</v>
      </c>
      <c r="AF38" s="50">
        <v>44</v>
      </c>
      <c r="AG38" s="50">
        <v>20</v>
      </c>
      <c r="AH38" s="50">
        <v>12</v>
      </c>
      <c r="AI38" s="50">
        <v>31.8</v>
      </c>
      <c r="AJ38" s="50">
        <v>18.2</v>
      </c>
      <c r="AK38" s="50">
        <v>27.3</v>
      </c>
      <c r="AL38" s="50">
        <v>22.7</v>
      </c>
      <c r="AM38" s="50">
        <v>25</v>
      </c>
      <c r="AN38" s="50">
        <v>25</v>
      </c>
      <c r="AO38" s="50">
        <v>16.7</v>
      </c>
      <c r="AP38" s="50">
        <v>33.299999999999997</v>
      </c>
      <c r="AQ38" s="144"/>
      <c r="AR38" s="145"/>
      <c r="AS38" s="167">
        <v>56</v>
      </c>
      <c r="AT38" s="167">
        <v>24</v>
      </c>
      <c r="AU38" s="167">
        <v>12</v>
      </c>
      <c r="AV38" s="167">
        <v>8</v>
      </c>
      <c r="AW38" s="168">
        <v>40</v>
      </c>
      <c r="AX38" s="168">
        <v>36</v>
      </c>
      <c r="AY38" s="168">
        <v>20</v>
      </c>
      <c r="AZ38" s="168">
        <v>4</v>
      </c>
      <c r="BA38" s="168">
        <v>40</v>
      </c>
      <c r="BB38" s="168">
        <v>40</v>
      </c>
      <c r="BC38" s="168">
        <v>12</v>
      </c>
      <c r="BD38" s="168">
        <v>8</v>
      </c>
      <c r="BE38" s="144"/>
      <c r="BF38" s="169">
        <v>28.1</v>
      </c>
      <c r="BG38" s="169">
        <v>50</v>
      </c>
      <c r="BH38" s="169">
        <v>12.5</v>
      </c>
      <c r="BI38" s="169">
        <v>9.4</v>
      </c>
      <c r="BJ38" s="169">
        <v>25</v>
      </c>
      <c r="BK38" s="169">
        <v>43.8</v>
      </c>
      <c r="BL38" s="169">
        <v>31.3</v>
      </c>
      <c r="BM38" s="169">
        <v>0</v>
      </c>
      <c r="BN38" s="169">
        <v>21.9</v>
      </c>
      <c r="BO38" s="169">
        <v>50</v>
      </c>
      <c r="BP38" s="169">
        <v>6.3</v>
      </c>
      <c r="BQ38" s="169">
        <v>21.9</v>
      </c>
      <c r="BR38" s="169">
        <v>19.399999999999999</v>
      </c>
      <c r="BS38" s="169">
        <v>12.9</v>
      </c>
      <c r="BT38" s="169">
        <v>45.2</v>
      </c>
      <c r="BU38" s="169">
        <v>22.6</v>
      </c>
      <c r="BV38" s="144"/>
      <c r="BW38" s="168">
        <v>42.9</v>
      </c>
      <c r="BX38" s="168">
        <v>40</v>
      </c>
      <c r="BY38" s="168">
        <v>17.100000000000001</v>
      </c>
      <c r="BZ38" s="168">
        <v>0</v>
      </c>
      <c r="CA38" s="168">
        <v>20</v>
      </c>
      <c r="CB38" s="168">
        <v>62.9</v>
      </c>
      <c r="CC38" s="168">
        <v>17.100000000000001</v>
      </c>
      <c r="CD38" s="168">
        <v>0</v>
      </c>
      <c r="CE38" s="168">
        <v>40</v>
      </c>
      <c r="CF38" s="168">
        <v>37.1</v>
      </c>
      <c r="CG38" s="168">
        <v>14.3</v>
      </c>
      <c r="CH38" s="168">
        <v>8.6</v>
      </c>
      <c r="CI38" s="161"/>
      <c r="CJ38" s="169">
        <v>40.700000000000003</v>
      </c>
      <c r="CK38" s="169">
        <v>48.1</v>
      </c>
      <c r="CL38" s="169">
        <v>11.1</v>
      </c>
      <c r="CM38" s="169">
        <v>0</v>
      </c>
      <c r="CN38" s="169">
        <v>42.9</v>
      </c>
      <c r="CO38" s="169">
        <v>32.1</v>
      </c>
      <c r="CP38" s="169">
        <v>17.899999999999999</v>
      </c>
      <c r="CQ38" s="169">
        <v>7.1</v>
      </c>
      <c r="CR38" s="169">
        <v>29.6</v>
      </c>
      <c r="CS38" s="169">
        <v>44.4</v>
      </c>
      <c r="CT38" s="169">
        <v>14.8</v>
      </c>
      <c r="CU38" s="169">
        <v>11.1</v>
      </c>
      <c r="CV38" s="157"/>
      <c r="CW38" s="168">
        <v>44.7</v>
      </c>
      <c r="CX38" s="168">
        <v>39.5</v>
      </c>
      <c r="CY38" s="168">
        <v>10.5</v>
      </c>
      <c r="CZ38" s="168">
        <v>5.3</v>
      </c>
      <c r="DA38" s="168">
        <v>15.8</v>
      </c>
      <c r="DB38" s="168">
        <v>47.4</v>
      </c>
      <c r="DC38" s="168">
        <v>28.9</v>
      </c>
      <c r="DD38" s="168">
        <v>7.9</v>
      </c>
      <c r="DE38" s="168">
        <v>18.399999999999999</v>
      </c>
      <c r="DF38" s="168">
        <v>31.6</v>
      </c>
      <c r="DG38" s="168">
        <v>31.6</v>
      </c>
      <c r="DH38" s="168">
        <v>18.399999999999999</v>
      </c>
      <c r="DI38" s="157"/>
      <c r="DJ38" s="169">
        <v>36.4</v>
      </c>
      <c r="DK38" s="169">
        <v>51.5</v>
      </c>
      <c r="DL38" s="169">
        <v>12.1</v>
      </c>
      <c r="DM38" s="169">
        <v>0</v>
      </c>
      <c r="DN38" s="169">
        <v>0</v>
      </c>
      <c r="DO38" s="169">
        <v>62.5</v>
      </c>
      <c r="DP38" s="169">
        <v>21.9</v>
      </c>
      <c r="DQ38" s="169">
        <v>15.6</v>
      </c>
      <c r="DR38" s="169">
        <v>21.9</v>
      </c>
      <c r="DS38" s="169">
        <v>28.1</v>
      </c>
      <c r="DT38" s="169">
        <v>25</v>
      </c>
      <c r="DU38" s="169">
        <v>25</v>
      </c>
      <c r="DV38" s="169">
        <v>21.4</v>
      </c>
      <c r="DW38" s="169">
        <v>25</v>
      </c>
      <c r="DX38" s="169">
        <v>28.6</v>
      </c>
      <c r="DY38" s="169">
        <v>25</v>
      </c>
      <c r="DZ38" s="158"/>
      <c r="EA38" s="168">
        <v>41.9</v>
      </c>
      <c r="EB38" s="168">
        <v>46.5</v>
      </c>
      <c r="EC38" s="168">
        <v>11.6</v>
      </c>
      <c r="ED38" s="168">
        <v>0</v>
      </c>
      <c r="EE38" s="168">
        <v>2.2999999999999998</v>
      </c>
      <c r="EF38" s="168">
        <v>72.7</v>
      </c>
      <c r="EG38" s="168">
        <v>18.2</v>
      </c>
      <c r="EH38" s="168">
        <v>6.8</v>
      </c>
      <c r="EI38" s="168">
        <v>22.7</v>
      </c>
      <c r="EJ38" s="168">
        <v>43.2</v>
      </c>
      <c r="EK38" s="168">
        <v>20.5</v>
      </c>
      <c r="EL38" s="168">
        <v>13.6</v>
      </c>
      <c r="EM38" s="158"/>
      <c r="EN38" s="169">
        <v>31.6</v>
      </c>
      <c r="EO38" s="169">
        <v>52.6</v>
      </c>
      <c r="EP38" s="169">
        <v>14</v>
      </c>
      <c r="EQ38" s="169">
        <v>1.8</v>
      </c>
      <c r="ER38" s="169">
        <v>1.6</v>
      </c>
      <c r="ES38" s="169">
        <v>65.599999999999994</v>
      </c>
      <c r="ET38" s="169">
        <v>32.799999999999997</v>
      </c>
      <c r="EU38" s="169">
        <v>0</v>
      </c>
      <c r="EV38" s="169">
        <v>15</v>
      </c>
      <c r="EW38" s="169">
        <v>41.7</v>
      </c>
      <c r="EX38" s="169">
        <v>23.3</v>
      </c>
      <c r="EY38" s="169">
        <v>20</v>
      </c>
      <c r="EZ38" s="169">
        <v>16</v>
      </c>
      <c r="FA38" s="169">
        <v>46</v>
      </c>
      <c r="FB38" s="169">
        <v>24</v>
      </c>
      <c r="FC38" s="169">
        <v>14</v>
      </c>
      <c r="FD38" s="148"/>
      <c r="FE38" s="51">
        <v>0.83699999999999997</v>
      </c>
      <c r="FF38" s="51">
        <v>0.16300000000000001</v>
      </c>
      <c r="FG38" s="51">
        <v>0.59199999999999997</v>
      </c>
      <c r="FH38" s="51">
        <v>0.40799999999999997</v>
      </c>
      <c r="FI38" s="51">
        <v>0.53400000000000003</v>
      </c>
      <c r="FJ38" s="51">
        <v>0.46600000000000003</v>
      </c>
      <c r="FK38" s="47" t="s">
        <v>628</v>
      </c>
      <c r="FL38" s="47" t="s">
        <v>627</v>
      </c>
      <c r="FM38" s="47" t="s">
        <v>626</v>
      </c>
      <c r="FN38" s="47" t="s">
        <v>625</v>
      </c>
      <c r="FO38" s="47">
        <v>0.64300000000000002</v>
      </c>
      <c r="FP38" s="47">
        <v>0.35699999999999998</v>
      </c>
      <c r="FQ38" s="147"/>
      <c r="FR38" s="51">
        <v>0.93</v>
      </c>
      <c r="FS38" s="51">
        <v>7.0000000000000007E-2</v>
      </c>
      <c r="FT38" s="51">
        <v>0.754</v>
      </c>
      <c r="FU38" s="51">
        <v>0.246</v>
      </c>
      <c r="FV38" s="51">
        <v>0.71699999999999997</v>
      </c>
      <c r="FW38" s="51">
        <v>0.28299999999999997</v>
      </c>
      <c r="FX38" s="47">
        <v>0.66700000000000004</v>
      </c>
      <c r="FY38" s="47">
        <v>0.33300000000000002</v>
      </c>
      <c r="FZ38" s="47">
        <v>0.61799999999999999</v>
      </c>
      <c r="GA38" s="47">
        <v>0.38200000000000001</v>
      </c>
      <c r="GB38" s="47">
        <v>0.313</v>
      </c>
      <c r="GC38" s="47">
        <v>0.68799999999999994</v>
      </c>
      <c r="GD38" s="165" t="s">
        <v>627</v>
      </c>
      <c r="GE38" s="165" t="s">
        <v>628</v>
      </c>
      <c r="GF38" s="165">
        <v>0.5</v>
      </c>
      <c r="GG38" s="165">
        <v>0.5</v>
      </c>
      <c r="GH38" s="165" t="s">
        <v>627</v>
      </c>
      <c r="GI38" s="165" t="s">
        <v>628</v>
      </c>
      <c r="GJ38" s="46"/>
    </row>
    <row r="39" spans="1:192">
      <c r="A39" s="19" t="s">
        <v>79</v>
      </c>
      <c r="B39" s="166">
        <v>5</v>
      </c>
      <c r="C39" s="170">
        <v>1</v>
      </c>
      <c r="D39" s="208">
        <v>10220014</v>
      </c>
      <c r="E39" s="171">
        <v>667.55</v>
      </c>
      <c r="F39" s="182">
        <v>-9.1433999792196463E-3</v>
      </c>
      <c r="G39" s="177">
        <v>12.6</v>
      </c>
      <c r="H39" s="194">
        <v>45.5</v>
      </c>
      <c r="I39" s="196">
        <v>65.5</v>
      </c>
      <c r="J39" s="141"/>
      <c r="K39" s="174">
        <v>25</v>
      </c>
      <c r="L39" s="177">
        <v>9.1</v>
      </c>
      <c r="M39" s="202" t="s">
        <v>38</v>
      </c>
      <c r="N39" s="177">
        <v>91.9</v>
      </c>
      <c r="O39" s="181">
        <v>41</v>
      </c>
      <c r="P39" s="177">
        <v>73.2</v>
      </c>
      <c r="Q39" s="142"/>
      <c r="R39" s="48">
        <v>13.8</v>
      </c>
      <c r="S39" s="48">
        <v>24.1</v>
      </c>
      <c r="T39" s="48">
        <v>20.7</v>
      </c>
      <c r="U39" s="48">
        <v>41.4</v>
      </c>
      <c r="V39" s="48">
        <v>12.5</v>
      </c>
      <c r="W39" s="48">
        <v>25</v>
      </c>
      <c r="X39" s="48">
        <v>28.6</v>
      </c>
      <c r="Y39" s="48">
        <v>33.9</v>
      </c>
      <c r="Z39" s="48">
        <v>17.2</v>
      </c>
      <c r="AA39" s="48">
        <v>22.4</v>
      </c>
      <c r="AB39" s="48">
        <v>17.2</v>
      </c>
      <c r="AC39" s="48">
        <v>43.1</v>
      </c>
      <c r="AD39" s="143"/>
      <c r="AE39" s="50">
        <v>27.3</v>
      </c>
      <c r="AF39" s="50">
        <v>27.3</v>
      </c>
      <c r="AG39" s="50">
        <v>20.5</v>
      </c>
      <c r="AH39" s="50">
        <v>25</v>
      </c>
      <c r="AI39" s="50">
        <v>20.5</v>
      </c>
      <c r="AJ39" s="50">
        <v>27.3</v>
      </c>
      <c r="AK39" s="50">
        <v>31.8</v>
      </c>
      <c r="AL39" s="50">
        <v>20.5</v>
      </c>
      <c r="AM39" s="50">
        <v>23.3</v>
      </c>
      <c r="AN39" s="50">
        <v>34.9</v>
      </c>
      <c r="AO39" s="50">
        <v>25.6</v>
      </c>
      <c r="AP39" s="50">
        <v>16.3</v>
      </c>
      <c r="AQ39" s="144"/>
      <c r="AR39" s="145"/>
      <c r="AS39" s="167">
        <v>19</v>
      </c>
      <c r="AT39" s="167">
        <v>44.8</v>
      </c>
      <c r="AU39" s="167">
        <v>20.7</v>
      </c>
      <c r="AV39" s="167">
        <v>15.5</v>
      </c>
      <c r="AW39" s="168">
        <v>20.7</v>
      </c>
      <c r="AX39" s="168">
        <v>27.6</v>
      </c>
      <c r="AY39" s="168">
        <v>32.799999999999997</v>
      </c>
      <c r="AZ39" s="168">
        <v>19</v>
      </c>
      <c r="BA39" s="168">
        <v>20.7</v>
      </c>
      <c r="BB39" s="168">
        <v>32.799999999999997</v>
      </c>
      <c r="BC39" s="168">
        <v>15.5</v>
      </c>
      <c r="BD39" s="168">
        <v>31</v>
      </c>
      <c r="BE39" s="144"/>
      <c r="BF39" s="169">
        <v>33.9</v>
      </c>
      <c r="BG39" s="169">
        <v>40.700000000000003</v>
      </c>
      <c r="BH39" s="169">
        <v>13.6</v>
      </c>
      <c r="BI39" s="169">
        <v>11.9</v>
      </c>
      <c r="BJ39" s="169">
        <v>25.4</v>
      </c>
      <c r="BK39" s="169">
        <v>49.2</v>
      </c>
      <c r="BL39" s="169">
        <v>22</v>
      </c>
      <c r="BM39" s="169">
        <v>3.4</v>
      </c>
      <c r="BN39" s="169">
        <v>33.9</v>
      </c>
      <c r="BO39" s="169">
        <v>39</v>
      </c>
      <c r="BP39" s="169">
        <v>15.3</v>
      </c>
      <c r="BQ39" s="169">
        <v>11.9</v>
      </c>
      <c r="BR39" s="169">
        <v>23.7</v>
      </c>
      <c r="BS39" s="169">
        <v>27.1</v>
      </c>
      <c r="BT39" s="169">
        <v>25.4</v>
      </c>
      <c r="BU39" s="169">
        <v>23.7</v>
      </c>
      <c r="BV39" s="144"/>
      <c r="BW39" s="168">
        <v>23.7</v>
      </c>
      <c r="BX39" s="168">
        <v>44.1</v>
      </c>
      <c r="BY39" s="168">
        <v>20.3</v>
      </c>
      <c r="BZ39" s="168">
        <v>11.9</v>
      </c>
      <c r="CA39" s="168">
        <v>25.4</v>
      </c>
      <c r="CB39" s="168">
        <v>33.9</v>
      </c>
      <c r="CC39" s="168">
        <v>32.200000000000003</v>
      </c>
      <c r="CD39" s="168">
        <v>8.5</v>
      </c>
      <c r="CE39" s="168">
        <v>33.9</v>
      </c>
      <c r="CF39" s="168">
        <v>22</v>
      </c>
      <c r="CG39" s="168">
        <v>22</v>
      </c>
      <c r="CH39" s="168">
        <v>22</v>
      </c>
      <c r="CI39" s="161"/>
      <c r="CJ39" s="169">
        <v>25.5</v>
      </c>
      <c r="CK39" s="169">
        <v>51.1</v>
      </c>
      <c r="CL39" s="169">
        <v>14.9</v>
      </c>
      <c r="CM39" s="169">
        <v>8.5</v>
      </c>
      <c r="CN39" s="169">
        <v>19.100000000000001</v>
      </c>
      <c r="CO39" s="169">
        <v>38.299999999999997</v>
      </c>
      <c r="CP39" s="169">
        <v>34</v>
      </c>
      <c r="CQ39" s="169">
        <v>8.5</v>
      </c>
      <c r="CR39" s="169">
        <v>23.4</v>
      </c>
      <c r="CS39" s="169">
        <v>42.6</v>
      </c>
      <c r="CT39" s="169">
        <v>19.100000000000001</v>
      </c>
      <c r="CU39" s="169">
        <v>14.9</v>
      </c>
      <c r="CV39" s="157"/>
      <c r="CW39" s="168">
        <v>33.299999999999997</v>
      </c>
      <c r="CX39" s="168">
        <v>48.9</v>
      </c>
      <c r="CY39" s="168">
        <v>15.6</v>
      </c>
      <c r="CZ39" s="168">
        <v>2.2000000000000002</v>
      </c>
      <c r="DA39" s="168">
        <v>6.8</v>
      </c>
      <c r="DB39" s="168">
        <v>63.6</v>
      </c>
      <c r="DC39" s="168">
        <v>25</v>
      </c>
      <c r="DD39" s="168">
        <v>4.5</v>
      </c>
      <c r="DE39" s="168">
        <v>31.1</v>
      </c>
      <c r="DF39" s="168">
        <v>42.2</v>
      </c>
      <c r="DG39" s="168">
        <v>11.1</v>
      </c>
      <c r="DH39" s="168">
        <v>15.6</v>
      </c>
      <c r="DI39" s="157"/>
      <c r="DJ39" s="169">
        <v>25.5</v>
      </c>
      <c r="DK39" s="169">
        <v>43.6</v>
      </c>
      <c r="DL39" s="169">
        <v>21.8</v>
      </c>
      <c r="DM39" s="169">
        <v>9.1</v>
      </c>
      <c r="DN39" s="169">
        <v>3.6</v>
      </c>
      <c r="DO39" s="169">
        <v>47.3</v>
      </c>
      <c r="DP39" s="169">
        <v>27.3</v>
      </c>
      <c r="DQ39" s="169">
        <v>21.8</v>
      </c>
      <c r="DR39" s="169">
        <v>20</v>
      </c>
      <c r="DS39" s="169">
        <v>38.200000000000003</v>
      </c>
      <c r="DT39" s="169">
        <v>20</v>
      </c>
      <c r="DU39" s="169">
        <v>21.8</v>
      </c>
      <c r="DV39" s="169">
        <v>16.399999999999999</v>
      </c>
      <c r="DW39" s="169">
        <v>20</v>
      </c>
      <c r="DX39" s="169">
        <v>20</v>
      </c>
      <c r="DY39" s="169">
        <v>43.6</v>
      </c>
      <c r="DZ39" s="158"/>
      <c r="EA39" s="168">
        <v>45.5</v>
      </c>
      <c r="EB39" s="168">
        <v>40.9</v>
      </c>
      <c r="EC39" s="168">
        <v>11.4</v>
      </c>
      <c r="ED39" s="168">
        <v>2.2999999999999998</v>
      </c>
      <c r="EE39" s="168">
        <v>4.7</v>
      </c>
      <c r="EF39" s="168">
        <v>67.400000000000006</v>
      </c>
      <c r="EG39" s="168">
        <v>20.9</v>
      </c>
      <c r="EH39" s="168">
        <v>7</v>
      </c>
      <c r="EI39" s="168">
        <v>40.5</v>
      </c>
      <c r="EJ39" s="168">
        <v>28.6</v>
      </c>
      <c r="EK39" s="168">
        <v>9.5</v>
      </c>
      <c r="EL39" s="168">
        <v>21.4</v>
      </c>
      <c r="EM39" s="158"/>
      <c r="EN39" s="169">
        <v>18.600000000000001</v>
      </c>
      <c r="EO39" s="169">
        <v>39.5</v>
      </c>
      <c r="EP39" s="169">
        <v>30.2</v>
      </c>
      <c r="EQ39" s="169">
        <v>11.6</v>
      </c>
      <c r="ER39" s="169">
        <v>2.2999999999999998</v>
      </c>
      <c r="ES39" s="169">
        <v>60.5</v>
      </c>
      <c r="ET39" s="169">
        <v>27.9</v>
      </c>
      <c r="EU39" s="169">
        <v>9.3000000000000007</v>
      </c>
      <c r="EV39" s="169">
        <v>14.3</v>
      </c>
      <c r="EW39" s="169">
        <v>38.1</v>
      </c>
      <c r="EX39" s="169">
        <v>16.7</v>
      </c>
      <c r="EY39" s="169">
        <v>31</v>
      </c>
      <c r="EZ39" s="169">
        <v>14</v>
      </c>
      <c r="FA39" s="169">
        <v>32.6</v>
      </c>
      <c r="FB39" s="169">
        <v>30.2</v>
      </c>
      <c r="FC39" s="169">
        <v>23.3</v>
      </c>
      <c r="FD39" s="148"/>
      <c r="FE39" s="51" t="s">
        <v>38</v>
      </c>
      <c r="FF39" s="51" t="s">
        <v>38</v>
      </c>
      <c r="FG39" s="51">
        <v>0.5</v>
      </c>
      <c r="FH39" s="51">
        <v>0.5</v>
      </c>
      <c r="FI39" s="51" t="s">
        <v>628</v>
      </c>
      <c r="FJ39" s="51" t="s">
        <v>627</v>
      </c>
      <c r="FK39" s="47" t="s">
        <v>628</v>
      </c>
      <c r="FL39" s="47" t="s">
        <v>627</v>
      </c>
      <c r="FM39" s="47" t="s">
        <v>38</v>
      </c>
      <c r="FN39" s="47" t="s">
        <v>38</v>
      </c>
      <c r="FO39" s="47" t="s">
        <v>627</v>
      </c>
      <c r="FP39" s="47" t="s">
        <v>628</v>
      </c>
      <c r="FQ39" s="147"/>
      <c r="FR39" s="51">
        <v>0.66700000000000004</v>
      </c>
      <c r="FS39" s="51">
        <v>0.33300000000000002</v>
      </c>
      <c r="FT39" s="51">
        <v>0.61</v>
      </c>
      <c r="FU39" s="51">
        <v>0.39</v>
      </c>
      <c r="FV39" s="51">
        <v>0.66700000000000004</v>
      </c>
      <c r="FW39" s="51">
        <v>0.33300000000000002</v>
      </c>
      <c r="FX39" s="47" t="s">
        <v>38</v>
      </c>
      <c r="FY39" s="47" t="s">
        <v>38</v>
      </c>
      <c r="FZ39" s="47" t="s">
        <v>38</v>
      </c>
      <c r="GA39" s="47" t="s">
        <v>38</v>
      </c>
      <c r="GB39" s="47" t="s">
        <v>38</v>
      </c>
      <c r="GC39" s="47" t="s">
        <v>38</v>
      </c>
      <c r="GD39" s="165" t="s">
        <v>38</v>
      </c>
      <c r="GE39" s="165" t="s">
        <v>38</v>
      </c>
      <c r="GF39" s="165" t="s">
        <v>38</v>
      </c>
      <c r="GG39" s="165" t="s">
        <v>38</v>
      </c>
      <c r="GH39" s="165" t="s">
        <v>38</v>
      </c>
      <c r="GI39" s="165" t="s">
        <v>38</v>
      </c>
      <c r="GJ39" s="46"/>
    </row>
    <row r="40" spans="1:192">
      <c r="A40" s="19" t="s">
        <v>80</v>
      </c>
      <c r="B40" s="166">
        <v>11</v>
      </c>
      <c r="C40" s="170">
        <v>11</v>
      </c>
      <c r="D40" s="208">
        <v>52707042</v>
      </c>
      <c r="E40" s="171">
        <v>1537.6000000000004</v>
      </c>
      <c r="F40" s="182">
        <v>-2.7266400961598825E-2</v>
      </c>
      <c r="G40" s="177">
        <v>10.9</v>
      </c>
      <c r="H40" s="194">
        <v>0</v>
      </c>
      <c r="I40" s="196">
        <v>38.9</v>
      </c>
      <c r="J40" s="141"/>
      <c r="K40" s="174">
        <v>66</v>
      </c>
      <c r="L40" s="177">
        <v>10</v>
      </c>
      <c r="M40" s="194">
        <v>0.6</v>
      </c>
      <c r="N40" s="177">
        <v>85.2</v>
      </c>
      <c r="O40" s="181">
        <v>81</v>
      </c>
      <c r="P40" s="177">
        <v>62.3</v>
      </c>
      <c r="Q40" s="142"/>
      <c r="R40" s="48">
        <v>9</v>
      </c>
      <c r="S40" s="48">
        <v>9</v>
      </c>
      <c r="T40" s="48">
        <v>22</v>
      </c>
      <c r="U40" s="48">
        <v>60</v>
      </c>
      <c r="V40" s="48">
        <v>9.1</v>
      </c>
      <c r="W40" s="48">
        <v>14.1</v>
      </c>
      <c r="X40" s="48">
        <v>29.3</v>
      </c>
      <c r="Y40" s="48">
        <v>47.5</v>
      </c>
      <c r="Z40" s="48">
        <v>12.2</v>
      </c>
      <c r="AA40" s="48">
        <v>12.2</v>
      </c>
      <c r="AB40" s="48">
        <v>33.700000000000003</v>
      </c>
      <c r="AC40" s="48">
        <v>41.8</v>
      </c>
      <c r="AD40" s="143"/>
      <c r="AE40" s="50">
        <v>7.5</v>
      </c>
      <c r="AF40" s="50">
        <v>14</v>
      </c>
      <c r="AG40" s="50">
        <v>32.299999999999997</v>
      </c>
      <c r="AH40" s="50">
        <v>46.2</v>
      </c>
      <c r="AI40" s="50">
        <v>6.4</v>
      </c>
      <c r="AJ40" s="50">
        <v>12.8</v>
      </c>
      <c r="AK40" s="50">
        <v>43.6</v>
      </c>
      <c r="AL40" s="50">
        <v>37.200000000000003</v>
      </c>
      <c r="AM40" s="50">
        <v>12.9</v>
      </c>
      <c r="AN40" s="50">
        <v>21.5</v>
      </c>
      <c r="AO40" s="50">
        <v>32.299999999999997</v>
      </c>
      <c r="AP40" s="50">
        <v>33.299999999999997</v>
      </c>
      <c r="AQ40" s="144"/>
      <c r="AR40" s="145"/>
      <c r="AS40" s="167">
        <v>19.5</v>
      </c>
      <c r="AT40" s="167">
        <v>54</v>
      </c>
      <c r="AU40" s="167">
        <v>15.9</v>
      </c>
      <c r="AV40" s="167">
        <v>10.6</v>
      </c>
      <c r="AW40" s="168">
        <v>16.8</v>
      </c>
      <c r="AX40" s="168">
        <v>42.5</v>
      </c>
      <c r="AY40" s="168">
        <v>36.299999999999997</v>
      </c>
      <c r="AZ40" s="168">
        <v>4.4000000000000004</v>
      </c>
      <c r="BA40" s="168">
        <v>19.5</v>
      </c>
      <c r="BB40" s="168">
        <v>43.4</v>
      </c>
      <c r="BC40" s="168">
        <v>23</v>
      </c>
      <c r="BD40" s="168">
        <v>14.2</v>
      </c>
      <c r="BE40" s="144"/>
      <c r="BF40" s="169">
        <v>14.6</v>
      </c>
      <c r="BG40" s="169">
        <v>51.8</v>
      </c>
      <c r="BH40" s="169">
        <v>19</v>
      </c>
      <c r="BI40" s="169">
        <v>14.6</v>
      </c>
      <c r="BJ40" s="169">
        <v>13.9</v>
      </c>
      <c r="BK40" s="169">
        <v>48.9</v>
      </c>
      <c r="BL40" s="169">
        <v>35</v>
      </c>
      <c r="BM40" s="169">
        <v>2.2000000000000002</v>
      </c>
      <c r="BN40" s="169">
        <v>20.399999999999999</v>
      </c>
      <c r="BO40" s="169">
        <v>49.6</v>
      </c>
      <c r="BP40" s="169">
        <v>14.6</v>
      </c>
      <c r="BQ40" s="169">
        <v>15.3</v>
      </c>
      <c r="BR40" s="169">
        <v>8.1</v>
      </c>
      <c r="BS40" s="169">
        <v>11.9</v>
      </c>
      <c r="BT40" s="169">
        <v>34.799999999999997</v>
      </c>
      <c r="BU40" s="169">
        <v>45.2</v>
      </c>
      <c r="BV40" s="144"/>
      <c r="BW40" s="168">
        <v>16.5</v>
      </c>
      <c r="BX40" s="168">
        <v>45.6</v>
      </c>
      <c r="BY40" s="168">
        <v>31.1</v>
      </c>
      <c r="BZ40" s="168">
        <v>6.8</v>
      </c>
      <c r="CA40" s="168">
        <v>16.5</v>
      </c>
      <c r="CB40" s="168">
        <v>34</v>
      </c>
      <c r="CC40" s="168">
        <v>44.7</v>
      </c>
      <c r="CD40" s="168">
        <v>4.9000000000000004</v>
      </c>
      <c r="CE40" s="168">
        <v>28.2</v>
      </c>
      <c r="CF40" s="168">
        <v>36.9</v>
      </c>
      <c r="CG40" s="168">
        <v>16.5</v>
      </c>
      <c r="CH40" s="168">
        <v>18.399999999999999</v>
      </c>
      <c r="CI40" s="161"/>
      <c r="CJ40" s="169">
        <v>11.1</v>
      </c>
      <c r="CK40" s="169">
        <v>41.7</v>
      </c>
      <c r="CL40" s="169">
        <v>41.7</v>
      </c>
      <c r="CM40" s="169">
        <v>5.6</v>
      </c>
      <c r="CN40" s="169">
        <v>6.5</v>
      </c>
      <c r="CO40" s="169">
        <v>34.299999999999997</v>
      </c>
      <c r="CP40" s="169">
        <v>48.1</v>
      </c>
      <c r="CQ40" s="169">
        <v>11.1</v>
      </c>
      <c r="CR40" s="169">
        <v>14.8</v>
      </c>
      <c r="CS40" s="169">
        <v>40.700000000000003</v>
      </c>
      <c r="CT40" s="169">
        <v>22.2</v>
      </c>
      <c r="CU40" s="169">
        <v>22.2</v>
      </c>
      <c r="CV40" s="157"/>
      <c r="CW40" s="168">
        <v>14.4</v>
      </c>
      <c r="CX40" s="168">
        <v>52.6</v>
      </c>
      <c r="CY40" s="168">
        <v>26.8</v>
      </c>
      <c r="CZ40" s="168">
        <v>6.2</v>
      </c>
      <c r="DA40" s="168">
        <v>4.2</v>
      </c>
      <c r="DB40" s="168">
        <v>47.9</v>
      </c>
      <c r="DC40" s="168">
        <v>34.4</v>
      </c>
      <c r="DD40" s="168">
        <v>13.5</v>
      </c>
      <c r="DE40" s="168">
        <v>20.8</v>
      </c>
      <c r="DF40" s="168">
        <v>27.1</v>
      </c>
      <c r="DG40" s="168">
        <v>32.299999999999997</v>
      </c>
      <c r="DH40" s="168">
        <v>19.8</v>
      </c>
      <c r="DI40" s="157"/>
      <c r="DJ40" s="169">
        <v>19.100000000000001</v>
      </c>
      <c r="DK40" s="169">
        <v>59.1</v>
      </c>
      <c r="DL40" s="169">
        <v>15.5</v>
      </c>
      <c r="DM40" s="169">
        <v>6.4</v>
      </c>
      <c r="DN40" s="169">
        <v>2.7</v>
      </c>
      <c r="DO40" s="169">
        <v>51.4</v>
      </c>
      <c r="DP40" s="169">
        <v>34.200000000000003</v>
      </c>
      <c r="DQ40" s="169">
        <v>11.7</v>
      </c>
      <c r="DR40" s="169">
        <v>30.6</v>
      </c>
      <c r="DS40" s="169">
        <v>36</v>
      </c>
      <c r="DT40" s="169">
        <v>18</v>
      </c>
      <c r="DU40" s="169">
        <v>15.3</v>
      </c>
      <c r="DV40" s="169">
        <v>7.3</v>
      </c>
      <c r="DW40" s="169">
        <v>21.1</v>
      </c>
      <c r="DX40" s="169">
        <v>25.7</v>
      </c>
      <c r="DY40" s="169">
        <v>45.9</v>
      </c>
      <c r="DZ40" s="158"/>
      <c r="EA40" s="168">
        <v>21.8</v>
      </c>
      <c r="EB40" s="168">
        <v>42.7</v>
      </c>
      <c r="EC40" s="168">
        <v>31.8</v>
      </c>
      <c r="ED40" s="168">
        <v>3.6</v>
      </c>
      <c r="EE40" s="168">
        <v>1.8</v>
      </c>
      <c r="EF40" s="168">
        <v>46.8</v>
      </c>
      <c r="EG40" s="168">
        <v>36.9</v>
      </c>
      <c r="EH40" s="168">
        <v>14.4</v>
      </c>
      <c r="EI40" s="168">
        <v>18.8</v>
      </c>
      <c r="EJ40" s="168">
        <v>26.8</v>
      </c>
      <c r="EK40" s="168">
        <v>26.8</v>
      </c>
      <c r="EL40" s="168">
        <v>27.7</v>
      </c>
      <c r="EM40" s="158"/>
      <c r="EN40" s="169">
        <v>13</v>
      </c>
      <c r="EO40" s="169">
        <v>35.9</v>
      </c>
      <c r="EP40" s="169">
        <v>35.9</v>
      </c>
      <c r="EQ40" s="169">
        <v>15.2</v>
      </c>
      <c r="ER40" s="169">
        <v>0</v>
      </c>
      <c r="ES40" s="169">
        <v>51.6</v>
      </c>
      <c r="ET40" s="169">
        <v>30.8</v>
      </c>
      <c r="EU40" s="169">
        <v>17.600000000000001</v>
      </c>
      <c r="EV40" s="169">
        <v>8.6</v>
      </c>
      <c r="EW40" s="169">
        <v>30.1</v>
      </c>
      <c r="EX40" s="169">
        <v>29</v>
      </c>
      <c r="EY40" s="169">
        <v>32.299999999999997</v>
      </c>
      <c r="EZ40" s="169">
        <v>9.5</v>
      </c>
      <c r="FA40" s="169">
        <v>25</v>
      </c>
      <c r="FB40" s="169">
        <v>31</v>
      </c>
      <c r="FC40" s="169">
        <v>34.5</v>
      </c>
      <c r="FD40" s="148"/>
      <c r="FE40" s="51">
        <v>0.64700000000000002</v>
      </c>
      <c r="FF40" s="51">
        <v>0.35299999999999998</v>
      </c>
      <c r="FG40" s="51">
        <v>0.54500000000000004</v>
      </c>
      <c r="FH40" s="51">
        <v>0.45500000000000002</v>
      </c>
      <c r="FI40" s="51">
        <v>0.68</v>
      </c>
      <c r="FJ40" s="51">
        <v>0.32</v>
      </c>
      <c r="FK40" s="47">
        <v>0.55600000000000005</v>
      </c>
      <c r="FL40" s="47">
        <v>0.44400000000000001</v>
      </c>
      <c r="FM40" s="47" t="s">
        <v>629</v>
      </c>
      <c r="FN40" s="47" t="s">
        <v>630</v>
      </c>
      <c r="FO40" s="47">
        <v>0.27800000000000002</v>
      </c>
      <c r="FP40" s="47">
        <v>0.72199999999999998</v>
      </c>
      <c r="FQ40" s="147"/>
      <c r="FR40" s="51">
        <v>0.57599999999999996</v>
      </c>
      <c r="FS40" s="51">
        <v>0.42399999999999999</v>
      </c>
      <c r="FT40" s="51">
        <v>0.52900000000000003</v>
      </c>
      <c r="FU40" s="51">
        <v>0.47099999999999997</v>
      </c>
      <c r="FV40" s="51">
        <v>0.56799999999999995</v>
      </c>
      <c r="FW40" s="51">
        <v>0.432</v>
      </c>
      <c r="FX40" s="47">
        <v>0.41199999999999998</v>
      </c>
      <c r="FY40" s="47">
        <v>0.58799999999999997</v>
      </c>
      <c r="FZ40" s="47">
        <v>0.34799999999999998</v>
      </c>
      <c r="GA40" s="47">
        <v>0.65200000000000002</v>
      </c>
      <c r="GB40" s="47" t="s">
        <v>629</v>
      </c>
      <c r="GC40" s="47" t="s">
        <v>630</v>
      </c>
      <c r="GD40" s="165" t="s">
        <v>627</v>
      </c>
      <c r="GE40" s="165" t="s">
        <v>628</v>
      </c>
      <c r="GF40" s="165">
        <v>0.38500000000000001</v>
      </c>
      <c r="GG40" s="165">
        <v>0.61499999999999999</v>
      </c>
      <c r="GH40" s="165" t="s">
        <v>629</v>
      </c>
      <c r="GI40" s="165" t="s">
        <v>630</v>
      </c>
      <c r="GJ40" s="46"/>
    </row>
    <row r="41" spans="1:192">
      <c r="A41" s="19" t="s">
        <v>81</v>
      </c>
      <c r="B41" s="166">
        <v>12</v>
      </c>
      <c r="C41" s="170">
        <v>0</v>
      </c>
      <c r="D41" s="208">
        <v>43290585</v>
      </c>
      <c r="E41" s="171">
        <v>1830.7500000000002</v>
      </c>
      <c r="F41" s="182">
        <v>-1.4294944273946064E-2</v>
      </c>
      <c r="G41" s="177">
        <v>11.9</v>
      </c>
      <c r="H41" s="194">
        <v>31.5</v>
      </c>
      <c r="I41" s="196">
        <v>72.3</v>
      </c>
      <c r="J41" s="141"/>
      <c r="K41" s="174">
        <v>91</v>
      </c>
      <c r="L41" s="177">
        <v>11.7</v>
      </c>
      <c r="M41" s="202" t="s">
        <v>38</v>
      </c>
      <c r="N41" s="177">
        <v>87.2</v>
      </c>
      <c r="O41" s="181">
        <v>100</v>
      </c>
      <c r="P41" s="177">
        <v>55.2</v>
      </c>
      <c r="Q41" s="142"/>
      <c r="R41" s="48">
        <v>4.8</v>
      </c>
      <c r="S41" s="48">
        <v>8.1999999999999993</v>
      </c>
      <c r="T41" s="48">
        <v>18.5</v>
      </c>
      <c r="U41" s="48">
        <v>68.5</v>
      </c>
      <c r="V41" s="48">
        <v>7.6</v>
      </c>
      <c r="W41" s="48">
        <v>9.6999999999999993</v>
      </c>
      <c r="X41" s="48">
        <v>26.2</v>
      </c>
      <c r="Y41" s="48">
        <v>56.6</v>
      </c>
      <c r="Z41" s="48">
        <v>5.6</v>
      </c>
      <c r="AA41" s="48">
        <v>16.8</v>
      </c>
      <c r="AB41" s="48">
        <v>18.2</v>
      </c>
      <c r="AC41" s="48">
        <v>59.4</v>
      </c>
      <c r="AD41" s="143"/>
      <c r="AE41" s="50">
        <v>5.3</v>
      </c>
      <c r="AF41" s="50">
        <v>13.3</v>
      </c>
      <c r="AG41" s="50">
        <v>25.7</v>
      </c>
      <c r="AH41" s="50">
        <v>55.8</v>
      </c>
      <c r="AI41" s="50">
        <v>5.3</v>
      </c>
      <c r="AJ41" s="50">
        <v>15.8</v>
      </c>
      <c r="AK41" s="50">
        <v>29.8</v>
      </c>
      <c r="AL41" s="50">
        <v>49.1</v>
      </c>
      <c r="AM41" s="50">
        <v>10.5</v>
      </c>
      <c r="AN41" s="50">
        <v>23.7</v>
      </c>
      <c r="AO41" s="50">
        <v>23.7</v>
      </c>
      <c r="AP41" s="50">
        <v>42.1</v>
      </c>
      <c r="AQ41" s="144"/>
      <c r="AR41" s="145"/>
      <c r="AS41" s="167">
        <v>12.2</v>
      </c>
      <c r="AT41" s="167">
        <v>39.9</v>
      </c>
      <c r="AU41" s="167">
        <v>36.5</v>
      </c>
      <c r="AV41" s="167">
        <v>11.5</v>
      </c>
      <c r="AW41" s="168">
        <v>12.9</v>
      </c>
      <c r="AX41" s="168">
        <v>25.9</v>
      </c>
      <c r="AY41" s="168">
        <v>51</v>
      </c>
      <c r="AZ41" s="168">
        <v>10.199999999999999</v>
      </c>
      <c r="BA41" s="168">
        <v>14.3</v>
      </c>
      <c r="BB41" s="168">
        <v>36.700000000000003</v>
      </c>
      <c r="BC41" s="168">
        <v>20.399999999999999</v>
      </c>
      <c r="BD41" s="168">
        <v>28.6</v>
      </c>
      <c r="BE41" s="144"/>
      <c r="BF41" s="169">
        <v>9.6</v>
      </c>
      <c r="BG41" s="169">
        <v>47.9</v>
      </c>
      <c r="BH41" s="169">
        <v>25.3</v>
      </c>
      <c r="BI41" s="169">
        <v>17.100000000000001</v>
      </c>
      <c r="BJ41" s="169">
        <v>9.6</v>
      </c>
      <c r="BK41" s="169">
        <v>43.8</v>
      </c>
      <c r="BL41" s="169">
        <v>44.5</v>
      </c>
      <c r="BM41" s="169">
        <v>2.1</v>
      </c>
      <c r="BN41" s="169">
        <v>14.3</v>
      </c>
      <c r="BO41" s="169">
        <v>36.700000000000003</v>
      </c>
      <c r="BP41" s="169">
        <v>21.1</v>
      </c>
      <c r="BQ41" s="169">
        <v>27.9</v>
      </c>
      <c r="BR41" s="169">
        <v>4.8</v>
      </c>
      <c r="BS41" s="169">
        <v>8.1999999999999993</v>
      </c>
      <c r="BT41" s="169">
        <v>29.3</v>
      </c>
      <c r="BU41" s="169">
        <v>57.8</v>
      </c>
      <c r="BV41" s="144"/>
      <c r="BW41" s="168">
        <v>8.1</v>
      </c>
      <c r="BX41" s="168">
        <v>55</v>
      </c>
      <c r="BY41" s="168">
        <v>26.9</v>
      </c>
      <c r="BZ41" s="168">
        <v>10</v>
      </c>
      <c r="CA41" s="168">
        <v>12.5</v>
      </c>
      <c r="CB41" s="168">
        <v>41.3</v>
      </c>
      <c r="CC41" s="168">
        <v>41.9</v>
      </c>
      <c r="CD41" s="168">
        <v>4.4000000000000004</v>
      </c>
      <c r="CE41" s="168">
        <v>21.7</v>
      </c>
      <c r="CF41" s="168">
        <v>36.6</v>
      </c>
      <c r="CG41" s="168">
        <v>22.4</v>
      </c>
      <c r="CH41" s="168">
        <v>19.3</v>
      </c>
      <c r="CI41" s="161"/>
      <c r="CJ41" s="169">
        <v>9.3000000000000007</v>
      </c>
      <c r="CK41" s="169">
        <v>41.4</v>
      </c>
      <c r="CL41" s="169">
        <v>40.700000000000003</v>
      </c>
      <c r="CM41" s="169">
        <v>8.6</v>
      </c>
      <c r="CN41" s="169">
        <v>10.6</v>
      </c>
      <c r="CO41" s="169">
        <v>33.299999999999997</v>
      </c>
      <c r="CP41" s="169">
        <v>38.299999999999997</v>
      </c>
      <c r="CQ41" s="169">
        <v>17.7</v>
      </c>
      <c r="CR41" s="169">
        <v>22</v>
      </c>
      <c r="CS41" s="169">
        <v>31.9</v>
      </c>
      <c r="CT41" s="169">
        <v>17</v>
      </c>
      <c r="CU41" s="169">
        <v>29.1</v>
      </c>
      <c r="CV41" s="157"/>
      <c r="CW41" s="168">
        <v>11.2</v>
      </c>
      <c r="CX41" s="168">
        <v>41.6</v>
      </c>
      <c r="CY41" s="168">
        <v>28.8</v>
      </c>
      <c r="CZ41" s="168">
        <v>18.399999999999999</v>
      </c>
      <c r="DA41" s="168">
        <v>4</v>
      </c>
      <c r="DB41" s="168">
        <v>36.799999999999997</v>
      </c>
      <c r="DC41" s="168">
        <v>39.200000000000003</v>
      </c>
      <c r="DD41" s="168">
        <v>20</v>
      </c>
      <c r="DE41" s="168">
        <v>16.100000000000001</v>
      </c>
      <c r="DF41" s="168">
        <v>32.299999999999997</v>
      </c>
      <c r="DG41" s="168">
        <v>29</v>
      </c>
      <c r="DH41" s="168">
        <v>22.6</v>
      </c>
      <c r="DI41" s="157"/>
      <c r="DJ41" s="169">
        <v>15.9</v>
      </c>
      <c r="DK41" s="169">
        <v>48.4</v>
      </c>
      <c r="DL41" s="169">
        <v>30.2</v>
      </c>
      <c r="DM41" s="169">
        <v>5.6</v>
      </c>
      <c r="DN41" s="169">
        <v>4</v>
      </c>
      <c r="DO41" s="169">
        <v>42.7</v>
      </c>
      <c r="DP41" s="169">
        <v>27.4</v>
      </c>
      <c r="DQ41" s="169">
        <v>25.8</v>
      </c>
      <c r="DR41" s="169">
        <v>23</v>
      </c>
      <c r="DS41" s="169">
        <v>33.299999999999997</v>
      </c>
      <c r="DT41" s="169">
        <v>16.7</v>
      </c>
      <c r="DU41" s="169">
        <v>27</v>
      </c>
      <c r="DV41" s="169">
        <v>9</v>
      </c>
      <c r="DW41" s="169">
        <v>16.399999999999999</v>
      </c>
      <c r="DX41" s="169">
        <v>18.899999999999999</v>
      </c>
      <c r="DY41" s="169">
        <v>55.7</v>
      </c>
      <c r="DZ41" s="158"/>
      <c r="EA41" s="168">
        <v>15.6</v>
      </c>
      <c r="EB41" s="168">
        <v>32.799999999999997</v>
      </c>
      <c r="EC41" s="168">
        <v>45.1</v>
      </c>
      <c r="ED41" s="168">
        <v>6.6</v>
      </c>
      <c r="EE41" s="168">
        <v>1.6</v>
      </c>
      <c r="EF41" s="168">
        <v>39.299999999999997</v>
      </c>
      <c r="EG41" s="168">
        <v>41.8</v>
      </c>
      <c r="EH41" s="168">
        <v>17.2</v>
      </c>
      <c r="EI41" s="168">
        <v>15.6</v>
      </c>
      <c r="EJ41" s="168">
        <v>18.899999999999999</v>
      </c>
      <c r="EK41" s="168">
        <v>27.9</v>
      </c>
      <c r="EL41" s="168">
        <v>37.700000000000003</v>
      </c>
      <c r="EM41" s="158"/>
      <c r="EN41" s="169">
        <v>8.6</v>
      </c>
      <c r="EO41" s="169">
        <v>40.5</v>
      </c>
      <c r="EP41" s="169">
        <v>37.1</v>
      </c>
      <c r="EQ41" s="169">
        <v>13.8</v>
      </c>
      <c r="ER41" s="169">
        <v>0.9</v>
      </c>
      <c r="ES41" s="169">
        <v>43.4</v>
      </c>
      <c r="ET41" s="169">
        <v>39.799999999999997</v>
      </c>
      <c r="EU41" s="169">
        <v>15.9</v>
      </c>
      <c r="EV41" s="169">
        <v>8.8000000000000007</v>
      </c>
      <c r="EW41" s="169">
        <v>28.9</v>
      </c>
      <c r="EX41" s="169">
        <v>27.2</v>
      </c>
      <c r="EY41" s="169">
        <v>35.1</v>
      </c>
      <c r="EZ41" s="169">
        <v>6.3</v>
      </c>
      <c r="FA41" s="169">
        <v>23.4</v>
      </c>
      <c r="FB41" s="169">
        <v>33.299999999999997</v>
      </c>
      <c r="FC41" s="169">
        <v>36.9</v>
      </c>
      <c r="FD41" s="148"/>
      <c r="FE41" s="51">
        <v>0.58599999999999997</v>
      </c>
      <c r="FF41" s="51">
        <v>0.41399999999999998</v>
      </c>
      <c r="FG41" s="51">
        <v>0.44400000000000001</v>
      </c>
      <c r="FH41" s="51">
        <v>0.55600000000000005</v>
      </c>
      <c r="FI41" s="51">
        <v>0.47599999999999998</v>
      </c>
      <c r="FJ41" s="51">
        <v>0.52400000000000002</v>
      </c>
      <c r="FK41" s="47">
        <v>0.66700000000000004</v>
      </c>
      <c r="FL41" s="47">
        <v>0.33300000000000002</v>
      </c>
      <c r="FM41" s="47">
        <v>0.56299999999999994</v>
      </c>
      <c r="FN41" s="47">
        <v>0.438</v>
      </c>
      <c r="FO41" s="47">
        <v>0.75</v>
      </c>
      <c r="FP41" s="47">
        <v>0.25</v>
      </c>
      <c r="FQ41" s="147"/>
      <c r="FR41" s="51">
        <v>0.61399999999999999</v>
      </c>
      <c r="FS41" s="51">
        <v>0.38600000000000001</v>
      </c>
      <c r="FT41" s="51">
        <v>0.55400000000000005</v>
      </c>
      <c r="FU41" s="51">
        <v>0.44600000000000001</v>
      </c>
      <c r="FV41" s="51">
        <v>0.53600000000000003</v>
      </c>
      <c r="FW41" s="51">
        <v>0.46400000000000002</v>
      </c>
      <c r="FX41" s="47">
        <v>0.41699999999999998</v>
      </c>
      <c r="FY41" s="47">
        <v>0.58299999999999996</v>
      </c>
      <c r="FZ41" s="47">
        <v>0.30399999999999999</v>
      </c>
      <c r="GA41" s="47">
        <v>0.69599999999999995</v>
      </c>
      <c r="GB41" s="47">
        <v>0.15</v>
      </c>
      <c r="GC41" s="47">
        <v>0.85</v>
      </c>
      <c r="GD41" s="165" t="s">
        <v>627</v>
      </c>
      <c r="GE41" s="165" t="s">
        <v>628</v>
      </c>
      <c r="GF41" s="165" t="s">
        <v>625</v>
      </c>
      <c r="GG41" s="165" t="s">
        <v>626</v>
      </c>
      <c r="GH41" s="165" t="s">
        <v>38</v>
      </c>
      <c r="GI41" s="165" t="s">
        <v>38</v>
      </c>
      <c r="GJ41" s="46"/>
    </row>
    <row r="42" spans="1:192">
      <c r="A42" s="19" t="s">
        <v>82</v>
      </c>
      <c r="B42" s="166">
        <v>1</v>
      </c>
      <c r="C42" s="170">
        <v>0</v>
      </c>
      <c r="D42" s="208">
        <v>568947</v>
      </c>
      <c r="E42" s="171">
        <v>12.9</v>
      </c>
      <c r="F42" s="182">
        <v>-0.11340206185567014</v>
      </c>
      <c r="G42" s="177">
        <v>23.1</v>
      </c>
      <c r="H42" s="194">
        <v>46.2</v>
      </c>
      <c r="I42" s="196">
        <v>66.7</v>
      </c>
      <c r="J42" s="141"/>
      <c r="K42" s="174">
        <v>0</v>
      </c>
      <c r="L42" s="177">
        <v>0</v>
      </c>
      <c r="M42" s="202" t="s">
        <v>38</v>
      </c>
      <c r="N42" s="177">
        <v>91.5</v>
      </c>
      <c r="O42" s="181">
        <v>1</v>
      </c>
      <c r="P42" s="177">
        <v>100</v>
      </c>
      <c r="Q42" s="142"/>
      <c r="R42" s="48" t="s">
        <v>38</v>
      </c>
      <c r="S42" s="48" t="s">
        <v>38</v>
      </c>
      <c r="T42" s="48" t="s">
        <v>38</v>
      </c>
      <c r="U42" s="48" t="s">
        <v>38</v>
      </c>
      <c r="V42" s="48" t="s">
        <v>38</v>
      </c>
      <c r="W42" s="48" t="s">
        <v>38</v>
      </c>
      <c r="X42" s="48" t="s">
        <v>38</v>
      </c>
      <c r="Y42" s="48" t="s">
        <v>38</v>
      </c>
      <c r="Z42" s="48" t="s">
        <v>38</v>
      </c>
      <c r="AA42" s="48" t="s">
        <v>38</v>
      </c>
      <c r="AB42" s="48" t="s">
        <v>38</v>
      </c>
      <c r="AC42" s="48" t="s">
        <v>38</v>
      </c>
      <c r="AD42" s="143"/>
      <c r="AE42" s="50" t="s">
        <v>38</v>
      </c>
      <c r="AF42" s="50" t="s">
        <v>38</v>
      </c>
      <c r="AG42" s="50" t="s">
        <v>38</v>
      </c>
      <c r="AH42" s="50" t="s">
        <v>38</v>
      </c>
      <c r="AI42" s="50" t="s">
        <v>38</v>
      </c>
      <c r="AJ42" s="50" t="s">
        <v>38</v>
      </c>
      <c r="AK42" s="50" t="s">
        <v>38</v>
      </c>
      <c r="AL42" s="50" t="s">
        <v>38</v>
      </c>
      <c r="AM42" s="50" t="s">
        <v>38</v>
      </c>
      <c r="AN42" s="50" t="s">
        <v>38</v>
      </c>
      <c r="AO42" s="50" t="s">
        <v>38</v>
      </c>
      <c r="AP42" s="50" t="s">
        <v>38</v>
      </c>
      <c r="AQ42" s="144"/>
      <c r="AR42" s="145"/>
      <c r="AS42" s="167" t="s">
        <v>38</v>
      </c>
      <c r="AT42" s="167" t="s">
        <v>38</v>
      </c>
      <c r="AU42" s="167" t="s">
        <v>38</v>
      </c>
      <c r="AV42" s="167" t="s">
        <v>38</v>
      </c>
      <c r="AW42" s="168" t="s">
        <v>38</v>
      </c>
      <c r="AX42" s="168" t="s">
        <v>38</v>
      </c>
      <c r="AY42" s="168" t="s">
        <v>38</v>
      </c>
      <c r="AZ42" s="168" t="s">
        <v>38</v>
      </c>
      <c r="BA42" s="168" t="s">
        <v>38</v>
      </c>
      <c r="BB42" s="168" t="s">
        <v>38</v>
      </c>
      <c r="BC42" s="168" t="s">
        <v>38</v>
      </c>
      <c r="BD42" s="168" t="s">
        <v>38</v>
      </c>
      <c r="BE42" s="144"/>
      <c r="BF42" s="169" t="s">
        <v>41</v>
      </c>
      <c r="BG42" s="169" t="s">
        <v>41</v>
      </c>
      <c r="BH42" s="169" t="s">
        <v>41</v>
      </c>
      <c r="BI42" s="169" t="s">
        <v>41</v>
      </c>
      <c r="BJ42" s="169" t="s">
        <v>41</v>
      </c>
      <c r="BK42" s="169" t="s">
        <v>41</v>
      </c>
      <c r="BL42" s="169" t="s">
        <v>41</v>
      </c>
      <c r="BM42" s="169" t="s">
        <v>41</v>
      </c>
      <c r="BN42" s="169" t="s">
        <v>41</v>
      </c>
      <c r="BO42" s="169" t="s">
        <v>41</v>
      </c>
      <c r="BP42" s="169" t="s">
        <v>41</v>
      </c>
      <c r="BQ42" s="169" t="s">
        <v>41</v>
      </c>
      <c r="BR42" s="169" t="s">
        <v>41</v>
      </c>
      <c r="BS42" s="169" t="s">
        <v>41</v>
      </c>
      <c r="BT42" s="169" t="s">
        <v>41</v>
      </c>
      <c r="BU42" s="169" t="s">
        <v>41</v>
      </c>
      <c r="BV42" s="144"/>
      <c r="BW42" s="168" t="s">
        <v>38</v>
      </c>
      <c r="BX42" s="168" t="s">
        <v>38</v>
      </c>
      <c r="BY42" s="168" t="s">
        <v>38</v>
      </c>
      <c r="BZ42" s="168" t="s">
        <v>38</v>
      </c>
      <c r="CA42" s="168" t="s">
        <v>38</v>
      </c>
      <c r="CB42" s="168" t="s">
        <v>38</v>
      </c>
      <c r="CC42" s="168" t="s">
        <v>38</v>
      </c>
      <c r="CD42" s="168" t="s">
        <v>38</v>
      </c>
      <c r="CE42" s="168" t="s">
        <v>38</v>
      </c>
      <c r="CF42" s="168" t="s">
        <v>38</v>
      </c>
      <c r="CG42" s="168" t="s">
        <v>38</v>
      </c>
      <c r="CH42" s="168" t="s">
        <v>38</v>
      </c>
      <c r="CI42" s="161"/>
      <c r="CJ42" s="169" t="s">
        <v>38</v>
      </c>
      <c r="CK42" s="169" t="s">
        <v>38</v>
      </c>
      <c r="CL42" s="169" t="s">
        <v>38</v>
      </c>
      <c r="CM42" s="169" t="s">
        <v>38</v>
      </c>
      <c r="CN42" s="169" t="s">
        <v>38</v>
      </c>
      <c r="CO42" s="169" t="s">
        <v>38</v>
      </c>
      <c r="CP42" s="169" t="s">
        <v>38</v>
      </c>
      <c r="CQ42" s="169" t="s">
        <v>38</v>
      </c>
      <c r="CR42" s="169" t="s">
        <v>38</v>
      </c>
      <c r="CS42" s="169" t="s">
        <v>38</v>
      </c>
      <c r="CT42" s="169" t="s">
        <v>38</v>
      </c>
      <c r="CU42" s="169" t="s">
        <v>38</v>
      </c>
      <c r="CV42" s="157"/>
      <c r="CW42" s="168" t="s">
        <v>38</v>
      </c>
      <c r="CX42" s="168" t="s">
        <v>38</v>
      </c>
      <c r="CY42" s="168" t="s">
        <v>38</v>
      </c>
      <c r="CZ42" s="168" t="s">
        <v>38</v>
      </c>
      <c r="DA42" s="168" t="s">
        <v>38</v>
      </c>
      <c r="DB42" s="168" t="s">
        <v>38</v>
      </c>
      <c r="DC42" s="168" t="s">
        <v>38</v>
      </c>
      <c r="DD42" s="168" t="s">
        <v>38</v>
      </c>
      <c r="DE42" s="168" t="s">
        <v>38</v>
      </c>
      <c r="DF42" s="168" t="s">
        <v>38</v>
      </c>
      <c r="DG42" s="168" t="s">
        <v>38</v>
      </c>
      <c r="DH42" s="168" t="s">
        <v>38</v>
      </c>
      <c r="DI42" s="157"/>
      <c r="DJ42" s="169" t="s">
        <v>38</v>
      </c>
      <c r="DK42" s="169" t="s">
        <v>38</v>
      </c>
      <c r="DL42" s="169" t="s">
        <v>38</v>
      </c>
      <c r="DM42" s="169" t="s">
        <v>38</v>
      </c>
      <c r="DN42" s="169" t="s">
        <v>38</v>
      </c>
      <c r="DO42" s="169" t="s">
        <v>38</v>
      </c>
      <c r="DP42" s="169" t="s">
        <v>38</v>
      </c>
      <c r="DQ42" s="169" t="s">
        <v>38</v>
      </c>
      <c r="DR42" s="169" t="s">
        <v>38</v>
      </c>
      <c r="DS42" s="169" t="s">
        <v>38</v>
      </c>
      <c r="DT42" s="169" t="s">
        <v>38</v>
      </c>
      <c r="DU42" s="169" t="s">
        <v>38</v>
      </c>
      <c r="DV42" s="169" t="s">
        <v>38</v>
      </c>
      <c r="DW42" s="169" t="s">
        <v>38</v>
      </c>
      <c r="DX42" s="169" t="s">
        <v>38</v>
      </c>
      <c r="DY42" s="169" t="s">
        <v>38</v>
      </c>
      <c r="DZ42" s="158"/>
      <c r="EA42" s="168" t="s">
        <v>38</v>
      </c>
      <c r="EB42" s="168" t="s">
        <v>38</v>
      </c>
      <c r="EC42" s="168" t="s">
        <v>38</v>
      </c>
      <c r="ED42" s="168" t="s">
        <v>38</v>
      </c>
      <c r="EE42" s="168" t="s">
        <v>38</v>
      </c>
      <c r="EF42" s="168" t="s">
        <v>38</v>
      </c>
      <c r="EG42" s="168" t="s">
        <v>38</v>
      </c>
      <c r="EH42" s="168" t="s">
        <v>38</v>
      </c>
      <c r="EI42" s="168" t="s">
        <v>38</v>
      </c>
      <c r="EJ42" s="168" t="s">
        <v>38</v>
      </c>
      <c r="EK42" s="168" t="s">
        <v>38</v>
      </c>
      <c r="EL42" s="168" t="s">
        <v>38</v>
      </c>
      <c r="EM42" s="158"/>
      <c r="EN42" s="169" t="s">
        <v>38</v>
      </c>
      <c r="EO42" s="169" t="s">
        <v>38</v>
      </c>
      <c r="EP42" s="169" t="s">
        <v>38</v>
      </c>
      <c r="EQ42" s="169" t="s">
        <v>38</v>
      </c>
      <c r="ER42" s="169" t="s">
        <v>38</v>
      </c>
      <c r="ES42" s="169" t="s">
        <v>38</v>
      </c>
      <c r="ET42" s="169" t="s">
        <v>38</v>
      </c>
      <c r="EU42" s="169" t="s">
        <v>38</v>
      </c>
      <c r="EV42" s="169" t="s">
        <v>38</v>
      </c>
      <c r="EW42" s="169" t="s">
        <v>38</v>
      </c>
      <c r="EX42" s="169" t="s">
        <v>38</v>
      </c>
      <c r="EY42" s="169" t="s">
        <v>38</v>
      </c>
      <c r="EZ42" s="169" t="s">
        <v>38</v>
      </c>
      <c r="FA42" s="169" t="s">
        <v>38</v>
      </c>
      <c r="FB42" s="169" t="s">
        <v>38</v>
      </c>
      <c r="FC42" s="169" t="s">
        <v>38</v>
      </c>
      <c r="FD42" s="148"/>
      <c r="FE42" s="51" t="s">
        <v>38</v>
      </c>
      <c r="FF42" s="51" t="s">
        <v>38</v>
      </c>
      <c r="FG42" s="51" t="s">
        <v>38</v>
      </c>
      <c r="FH42" s="51" t="s">
        <v>38</v>
      </c>
      <c r="FI42" s="51" t="s">
        <v>38</v>
      </c>
      <c r="FJ42" s="51" t="s">
        <v>38</v>
      </c>
      <c r="FK42" s="47" t="s">
        <v>38</v>
      </c>
      <c r="FL42" s="47" t="s">
        <v>38</v>
      </c>
      <c r="FM42" s="47" t="s">
        <v>38</v>
      </c>
      <c r="FN42" s="47" t="s">
        <v>38</v>
      </c>
      <c r="FO42" s="47" t="s">
        <v>38</v>
      </c>
      <c r="FP42" s="47" t="s">
        <v>38</v>
      </c>
      <c r="FQ42" s="147"/>
      <c r="FR42" s="51" t="s">
        <v>38</v>
      </c>
      <c r="FS42" s="51" t="s">
        <v>38</v>
      </c>
      <c r="FT42" s="51" t="s">
        <v>38</v>
      </c>
      <c r="FU42" s="51" t="s">
        <v>38</v>
      </c>
      <c r="FV42" s="51" t="s">
        <v>38</v>
      </c>
      <c r="FW42" s="51" t="s">
        <v>38</v>
      </c>
      <c r="FX42" s="47" t="s">
        <v>38</v>
      </c>
      <c r="FY42" s="47" t="s">
        <v>38</v>
      </c>
      <c r="FZ42" s="47" t="s">
        <v>38</v>
      </c>
      <c r="GA42" s="47" t="s">
        <v>38</v>
      </c>
      <c r="GB42" s="47" t="s">
        <v>38</v>
      </c>
      <c r="GC42" s="47" t="s">
        <v>38</v>
      </c>
      <c r="GD42" s="165" t="s">
        <v>38</v>
      </c>
      <c r="GE42" s="165" t="s">
        <v>38</v>
      </c>
      <c r="GF42" s="165" t="s">
        <v>38</v>
      </c>
      <c r="GG42" s="165" t="s">
        <v>38</v>
      </c>
      <c r="GH42" s="165" t="s">
        <v>38</v>
      </c>
      <c r="GI42" s="165" t="s">
        <v>38</v>
      </c>
      <c r="GJ42" s="46"/>
    </row>
    <row r="43" spans="1:192">
      <c r="A43" s="19" t="s">
        <v>83</v>
      </c>
      <c r="B43" s="166">
        <v>3</v>
      </c>
      <c r="C43" s="170">
        <v>1</v>
      </c>
      <c r="D43" s="208">
        <v>7942738</v>
      </c>
      <c r="E43" s="171">
        <v>510.59999999999997</v>
      </c>
      <c r="F43" s="182">
        <v>-1.2703753117930261E-2</v>
      </c>
      <c r="G43" s="177">
        <v>18.899999999999999</v>
      </c>
      <c r="H43" s="194">
        <v>21.7</v>
      </c>
      <c r="I43" s="196">
        <v>43.7</v>
      </c>
      <c r="J43" s="141"/>
      <c r="K43" s="174">
        <v>4</v>
      </c>
      <c r="L43" s="177">
        <v>1.6</v>
      </c>
      <c r="M43" s="194">
        <v>0.9</v>
      </c>
      <c r="N43" s="177">
        <v>93.1</v>
      </c>
      <c r="O43" s="181">
        <v>34</v>
      </c>
      <c r="P43" s="177">
        <v>85</v>
      </c>
      <c r="Q43" s="142"/>
      <c r="R43" s="48">
        <v>29.7</v>
      </c>
      <c r="S43" s="48">
        <v>21.6</v>
      </c>
      <c r="T43" s="48">
        <v>27</v>
      </c>
      <c r="U43" s="48">
        <v>21.6</v>
      </c>
      <c r="V43" s="48">
        <v>35.1</v>
      </c>
      <c r="W43" s="48">
        <v>27</v>
      </c>
      <c r="X43" s="48">
        <v>16.2</v>
      </c>
      <c r="Y43" s="48">
        <v>21.6</v>
      </c>
      <c r="Z43" s="48">
        <v>24.3</v>
      </c>
      <c r="AA43" s="48">
        <v>51.4</v>
      </c>
      <c r="AB43" s="48">
        <v>16.2</v>
      </c>
      <c r="AC43" s="48">
        <v>8.1</v>
      </c>
      <c r="AD43" s="143"/>
      <c r="AE43" s="50">
        <v>27.5</v>
      </c>
      <c r="AF43" s="50">
        <v>30</v>
      </c>
      <c r="AG43" s="50">
        <v>25</v>
      </c>
      <c r="AH43" s="50">
        <v>17.5</v>
      </c>
      <c r="AI43" s="50">
        <v>27.5</v>
      </c>
      <c r="AJ43" s="50">
        <v>20</v>
      </c>
      <c r="AK43" s="50">
        <v>27.5</v>
      </c>
      <c r="AL43" s="50">
        <v>25</v>
      </c>
      <c r="AM43" s="50">
        <v>27.5</v>
      </c>
      <c r="AN43" s="50">
        <v>20</v>
      </c>
      <c r="AO43" s="50">
        <v>20</v>
      </c>
      <c r="AP43" s="50">
        <v>32.5</v>
      </c>
      <c r="AQ43" s="144"/>
      <c r="AR43" s="145"/>
      <c r="AS43" s="167">
        <v>62.5</v>
      </c>
      <c r="AT43" s="167">
        <v>25</v>
      </c>
      <c r="AU43" s="167">
        <v>3.1</v>
      </c>
      <c r="AV43" s="167">
        <v>9.4</v>
      </c>
      <c r="AW43" s="168">
        <v>43.8</v>
      </c>
      <c r="AX43" s="168">
        <v>43.8</v>
      </c>
      <c r="AY43" s="168">
        <v>9.4</v>
      </c>
      <c r="AZ43" s="168">
        <v>3.1</v>
      </c>
      <c r="BA43" s="168">
        <v>56.3</v>
      </c>
      <c r="BB43" s="168">
        <v>31.3</v>
      </c>
      <c r="BC43" s="168">
        <v>9.4</v>
      </c>
      <c r="BD43" s="168">
        <v>3.1</v>
      </c>
      <c r="BE43" s="144"/>
      <c r="BF43" s="169">
        <v>60.5</v>
      </c>
      <c r="BG43" s="169">
        <v>37.200000000000003</v>
      </c>
      <c r="BH43" s="169">
        <v>2.2999999999999998</v>
      </c>
      <c r="BI43" s="169">
        <v>0</v>
      </c>
      <c r="BJ43" s="169">
        <v>44.2</v>
      </c>
      <c r="BK43" s="169">
        <v>53.5</v>
      </c>
      <c r="BL43" s="169">
        <v>2.2999999999999998</v>
      </c>
      <c r="BM43" s="169">
        <v>0</v>
      </c>
      <c r="BN43" s="169">
        <v>46.5</v>
      </c>
      <c r="BO43" s="169">
        <v>37.200000000000003</v>
      </c>
      <c r="BP43" s="169">
        <v>7</v>
      </c>
      <c r="BQ43" s="169">
        <v>9.3000000000000007</v>
      </c>
      <c r="BR43" s="169">
        <v>51.2</v>
      </c>
      <c r="BS43" s="169">
        <v>18.600000000000001</v>
      </c>
      <c r="BT43" s="169">
        <v>30.2</v>
      </c>
      <c r="BU43" s="169">
        <v>0</v>
      </c>
      <c r="BV43" s="144"/>
      <c r="BW43" s="168">
        <v>42.9</v>
      </c>
      <c r="BX43" s="168">
        <v>48.6</v>
      </c>
      <c r="BY43" s="168">
        <v>8.6</v>
      </c>
      <c r="BZ43" s="168">
        <v>0</v>
      </c>
      <c r="CA43" s="168">
        <v>37.1</v>
      </c>
      <c r="CB43" s="168">
        <v>51.4</v>
      </c>
      <c r="CC43" s="168">
        <v>11.4</v>
      </c>
      <c r="CD43" s="168">
        <v>0</v>
      </c>
      <c r="CE43" s="168">
        <v>45.7</v>
      </c>
      <c r="CF43" s="168">
        <v>48.6</v>
      </c>
      <c r="CG43" s="168">
        <v>2.9</v>
      </c>
      <c r="CH43" s="168">
        <v>2.9</v>
      </c>
      <c r="CI43" s="161"/>
      <c r="CJ43" s="169">
        <v>62.9</v>
      </c>
      <c r="CK43" s="169">
        <v>28.6</v>
      </c>
      <c r="CL43" s="169">
        <v>8.6</v>
      </c>
      <c r="CM43" s="169">
        <v>0</v>
      </c>
      <c r="CN43" s="169">
        <v>57.1</v>
      </c>
      <c r="CO43" s="169">
        <v>31.4</v>
      </c>
      <c r="CP43" s="169">
        <v>8.6</v>
      </c>
      <c r="CQ43" s="169">
        <v>2.9</v>
      </c>
      <c r="CR43" s="169">
        <v>51.4</v>
      </c>
      <c r="CS43" s="169">
        <v>34.299999999999997</v>
      </c>
      <c r="CT43" s="169">
        <v>8.6</v>
      </c>
      <c r="CU43" s="169">
        <v>5.7</v>
      </c>
      <c r="CV43" s="157"/>
      <c r="CW43" s="168">
        <v>42.5</v>
      </c>
      <c r="CX43" s="168">
        <v>42.5</v>
      </c>
      <c r="CY43" s="168">
        <v>12.5</v>
      </c>
      <c r="CZ43" s="168">
        <v>2.5</v>
      </c>
      <c r="DA43" s="168">
        <v>15</v>
      </c>
      <c r="DB43" s="168">
        <v>65</v>
      </c>
      <c r="DC43" s="168">
        <v>17.5</v>
      </c>
      <c r="DD43" s="168">
        <v>2.5</v>
      </c>
      <c r="DE43" s="168">
        <v>32.5</v>
      </c>
      <c r="DF43" s="168">
        <v>32.5</v>
      </c>
      <c r="DG43" s="168">
        <v>25</v>
      </c>
      <c r="DH43" s="168">
        <v>10</v>
      </c>
      <c r="DI43" s="157"/>
      <c r="DJ43" s="169">
        <v>52.2</v>
      </c>
      <c r="DK43" s="169">
        <v>41.3</v>
      </c>
      <c r="DL43" s="169">
        <v>6.5</v>
      </c>
      <c r="DM43" s="169">
        <v>0</v>
      </c>
      <c r="DN43" s="169">
        <v>15.2</v>
      </c>
      <c r="DO43" s="169">
        <v>71.7</v>
      </c>
      <c r="DP43" s="169">
        <v>6.5</v>
      </c>
      <c r="DQ43" s="169">
        <v>6.5</v>
      </c>
      <c r="DR43" s="169">
        <v>45.7</v>
      </c>
      <c r="DS43" s="169">
        <v>34.799999999999997</v>
      </c>
      <c r="DT43" s="169">
        <v>13</v>
      </c>
      <c r="DU43" s="169">
        <v>6.5</v>
      </c>
      <c r="DV43" s="169">
        <v>28.3</v>
      </c>
      <c r="DW43" s="169">
        <v>45.7</v>
      </c>
      <c r="DX43" s="169">
        <v>13</v>
      </c>
      <c r="DY43" s="169">
        <v>13</v>
      </c>
      <c r="DZ43" s="158"/>
      <c r="EA43" s="168">
        <v>61.5</v>
      </c>
      <c r="EB43" s="168">
        <v>33.299999999999997</v>
      </c>
      <c r="EC43" s="168">
        <v>5.0999999999999996</v>
      </c>
      <c r="ED43" s="168">
        <v>0</v>
      </c>
      <c r="EE43" s="168">
        <v>2.6</v>
      </c>
      <c r="EF43" s="168">
        <v>84.6</v>
      </c>
      <c r="EG43" s="168">
        <v>10.3</v>
      </c>
      <c r="EH43" s="168">
        <v>2.6</v>
      </c>
      <c r="EI43" s="168">
        <v>23.1</v>
      </c>
      <c r="EJ43" s="168">
        <v>53.8</v>
      </c>
      <c r="EK43" s="168">
        <v>20.5</v>
      </c>
      <c r="EL43" s="168">
        <v>2.6</v>
      </c>
      <c r="EM43" s="158"/>
      <c r="EN43" s="169">
        <v>42.3</v>
      </c>
      <c r="EO43" s="169">
        <v>42.3</v>
      </c>
      <c r="EP43" s="169">
        <v>11.5</v>
      </c>
      <c r="EQ43" s="169">
        <v>3.8</v>
      </c>
      <c r="ER43" s="169">
        <v>15.4</v>
      </c>
      <c r="ES43" s="169">
        <v>65.400000000000006</v>
      </c>
      <c r="ET43" s="169">
        <v>11.5</v>
      </c>
      <c r="EU43" s="169">
        <v>7.7</v>
      </c>
      <c r="EV43" s="169">
        <v>28</v>
      </c>
      <c r="EW43" s="169">
        <v>64</v>
      </c>
      <c r="EX43" s="169">
        <v>4</v>
      </c>
      <c r="EY43" s="169">
        <v>4</v>
      </c>
      <c r="EZ43" s="169">
        <v>44.4</v>
      </c>
      <c r="FA43" s="169">
        <v>44.4</v>
      </c>
      <c r="FB43" s="169">
        <v>3.7</v>
      </c>
      <c r="FC43" s="169">
        <v>7.4</v>
      </c>
      <c r="FD43" s="148"/>
      <c r="FE43" s="51">
        <v>0.57099999999999995</v>
      </c>
      <c r="FF43" s="51">
        <v>0.42899999999999999</v>
      </c>
      <c r="FG43" s="51">
        <v>0.5</v>
      </c>
      <c r="FH43" s="51">
        <v>0.5</v>
      </c>
      <c r="FI43" s="51">
        <v>0.75</v>
      </c>
      <c r="FJ43" s="51">
        <v>0.25</v>
      </c>
      <c r="FK43" s="47" t="s">
        <v>38</v>
      </c>
      <c r="FL43" s="47" t="s">
        <v>38</v>
      </c>
      <c r="FM43" s="47" t="s">
        <v>38</v>
      </c>
      <c r="FN43" s="47" t="s">
        <v>38</v>
      </c>
      <c r="FO43" s="47" t="s">
        <v>628</v>
      </c>
      <c r="FP43" s="47" t="s">
        <v>627</v>
      </c>
      <c r="FQ43" s="147"/>
      <c r="FR43" s="51">
        <v>0.84599999999999997</v>
      </c>
      <c r="FS43" s="51">
        <v>0.154</v>
      </c>
      <c r="FT43" s="51">
        <v>0.88500000000000001</v>
      </c>
      <c r="FU43" s="51">
        <v>0.115</v>
      </c>
      <c r="FV43" s="51" t="s">
        <v>632</v>
      </c>
      <c r="FW43" s="51" t="s">
        <v>631</v>
      </c>
      <c r="FX43" s="47" t="s">
        <v>38</v>
      </c>
      <c r="FY43" s="47" t="s">
        <v>38</v>
      </c>
      <c r="FZ43" s="47" t="s">
        <v>627</v>
      </c>
      <c r="GA43" s="47" t="s">
        <v>628</v>
      </c>
      <c r="GB43" s="47" t="s">
        <v>38</v>
      </c>
      <c r="GC43" s="47" t="s">
        <v>38</v>
      </c>
      <c r="GD43" s="165" t="s">
        <v>38</v>
      </c>
      <c r="GE43" s="165" t="s">
        <v>38</v>
      </c>
      <c r="GF43" s="165" t="s">
        <v>38</v>
      </c>
      <c r="GG43" s="165" t="s">
        <v>38</v>
      </c>
      <c r="GH43" s="165" t="s">
        <v>38</v>
      </c>
      <c r="GI43" s="165" t="s">
        <v>38</v>
      </c>
      <c r="GJ43" s="46"/>
    </row>
    <row r="44" spans="1:192">
      <c r="A44" s="19" t="s">
        <v>84</v>
      </c>
      <c r="B44" s="166">
        <v>2</v>
      </c>
      <c r="C44" s="170">
        <v>0</v>
      </c>
      <c r="D44" s="208">
        <v>2569784</v>
      </c>
      <c r="E44" s="171">
        <v>97.6</v>
      </c>
      <c r="F44" s="182">
        <v>-0.10989512083903341</v>
      </c>
      <c r="G44" s="177">
        <v>11.2</v>
      </c>
      <c r="H44" s="194">
        <v>0</v>
      </c>
      <c r="I44" s="196">
        <v>44.6</v>
      </c>
      <c r="J44" s="141"/>
      <c r="K44" s="174">
        <v>0</v>
      </c>
      <c r="L44" s="177">
        <v>0</v>
      </c>
      <c r="M44" s="194">
        <v>1.3</v>
      </c>
      <c r="N44" s="177">
        <v>93.7</v>
      </c>
      <c r="O44" s="181">
        <v>6</v>
      </c>
      <c r="P44" s="177">
        <v>75</v>
      </c>
      <c r="Q44" s="142"/>
      <c r="R44" s="48">
        <v>12.5</v>
      </c>
      <c r="S44" s="48">
        <v>12.5</v>
      </c>
      <c r="T44" s="48">
        <v>62.5</v>
      </c>
      <c r="U44" s="48">
        <v>12.5</v>
      </c>
      <c r="V44" s="48">
        <v>37.5</v>
      </c>
      <c r="W44" s="48">
        <v>0</v>
      </c>
      <c r="X44" s="48">
        <v>37.5</v>
      </c>
      <c r="Y44" s="48">
        <v>25</v>
      </c>
      <c r="Z44" s="48">
        <v>25</v>
      </c>
      <c r="AA44" s="48">
        <v>37.5</v>
      </c>
      <c r="AB44" s="48">
        <v>25</v>
      </c>
      <c r="AC44" s="48">
        <v>12.5</v>
      </c>
      <c r="AD44" s="143"/>
      <c r="AE44" s="50">
        <v>7.7</v>
      </c>
      <c r="AF44" s="50">
        <v>15.4</v>
      </c>
      <c r="AG44" s="50">
        <v>61.5</v>
      </c>
      <c r="AH44" s="50">
        <v>15.4</v>
      </c>
      <c r="AI44" s="50">
        <v>7.7</v>
      </c>
      <c r="AJ44" s="50">
        <v>23.1</v>
      </c>
      <c r="AK44" s="50">
        <v>46.2</v>
      </c>
      <c r="AL44" s="50">
        <v>23.1</v>
      </c>
      <c r="AM44" s="50">
        <v>30.8</v>
      </c>
      <c r="AN44" s="50">
        <v>46.2</v>
      </c>
      <c r="AO44" s="50">
        <v>15.4</v>
      </c>
      <c r="AP44" s="50">
        <v>7.7</v>
      </c>
      <c r="AQ44" s="144"/>
      <c r="AR44" s="145"/>
      <c r="AS44" s="167">
        <v>40</v>
      </c>
      <c r="AT44" s="167">
        <v>50</v>
      </c>
      <c r="AU44" s="167">
        <v>0</v>
      </c>
      <c r="AV44" s="167">
        <v>10</v>
      </c>
      <c r="AW44" s="168">
        <v>40</v>
      </c>
      <c r="AX44" s="168">
        <v>40</v>
      </c>
      <c r="AY44" s="168">
        <v>20</v>
      </c>
      <c r="AZ44" s="168">
        <v>0</v>
      </c>
      <c r="BA44" s="168">
        <v>40</v>
      </c>
      <c r="BB44" s="168">
        <v>50</v>
      </c>
      <c r="BC44" s="168">
        <v>10</v>
      </c>
      <c r="BD44" s="168">
        <v>0</v>
      </c>
      <c r="BE44" s="144"/>
      <c r="BF44" s="169">
        <v>0</v>
      </c>
      <c r="BG44" s="169">
        <v>57.1</v>
      </c>
      <c r="BH44" s="169">
        <v>42.9</v>
      </c>
      <c r="BI44" s="169">
        <v>0</v>
      </c>
      <c r="BJ44" s="169" t="s">
        <v>627</v>
      </c>
      <c r="BK44" s="169" t="s">
        <v>628</v>
      </c>
      <c r="BL44" s="169" t="s">
        <v>627</v>
      </c>
      <c r="BM44" s="169" t="s">
        <v>627</v>
      </c>
      <c r="BN44" s="169">
        <v>42.9</v>
      </c>
      <c r="BO44" s="169">
        <v>42.9</v>
      </c>
      <c r="BP44" s="169">
        <v>0</v>
      </c>
      <c r="BQ44" s="169">
        <v>14.3</v>
      </c>
      <c r="BR44" s="169" t="s">
        <v>627</v>
      </c>
      <c r="BS44" s="169" t="s">
        <v>627</v>
      </c>
      <c r="BT44" s="169" t="s">
        <v>628</v>
      </c>
      <c r="BU44" s="169" t="s">
        <v>627</v>
      </c>
      <c r="BV44" s="144"/>
      <c r="BW44" s="168">
        <v>25</v>
      </c>
      <c r="BX44" s="168">
        <v>62.5</v>
      </c>
      <c r="BY44" s="168">
        <v>12.5</v>
      </c>
      <c r="BZ44" s="168">
        <v>0</v>
      </c>
      <c r="CA44" s="168">
        <v>25</v>
      </c>
      <c r="CB44" s="168">
        <v>50</v>
      </c>
      <c r="CC44" s="168">
        <v>25</v>
      </c>
      <c r="CD44" s="168">
        <v>0</v>
      </c>
      <c r="CE44" s="168">
        <v>75</v>
      </c>
      <c r="CF44" s="168">
        <v>12.5</v>
      </c>
      <c r="CG44" s="168">
        <v>12.5</v>
      </c>
      <c r="CH44" s="168">
        <v>0</v>
      </c>
      <c r="CI44" s="161"/>
      <c r="CJ44" s="169">
        <v>11.1</v>
      </c>
      <c r="CK44" s="169">
        <v>44.4</v>
      </c>
      <c r="CL44" s="169">
        <v>44.4</v>
      </c>
      <c r="CM44" s="169">
        <v>0</v>
      </c>
      <c r="CN44" s="169">
        <v>11.1</v>
      </c>
      <c r="CO44" s="169">
        <v>44.4</v>
      </c>
      <c r="CP44" s="169">
        <v>33.299999999999997</v>
      </c>
      <c r="CQ44" s="169">
        <v>11.1</v>
      </c>
      <c r="CR44" s="169">
        <v>11.1</v>
      </c>
      <c r="CS44" s="169">
        <v>44.4</v>
      </c>
      <c r="CT44" s="169">
        <v>44.4</v>
      </c>
      <c r="CU44" s="169">
        <v>0</v>
      </c>
      <c r="CV44" s="157"/>
      <c r="CW44" s="168">
        <v>30.8</v>
      </c>
      <c r="CX44" s="168">
        <v>53.8</v>
      </c>
      <c r="CY44" s="168">
        <v>7.7</v>
      </c>
      <c r="CZ44" s="168">
        <v>7.7</v>
      </c>
      <c r="DA44" s="168">
        <v>7.7</v>
      </c>
      <c r="DB44" s="168">
        <v>76.900000000000006</v>
      </c>
      <c r="DC44" s="168">
        <v>7.7</v>
      </c>
      <c r="DD44" s="168">
        <v>7.7</v>
      </c>
      <c r="DE44" s="168">
        <v>69.2</v>
      </c>
      <c r="DF44" s="168">
        <v>15.4</v>
      </c>
      <c r="DG44" s="168">
        <v>7.7</v>
      </c>
      <c r="DH44" s="168">
        <v>7.7</v>
      </c>
      <c r="DI44" s="157"/>
      <c r="DJ44" s="169" t="s">
        <v>38</v>
      </c>
      <c r="DK44" s="169" t="s">
        <v>38</v>
      </c>
      <c r="DL44" s="169" t="s">
        <v>38</v>
      </c>
      <c r="DM44" s="169" t="s">
        <v>38</v>
      </c>
      <c r="DN44" s="169" t="s">
        <v>38</v>
      </c>
      <c r="DO44" s="169" t="s">
        <v>38</v>
      </c>
      <c r="DP44" s="169" t="s">
        <v>38</v>
      </c>
      <c r="DQ44" s="169" t="s">
        <v>38</v>
      </c>
      <c r="DR44" s="169" t="s">
        <v>38</v>
      </c>
      <c r="DS44" s="169" t="s">
        <v>38</v>
      </c>
      <c r="DT44" s="169" t="s">
        <v>38</v>
      </c>
      <c r="DU44" s="169" t="s">
        <v>38</v>
      </c>
      <c r="DV44" s="169" t="s">
        <v>38</v>
      </c>
      <c r="DW44" s="169" t="s">
        <v>38</v>
      </c>
      <c r="DX44" s="169" t="s">
        <v>38</v>
      </c>
      <c r="DY44" s="169" t="s">
        <v>38</v>
      </c>
      <c r="DZ44" s="158"/>
      <c r="EA44" s="168">
        <v>30</v>
      </c>
      <c r="EB44" s="168">
        <v>70</v>
      </c>
      <c r="EC44" s="168">
        <v>0</v>
      </c>
      <c r="ED44" s="168">
        <v>0</v>
      </c>
      <c r="EE44" s="168" t="s">
        <v>629</v>
      </c>
      <c r="EF44" s="168" t="s">
        <v>630</v>
      </c>
      <c r="EG44" s="168" t="s">
        <v>629</v>
      </c>
      <c r="EH44" s="168" t="s">
        <v>629</v>
      </c>
      <c r="EI44" s="168">
        <v>60</v>
      </c>
      <c r="EJ44" s="168">
        <v>20</v>
      </c>
      <c r="EK44" s="168">
        <v>10</v>
      </c>
      <c r="EL44" s="168">
        <v>10</v>
      </c>
      <c r="EM44" s="158"/>
      <c r="EN44" s="169" t="s">
        <v>38</v>
      </c>
      <c r="EO44" s="169" t="s">
        <v>38</v>
      </c>
      <c r="EP44" s="169" t="s">
        <v>38</v>
      </c>
      <c r="EQ44" s="169" t="s">
        <v>38</v>
      </c>
      <c r="ER44" s="169" t="s">
        <v>38</v>
      </c>
      <c r="ES44" s="169" t="s">
        <v>38</v>
      </c>
      <c r="ET44" s="169" t="s">
        <v>38</v>
      </c>
      <c r="EU44" s="169" t="s">
        <v>38</v>
      </c>
      <c r="EV44" s="169" t="s">
        <v>38</v>
      </c>
      <c r="EW44" s="169" t="s">
        <v>38</v>
      </c>
      <c r="EX44" s="169" t="s">
        <v>38</v>
      </c>
      <c r="EY44" s="169" t="s">
        <v>38</v>
      </c>
      <c r="EZ44" s="169" t="s">
        <v>38</v>
      </c>
      <c r="FA44" s="169" t="s">
        <v>38</v>
      </c>
      <c r="FB44" s="169" t="s">
        <v>38</v>
      </c>
      <c r="FC44" s="169" t="s">
        <v>38</v>
      </c>
      <c r="FD44" s="148"/>
      <c r="FE44" s="51" t="s">
        <v>38</v>
      </c>
      <c r="FF44" s="51" t="s">
        <v>38</v>
      </c>
      <c r="FG44" s="51" t="s">
        <v>38</v>
      </c>
      <c r="FH44" s="51" t="s">
        <v>38</v>
      </c>
      <c r="FI44" s="51" t="s">
        <v>38</v>
      </c>
      <c r="FJ44" s="51" t="s">
        <v>38</v>
      </c>
      <c r="FK44" s="47" t="s">
        <v>38</v>
      </c>
      <c r="FL44" s="47" t="s">
        <v>38</v>
      </c>
      <c r="FM44" s="47" t="s">
        <v>38</v>
      </c>
      <c r="FN44" s="47" t="s">
        <v>38</v>
      </c>
      <c r="FO44" s="47" t="s">
        <v>38</v>
      </c>
      <c r="FP44" s="47" t="s">
        <v>38</v>
      </c>
      <c r="FQ44" s="147"/>
      <c r="FR44" s="51" t="s">
        <v>38</v>
      </c>
      <c r="FS44" s="51" t="s">
        <v>38</v>
      </c>
      <c r="FT44" s="51" t="s">
        <v>38</v>
      </c>
      <c r="FU44" s="51" t="s">
        <v>38</v>
      </c>
      <c r="FV44" s="51" t="s">
        <v>38</v>
      </c>
      <c r="FW44" s="51" t="s">
        <v>38</v>
      </c>
      <c r="FX44" s="47" t="s">
        <v>38</v>
      </c>
      <c r="FY44" s="47" t="s">
        <v>38</v>
      </c>
      <c r="FZ44" s="47" t="s">
        <v>38</v>
      </c>
      <c r="GA44" s="47" t="s">
        <v>38</v>
      </c>
      <c r="GB44" s="47" t="s">
        <v>38</v>
      </c>
      <c r="GC44" s="47" t="s">
        <v>38</v>
      </c>
      <c r="GD44" s="165" t="s">
        <v>38</v>
      </c>
      <c r="GE44" s="165" t="s">
        <v>38</v>
      </c>
      <c r="GF44" s="165" t="s">
        <v>38</v>
      </c>
      <c r="GG44" s="165" t="s">
        <v>38</v>
      </c>
      <c r="GH44" s="165" t="s">
        <v>38</v>
      </c>
      <c r="GI44" s="165" t="s">
        <v>38</v>
      </c>
      <c r="GJ44" s="46"/>
    </row>
    <row r="45" spans="1:192">
      <c r="A45" s="19" t="s">
        <v>89</v>
      </c>
      <c r="B45" s="166">
        <v>1</v>
      </c>
      <c r="C45" s="170">
        <v>1</v>
      </c>
      <c r="D45" s="208">
        <v>2238535</v>
      </c>
      <c r="E45" s="171">
        <v>164.15</v>
      </c>
      <c r="F45" s="182">
        <v>-7.1549773755656187E-2</v>
      </c>
      <c r="G45" s="177">
        <v>7.6</v>
      </c>
      <c r="H45" s="194">
        <v>31.2</v>
      </c>
      <c r="I45" s="196">
        <v>87.9</v>
      </c>
      <c r="J45" s="141"/>
      <c r="K45" s="174">
        <v>0</v>
      </c>
      <c r="L45" s="177">
        <v>0</v>
      </c>
      <c r="M45" s="202" t="s">
        <v>38</v>
      </c>
      <c r="N45" s="177">
        <v>87.8</v>
      </c>
      <c r="O45" s="181">
        <v>9</v>
      </c>
      <c r="P45" s="177">
        <v>90</v>
      </c>
      <c r="Q45" s="142"/>
      <c r="R45" s="48">
        <v>0</v>
      </c>
      <c r="S45" s="48">
        <v>0</v>
      </c>
      <c r="T45" s="48">
        <v>35.700000000000003</v>
      </c>
      <c r="U45" s="48">
        <v>64.3</v>
      </c>
      <c r="V45" s="48">
        <v>0</v>
      </c>
      <c r="W45" s="48">
        <v>28.6</v>
      </c>
      <c r="X45" s="48">
        <v>21.4</v>
      </c>
      <c r="Y45" s="48">
        <v>50</v>
      </c>
      <c r="Z45" s="48">
        <v>7.1</v>
      </c>
      <c r="AA45" s="48">
        <v>7.1</v>
      </c>
      <c r="AB45" s="48">
        <v>42.9</v>
      </c>
      <c r="AC45" s="48">
        <v>42.9</v>
      </c>
      <c r="AD45" s="143"/>
      <c r="AE45" s="50">
        <v>0</v>
      </c>
      <c r="AF45" s="50">
        <v>6.3</v>
      </c>
      <c r="AG45" s="50">
        <v>56.3</v>
      </c>
      <c r="AH45" s="50">
        <v>37.5</v>
      </c>
      <c r="AI45" s="50">
        <v>0</v>
      </c>
      <c r="AJ45" s="50">
        <v>12.5</v>
      </c>
      <c r="AK45" s="50">
        <v>43.8</v>
      </c>
      <c r="AL45" s="50">
        <v>43.8</v>
      </c>
      <c r="AM45" s="50">
        <v>6.3</v>
      </c>
      <c r="AN45" s="50">
        <v>43.8</v>
      </c>
      <c r="AO45" s="50">
        <v>25</v>
      </c>
      <c r="AP45" s="50">
        <v>25</v>
      </c>
      <c r="AQ45" s="144"/>
      <c r="AR45" s="145"/>
      <c r="AS45" s="167">
        <v>33.299999999999997</v>
      </c>
      <c r="AT45" s="167">
        <v>66.7</v>
      </c>
      <c r="AU45" s="167">
        <v>0</v>
      </c>
      <c r="AV45" s="167">
        <v>0</v>
      </c>
      <c r="AW45" s="168">
        <v>33.299999999999997</v>
      </c>
      <c r="AX45" s="168">
        <v>66.7</v>
      </c>
      <c r="AY45" s="168">
        <v>0</v>
      </c>
      <c r="AZ45" s="168">
        <v>0</v>
      </c>
      <c r="BA45" s="168" t="s">
        <v>630</v>
      </c>
      <c r="BB45" s="168" t="s">
        <v>629</v>
      </c>
      <c r="BC45" s="168" t="s">
        <v>629</v>
      </c>
      <c r="BD45" s="168" t="s">
        <v>629</v>
      </c>
      <c r="BE45" s="144"/>
      <c r="BF45" s="169">
        <v>30.8</v>
      </c>
      <c r="BG45" s="169">
        <v>69.2</v>
      </c>
      <c r="BH45" s="169">
        <v>0</v>
      </c>
      <c r="BI45" s="169">
        <v>0</v>
      </c>
      <c r="BJ45" s="169">
        <v>23.1</v>
      </c>
      <c r="BK45" s="169">
        <v>69.2</v>
      </c>
      <c r="BL45" s="169">
        <v>7.7</v>
      </c>
      <c r="BM45" s="169">
        <v>0</v>
      </c>
      <c r="BN45" s="169">
        <v>76.900000000000006</v>
      </c>
      <c r="BO45" s="169">
        <v>23.1</v>
      </c>
      <c r="BP45" s="169">
        <v>0</v>
      </c>
      <c r="BQ45" s="169">
        <v>0</v>
      </c>
      <c r="BR45" s="169">
        <v>15.4</v>
      </c>
      <c r="BS45" s="169">
        <v>38.5</v>
      </c>
      <c r="BT45" s="169">
        <v>46.2</v>
      </c>
      <c r="BU45" s="169">
        <v>0</v>
      </c>
      <c r="BV45" s="144"/>
      <c r="BW45" s="168">
        <v>0</v>
      </c>
      <c r="BX45" s="168">
        <v>71.400000000000006</v>
      </c>
      <c r="BY45" s="168">
        <v>28.6</v>
      </c>
      <c r="BZ45" s="168">
        <v>0</v>
      </c>
      <c r="CA45" s="168">
        <v>0</v>
      </c>
      <c r="CB45" s="168">
        <v>50</v>
      </c>
      <c r="CC45" s="168">
        <v>50</v>
      </c>
      <c r="CD45" s="168">
        <v>0</v>
      </c>
      <c r="CE45" s="168">
        <v>35.700000000000003</v>
      </c>
      <c r="CF45" s="168">
        <v>42.9</v>
      </c>
      <c r="CG45" s="168">
        <v>21.4</v>
      </c>
      <c r="CH45" s="168">
        <v>0</v>
      </c>
      <c r="CI45" s="161"/>
      <c r="CJ45" s="169">
        <v>0</v>
      </c>
      <c r="CK45" s="169">
        <v>64.3</v>
      </c>
      <c r="CL45" s="169">
        <v>28.6</v>
      </c>
      <c r="CM45" s="169">
        <v>7.1</v>
      </c>
      <c r="CN45" s="169">
        <v>7.1</v>
      </c>
      <c r="CO45" s="169">
        <v>42.9</v>
      </c>
      <c r="CP45" s="169">
        <v>50</v>
      </c>
      <c r="CQ45" s="169">
        <v>0</v>
      </c>
      <c r="CR45" s="169">
        <v>28.6</v>
      </c>
      <c r="CS45" s="169">
        <v>50</v>
      </c>
      <c r="CT45" s="169">
        <v>14.3</v>
      </c>
      <c r="CU45" s="169">
        <v>7.1</v>
      </c>
      <c r="CV45" s="157"/>
      <c r="CW45" s="168">
        <v>6.7</v>
      </c>
      <c r="CX45" s="168">
        <v>73.3</v>
      </c>
      <c r="CY45" s="168">
        <v>20</v>
      </c>
      <c r="CZ45" s="168">
        <v>0</v>
      </c>
      <c r="DA45" s="168">
        <v>0</v>
      </c>
      <c r="DB45" s="168">
        <v>53.3</v>
      </c>
      <c r="DC45" s="168">
        <v>46.7</v>
      </c>
      <c r="DD45" s="168">
        <v>0</v>
      </c>
      <c r="DE45" s="168">
        <v>26.7</v>
      </c>
      <c r="DF45" s="168">
        <v>46.7</v>
      </c>
      <c r="DG45" s="168">
        <v>13.3</v>
      </c>
      <c r="DH45" s="168">
        <v>13.3</v>
      </c>
      <c r="DI45" s="157"/>
      <c r="DJ45" s="169">
        <v>7.1</v>
      </c>
      <c r="DK45" s="169">
        <v>64.3</v>
      </c>
      <c r="DL45" s="169">
        <v>28.6</v>
      </c>
      <c r="DM45" s="169">
        <v>0</v>
      </c>
      <c r="DN45" s="169">
        <v>0</v>
      </c>
      <c r="DO45" s="169">
        <v>21.4</v>
      </c>
      <c r="DP45" s="169">
        <v>57.1</v>
      </c>
      <c r="DQ45" s="169">
        <v>21.4</v>
      </c>
      <c r="DR45" s="169">
        <v>21.4</v>
      </c>
      <c r="DS45" s="169">
        <v>35.700000000000003</v>
      </c>
      <c r="DT45" s="169">
        <v>14.3</v>
      </c>
      <c r="DU45" s="169">
        <v>28.6</v>
      </c>
      <c r="DV45" s="169">
        <v>7.7</v>
      </c>
      <c r="DW45" s="169">
        <v>7.7</v>
      </c>
      <c r="DX45" s="169">
        <v>30.8</v>
      </c>
      <c r="DY45" s="169">
        <v>53.8</v>
      </c>
      <c r="DZ45" s="158"/>
      <c r="EA45" s="168">
        <v>20</v>
      </c>
      <c r="EB45" s="168">
        <v>20</v>
      </c>
      <c r="EC45" s="168">
        <v>60</v>
      </c>
      <c r="ED45" s="168">
        <v>0</v>
      </c>
      <c r="EE45" s="168">
        <v>0</v>
      </c>
      <c r="EF45" s="168">
        <v>50</v>
      </c>
      <c r="EG45" s="168">
        <v>50</v>
      </c>
      <c r="EH45" s="168">
        <v>0</v>
      </c>
      <c r="EI45" s="168">
        <v>0</v>
      </c>
      <c r="EJ45" s="168">
        <v>50</v>
      </c>
      <c r="EK45" s="168">
        <v>16.7</v>
      </c>
      <c r="EL45" s="168">
        <v>33.299999999999997</v>
      </c>
      <c r="EM45" s="158"/>
      <c r="EN45" s="169">
        <v>14.3</v>
      </c>
      <c r="EO45" s="169">
        <v>71.400000000000006</v>
      </c>
      <c r="EP45" s="169">
        <v>14.3</v>
      </c>
      <c r="EQ45" s="169">
        <v>0</v>
      </c>
      <c r="ER45" s="169" t="s">
        <v>627</v>
      </c>
      <c r="ES45" s="169" t="s">
        <v>628</v>
      </c>
      <c r="ET45" s="169" t="s">
        <v>627</v>
      </c>
      <c r="EU45" s="169" t="s">
        <v>627</v>
      </c>
      <c r="EV45" s="169">
        <v>14.3</v>
      </c>
      <c r="EW45" s="169">
        <v>42.9</v>
      </c>
      <c r="EX45" s="169">
        <v>14.3</v>
      </c>
      <c r="EY45" s="169">
        <v>28.6</v>
      </c>
      <c r="EZ45" s="169" t="s">
        <v>627</v>
      </c>
      <c r="FA45" s="169" t="s">
        <v>628</v>
      </c>
      <c r="FB45" s="169" t="s">
        <v>627</v>
      </c>
      <c r="FC45" s="169" t="s">
        <v>627</v>
      </c>
      <c r="FD45" s="148"/>
      <c r="FE45" s="51" t="s">
        <v>38</v>
      </c>
      <c r="FF45" s="51" t="s">
        <v>38</v>
      </c>
      <c r="FG45" s="51" t="s">
        <v>38</v>
      </c>
      <c r="FH45" s="51" t="s">
        <v>38</v>
      </c>
      <c r="FI45" s="51" t="s">
        <v>38</v>
      </c>
      <c r="FJ45" s="51" t="s">
        <v>38</v>
      </c>
      <c r="FK45" s="47" t="s">
        <v>38</v>
      </c>
      <c r="FL45" s="47" t="s">
        <v>38</v>
      </c>
      <c r="FM45" s="47" t="s">
        <v>38</v>
      </c>
      <c r="FN45" s="47" t="s">
        <v>38</v>
      </c>
      <c r="FO45" s="47" t="s">
        <v>38</v>
      </c>
      <c r="FP45" s="47" t="s">
        <v>38</v>
      </c>
      <c r="FQ45" s="147"/>
      <c r="FR45" s="51" t="s">
        <v>628</v>
      </c>
      <c r="FS45" s="51" t="s">
        <v>627</v>
      </c>
      <c r="FT45" s="51" t="s">
        <v>628</v>
      </c>
      <c r="FU45" s="51" t="s">
        <v>627</v>
      </c>
      <c r="FV45" s="51" t="s">
        <v>628</v>
      </c>
      <c r="FW45" s="51" t="s">
        <v>627</v>
      </c>
      <c r="FX45" s="47" t="s">
        <v>38</v>
      </c>
      <c r="FY45" s="47" t="s">
        <v>38</v>
      </c>
      <c r="FZ45" s="47" t="s">
        <v>38</v>
      </c>
      <c r="GA45" s="47" t="s">
        <v>38</v>
      </c>
      <c r="GB45" s="47" t="s">
        <v>38</v>
      </c>
      <c r="GC45" s="47" t="s">
        <v>38</v>
      </c>
      <c r="GD45" s="165" t="s">
        <v>38</v>
      </c>
      <c r="GE45" s="165" t="s">
        <v>38</v>
      </c>
      <c r="GF45" s="165" t="s">
        <v>38</v>
      </c>
      <c r="GG45" s="165" t="s">
        <v>38</v>
      </c>
      <c r="GH45" s="165" t="s">
        <v>38</v>
      </c>
      <c r="GI45" s="165" t="s">
        <v>38</v>
      </c>
      <c r="GJ45" s="46"/>
    </row>
    <row r="46" spans="1:192">
      <c r="A46" s="19" t="s">
        <v>85</v>
      </c>
      <c r="B46" s="166">
        <v>6</v>
      </c>
      <c r="C46" s="170">
        <v>2</v>
      </c>
      <c r="D46" s="208">
        <v>18576413</v>
      </c>
      <c r="E46" s="171">
        <v>1315.1000000000001</v>
      </c>
      <c r="F46" s="182">
        <v>-8.4333047158124952E-4</v>
      </c>
      <c r="G46" s="177">
        <v>13.7</v>
      </c>
      <c r="H46" s="194">
        <v>2.9</v>
      </c>
      <c r="I46" s="196">
        <v>28.6</v>
      </c>
      <c r="J46" s="141"/>
      <c r="K46" s="174">
        <v>21</v>
      </c>
      <c r="L46" s="177">
        <v>3.3</v>
      </c>
      <c r="M46" s="194">
        <v>0.7</v>
      </c>
      <c r="N46" s="177">
        <v>90.4</v>
      </c>
      <c r="O46" s="181">
        <v>80</v>
      </c>
      <c r="P46" s="177">
        <v>70.8</v>
      </c>
      <c r="Q46" s="142"/>
      <c r="R46" s="48">
        <v>34.5</v>
      </c>
      <c r="S46" s="48">
        <v>17.3</v>
      </c>
      <c r="T46" s="48">
        <v>25.5</v>
      </c>
      <c r="U46" s="48">
        <v>22.7</v>
      </c>
      <c r="V46" s="48">
        <v>26.4</v>
      </c>
      <c r="W46" s="48">
        <v>23.6</v>
      </c>
      <c r="X46" s="48">
        <v>33.6</v>
      </c>
      <c r="Y46" s="48">
        <v>16.399999999999999</v>
      </c>
      <c r="Z46" s="48">
        <v>28.2</v>
      </c>
      <c r="AA46" s="48">
        <v>26.4</v>
      </c>
      <c r="AB46" s="48">
        <v>29.1</v>
      </c>
      <c r="AC46" s="48">
        <v>16.399999999999999</v>
      </c>
      <c r="AD46" s="143"/>
      <c r="AE46" s="50">
        <v>36.799999999999997</v>
      </c>
      <c r="AF46" s="50">
        <v>21.1</v>
      </c>
      <c r="AG46" s="50">
        <v>27.6</v>
      </c>
      <c r="AH46" s="50">
        <v>14.5</v>
      </c>
      <c r="AI46" s="50">
        <v>34.200000000000003</v>
      </c>
      <c r="AJ46" s="50">
        <v>25</v>
      </c>
      <c r="AK46" s="50">
        <v>23.7</v>
      </c>
      <c r="AL46" s="50">
        <v>17.100000000000001</v>
      </c>
      <c r="AM46" s="50">
        <v>19.7</v>
      </c>
      <c r="AN46" s="50">
        <v>31.6</v>
      </c>
      <c r="AO46" s="50">
        <v>26.3</v>
      </c>
      <c r="AP46" s="50">
        <v>22.4</v>
      </c>
      <c r="AQ46" s="144"/>
      <c r="AR46" s="145"/>
      <c r="AS46" s="167">
        <v>41.2</v>
      </c>
      <c r="AT46" s="167">
        <v>44.3</v>
      </c>
      <c r="AU46" s="167">
        <v>9.3000000000000007</v>
      </c>
      <c r="AV46" s="167">
        <v>5.2</v>
      </c>
      <c r="AW46" s="168">
        <v>38.5</v>
      </c>
      <c r="AX46" s="168">
        <v>41.7</v>
      </c>
      <c r="AY46" s="168">
        <v>19.8</v>
      </c>
      <c r="AZ46" s="168">
        <v>0</v>
      </c>
      <c r="BA46" s="168">
        <v>41.1</v>
      </c>
      <c r="BB46" s="168">
        <v>46.3</v>
      </c>
      <c r="BC46" s="168">
        <v>4.2</v>
      </c>
      <c r="BD46" s="168">
        <v>8.4</v>
      </c>
      <c r="BE46" s="144"/>
      <c r="BF46" s="169">
        <v>31.3</v>
      </c>
      <c r="BG46" s="169">
        <v>51.8</v>
      </c>
      <c r="BH46" s="169">
        <v>10.7</v>
      </c>
      <c r="BI46" s="169">
        <v>6.3</v>
      </c>
      <c r="BJ46" s="169">
        <v>30.4</v>
      </c>
      <c r="BK46" s="169">
        <v>47.3</v>
      </c>
      <c r="BL46" s="169">
        <v>22.3</v>
      </c>
      <c r="BM46" s="169">
        <v>0</v>
      </c>
      <c r="BN46" s="169">
        <v>33.299999999999997</v>
      </c>
      <c r="BO46" s="169">
        <v>37.799999999999997</v>
      </c>
      <c r="BP46" s="169">
        <v>13.5</v>
      </c>
      <c r="BQ46" s="169">
        <v>15.3</v>
      </c>
      <c r="BR46" s="169">
        <v>26.4</v>
      </c>
      <c r="BS46" s="169">
        <v>24.5</v>
      </c>
      <c r="BT46" s="169">
        <v>30</v>
      </c>
      <c r="BU46" s="169">
        <v>19.100000000000001</v>
      </c>
      <c r="BV46" s="144"/>
      <c r="BW46" s="168">
        <v>44.1</v>
      </c>
      <c r="BX46" s="168">
        <v>47.7</v>
      </c>
      <c r="BY46" s="168">
        <v>7.2</v>
      </c>
      <c r="BZ46" s="168">
        <v>0.9</v>
      </c>
      <c r="CA46" s="168">
        <v>34.200000000000003</v>
      </c>
      <c r="CB46" s="168">
        <v>50.5</v>
      </c>
      <c r="CC46" s="168">
        <v>15.3</v>
      </c>
      <c r="CD46" s="168">
        <v>0</v>
      </c>
      <c r="CE46" s="168">
        <v>55.5</v>
      </c>
      <c r="CF46" s="168">
        <v>30</v>
      </c>
      <c r="CG46" s="168">
        <v>8.1999999999999993</v>
      </c>
      <c r="CH46" s="168">
        <v>6.4</v>
      </c>
      <c r="CI46" s="161"/>
      <c r="CJ46" s="169">
        <v>39.1</v>
      </c>
      <c r="CK46" s="169">
        <v>46</v>
      </c>
      <c r="CL46" s="169">
        <v>14.9</v>
      </c>
      <c r="CM46" s="169">
        <v>0</v>
      </c>
      <c r="CN46" s="169">
        <v>27.6</v>
      </c>
      <c r="CO46" s="169">
        <v>41.4</v>
      </c>
      <c r="CP46" s="169">
        <v>26.4</v>
      </c>
      <c r="CQ46" s="169">
        <v>4.5999999999999996</v>
      </c>
      <c r="CR46" s="169">
        <v>26.7</v>
      </c>
      <c r="CS46" s="169">
        <v>46.5</v>
      </c>
      <c r="CT46" s="169">
        <v>17.399999999999999</v>
      </c>
      <c r="CU46" s="169">
        <v>9.3000000000000007</v>
      </c>
      <c r="CV46" s="157"/>
      <c r="CW46" s="168">
        <v>39.700000000000003</v>
      </c>
      <c r="CX46" s="168">
        <v>50</v>
      </c>
      <c r="CY46" s="168">
        <v>6.4</v>
      </c>
      <c r="CZ46" s="168">
        <v>3.8</v>
      </c>
      <c r="DA46" s="168">
        <v>20.5</v>
      </c>
      <c r="DB46" s="168">
        <v>56.4</v>
      </c>
      <c r="DC46" s="168">
        <v>17.899999999999999</v>
      </c>
      <c r="DD46" s="168">
        <v>5.0999999999999996</v>
      </c>
      <c r="DE46" s="168">
        <v>26.6</v>
      </c>
      <c r="DF46" s="168">
        <v>40.5</v>
      </c>
      <c r="DG46" s="168">
        <v>25.3</v>
      </c>
      <c r="DH46" s="168">
        <v>7.6</v>
      </c>
      <c r="DI46" s="157"/>
      <c r="DJ46" s="169">
        <v>44.8</v>
      </c>
      <c r="DK46" s="169">
        <v>46.7</v>
      </c>
      <c r="DL46" s="169">
        <v>8.6</v>
      </c>
      <c r="DM46" s="169">
        <v>0</v>
      </c>
      <c r="DN46" s="169">
        <v>12.5</v>
      </c>
      <c r="DO46" s="169">
        <v>67.3</v>
      </c>
      <c r="DP46" s="169">
        <v>17.3</v>
      </c>
      <c r="DQ46" s="169">
        <v>2.9</v>
      </c>
      <c r="DR46" s="169">
        <v>39.6</v>
      </c>
      <c r="DS46" s="169">
        <v>35.799999999999997</v>
      </c>
      <c r="DT46" s="169">
        <v>14.2</v>
      </c>
      <c r="DU46" s="169">
        <v>10.4</v>
      </c>
      <c r="DV46" s="169">
        <v>28.3</v>
      </c>
      <c r="DW46" s="169">
        <v>30.2</v>
      </c>
      <c r="DX46" s="169">
        <v>25.5</v>
      </c>
      <c r="DY46" s="169">
        <v>16</v>
      </c>
      <c r="DZ46" s="158"/>
      <c r="EA46" s="168">
        <v>51</v>
      </c>
      <c r="EB46" s="168">
        <v>34.4</v>
      </c>
      <c r="EC46" s="168">
        <v>12.5</v>
      </c>
      <c r="ED46" s="168">
        <v>2.1</v>
      </c>
      <c r="EE46" s="168">
        <v>10.8</v>
      </c>
      <c r="EF46" s="168">
        <v>65.599999999999994</v>
      </c>
      <c r="EG46" s="168">
        <v>16.100000000000001</v>
      </c>
      <c r="EH46" s="168">
        <v>7.5</v>
      </c>
      <c r="EI46" s="168">
        <v>28.1</v>
      </c>
      <c r="EJ46" s="168">
        <v>33.299999999999997</v>
      </c>
      <c r="EK46" s="168">
        <v>20.8</v>
      </c>
      <c r="EL46" s="168">
        <v>17.7</v>
      </c>
      <c r="EM46" s="158"/>
      <c r="EN46" s="169">
        <v>39.200000000000003</v>
      </c>
      <c r="EO46" s="169">
        <v>49</v>
      </c>
      <c r="EP46" s="169">
        <v>7.8</v>
      </c>
      <c r="EQ46" s="169">
        <v>3.9</v>
      </c>
      <c r="ER46" s="169">
        <v>12.7</v>
      </c>
      <c r="ES46" s="169">
        <v>68.599999999999994</v>
      </c>
      <c r="ET46" s="169">
        <v>15.7</v>
      </c>
      <c r="EU46" s="169">
        <v>2.9</v>
      </c>
      <c r="EV46" s="169">
        <v>24.3</v>
      </c>
      <c r="EW46" s="169">
        <v>46.6</v>
      </c>
      <c r="EX46" s="169">
        <v>15.5</v>
      </c>
      <c r="EY46" s="169">
        <v>13.6</v>
      </c>
      <c r="EZ46" s="169">
        <v>27.7</v>
      </c>
      <c r="FA46" s="169">
        <v>41.6</v>
      </c>
      <c r="FB46" s="169">
        <v>19.8</v>
      </c>
      <c r="FC46" s="169">
        <v>10.9</v>
      </c>
      <c r="FD46" s="148"/>
      <c r="FE46" s="51">
        <v>0.78900000000000003</v>
      </c>
      <c r="FF46" s="51">
        <v>0.21099999999999999</v>
      </c>
      <c r="FG46" s="51">
        <v>0.71399999999999997</v>
      </c>
      <c r="FH46" s="51">
        <v>0.28599999999999998</v>
      </c>
      <c r="FI46" s="51">
        <v>0.72399999999999998</v>
      </c>
      <c r="FJ46" s="51">
        <v>0.27600000000000002</v>
      </c>
      <c r="FK46" s="47" t="s">
        <v>38</v>
      </c>
      <c r="FL46" s="47" t="s">
        <v>38</v>
      </c>
      <c r="FM46" s="47" t="s">
        <v>38</v>
      </c>
      <c r="FN46" s="47" t="s">
        <v>38</v>
      </c>
      <c r="FO46" s="47" t="s">
        <v>628</v>
      </c>
      <c r="FP46" s="47" t="s">
        <v>627</v>
      </c>
      <c r="FQ46" s="147"/>
      <c r="FR46" s="51">
        <v>0.91100000000000003</v>
      </c>
      <c r="FS46" s="51">
        <v>8.8999999999999996E-2</v>
      </c>
      <c r="FT46" s="51">
        <v>0.86299999999999999</v>
      </c>
      <c r="FU46" s="51">
        <v>0.13700000000000001</v>
      </c>
      <c r="FV46" s="51">
        <v>0.81599999999999995</v>
      </c>
      <c r="FW46" s="51">
        <v>0.184</v>
      </c>
      <c r="FX46" s="47">
        <v>0.375</v>
      </c>
      <c r="FY46" s="47">
        <v>0.625</v>
      </c>
      <c r="FZ46" s="47">
        <v>0.27300000000000002</v>
      </c>
      <c r="GA46" s="47">
        <v>0.72699999999999998</v>
      </c>
      <c r="GB46" s="47">
        <v>0.23100000000000001</v>
      </c>
      <c r="GC46" s="47">
        <v>0.76900000000000002</v>
      </c>
      <c r="GD46" s="165" t="s">
        <v>38</v>
      </c>
      <c r="GE46" s="165" t="s">
        <v>38</v>
      </c>
      <c r="GF46" s="165" t="s">
        <v>38</v>
      </c>
      <c r="GG46" s="165" t="s">
        <v>38</v>
      </c>
      <c r="GH46" s="165" t="s">
        <v>38</v>
      </c>
      <c r="GI46" s="165" t="s">
        <v>38</v>
      </c>
      <c r="GJ46" s="46"/>
    </row>
    <row r="47" spans="1:192">
      <c r="A47" s="19" t="s">
        <v>86</v>
      </c>
      <c r="B47" s="166">
        <v>1</v>
      </c>
      <c r="C47" s="170">
        <v>1</v>
      </c>
      <c r="D47" s="208">
        <v>2065016</v>
      </c>
      <c r="E47" s="171">
        <v>89.85</v>
      </c>
      <c r="F47" s="182">
        <v>-4.9709148598625075E-2</v>
      </c>
      <c r="G47" s="177">
        <v>13.3</v>
      </c>
      <c r="H47" s="194">
        <v>0</v>
      </c>
      <c r="I47" s="196">
        <v>15.11</v>
      </c>
      <c r="J47" s="141"/>
      <c r="K47" s="174">
        <v>2</v>
      </c>
      <c r="L47" s="177">
        <v>3.9</v>
      </c>
      <c r="M47" s="194">
        <v>0</v>
      </c>
      <c r="N47" s="177">
        <v>90.9</v>
      </c>
      <c r="O47" s="181">
        <v>9</v>
      </c>
      <c r="P47" s="177">
        <v>81.8</v>
      </c>
      <c r="Q47" s="142"/>
      <c r="R47" s="48">
        <v>33.299999999999997</v>
      </c>
      <c r="S47" s="48">
        <v>33.299999999999997</v>
      </c>
      <c r="T47" s="48">
        <v>16.7</v>
      </c>
      <c r="U47" s="48">
        <v>16.7</v>
      </c>
      <c r="V47" s="48">
        <v>33.299999999999997</v>
      </c>
      <c r="W47" s="48">
        <v>33.299999999999997</v>
      </c>
      <c r="X47" s="48">
        <v>16.7</v>
      </c>
      <c r="Y47" s="48">
        <v>16.7</v>
      </c>
      <c r="Z47" s="48">
        <v>16.7</v>
      </c>
      <c r="AA47" s="48">
        <v>33.299999999999997</v>
      </c>
      <c r="AB47" s="48">
        <v>33.299999999999997</v>
      </c>
      <c r="AC47" s="48">
        <v>16.7</v>
      </c>
      <c r="AD47" s="143"/>
      <c r="AE47" s="50">
        <v>57.1</v>
      </c>
      <c r="AF47" s="50">
        <v>28.6</v>
      </c>
      <c r="AG47" s="50">
        <v>14.3</v>
      </c>
      <c r="AH47" s="50">
        <v>0</v>
      </c>
      <c r="AI47" s="50">
        <v>57.1</v>
      </c>
      <c r="AJ47" s="50">
        <v>28.6</v>
      </c>
      <c r="AK47" s="50">
        <v>14.3</v>
      </c>
      <c r="AL47" s="50">
        <v>0</v>
      </c>
      <c r="AM47" s="50">
        <v>57.1</v>
      </c>
      <c r="AN47" s="50">
        <v>28.6</v>
      </c>
      <c r="AO47" s="50">
        <v>0</v>
      </c>
      <c r="AP47" s="50">
        <v>14.3</v>
      </c>
      <c r="AQ47" s="144"/>
      <c r="AR47" s="145"/>
      <c r="AS47" s="167" t="s">
        <v>628</v>
      </c>
      <c r="AT47" s="167" t="s">
        <v>627</v>
      </c>
      <c r="AU47" s="167" t="s">
        <v>627</v>
      </c>
      <c r="AV47" s="167" t="s">
        <v>627</v>
      </c>
      <c r="AW47" s="168" t="s">
        <v>628</v>
      </c>
      <c r="AX47" s="168" t="s">
        <v>627</v>
      </c>
      <c r="AY47" s="168" t="s">
        <v>627</v>
      </c>
      <c r="AZ47" s="168" t="s">
        <v>627</v>
      </c>
      <c r="BA47" s="168" t="s">
        <v>628</v>
      </c>
      <c r="BB47" s="168" t="s">
        <v>627</v>
      </c>
      <c r="BC47" s="168" t="s">
        <v>627</v>
      </c>
      <c r="BD47" s="168" t="s">
        <v>627</v>
      </c>
      <c r="BE47" s="144"/>
      <c r="BF47" s="169" t="s">
        <v>628</v>
      </c>
      <c r="BG47" s="169" t="s">
        <v>627</v>
      </c>
      <c r="BH47" s="169" t="s">
        <v>627</v>
      </c>
      <c r="BI47" s="169" t="s">
        <v>627</v>
      </c>
      <c r="BJ47" s="169" t="s">
        <v>628</v>
      </c>
      <c r="BK47" s="169" t="s">
        <v>627</v>
      </c>
      <c r="BL47" s="169" t="s">
        <v>627</v>
      </c>
      <c r="BM47" s="169" t="s">
        <v>627</v>
      </c>
      <c r="BN47" s="169" t="s">
        <v>628</v>
      </c>
      <c r="BO47" s="169" t="s">
        <v>627</v>
      </c>
      <c r="BP47" s="169" t="s">
        <v>627</v>
      </c>
      <c r="BQ47" s="169" t="s">
        <v>627</v>
      </c>
      <c r="BR47" s="169" t="s">
        <v>628</v>
      </c>
      <c r="BS47" s="169" t="s">
        <v>627</v>
      </c>
      <c r="BT47" s="169" t="s">
        <v>627</v>
      </c>
      <c r="BU47" s="169" t="s">
        <v>627</v>
      </c>
      <c r="BV47" s="144"/>
      <c r="BW47" s="168">
        <v>50</v>
      </c>
      <c r="BX47" s="168">
        <v>50</v>
      </c>
      <c r="BY47" s="168">
        <v>0</v>
      </c>
      <c r="BZ47" s="168">
        <v>0</v>
      </c>
      <c r="CA47" s="168" t="s">
        <v>627</v>
      </c>
      <c r="CB47" s="168" t="s">
        <v>628</v>
      </c>
      <c r="CC47" s="168" t="s">
        <v>627</v>
      </c>
      <c r="CD47" s="168" t="s">
        <v>627</v>
      </c>
      <c r="CE47" s="168">
        <v>50</v>
      </c>
      <c r="CF47" s="168">
        <v>50</v>
      </c>
      <c r="CG47" s="168">
        <v>0</v>
      </c>
      <c r="CH47" s="168">
        <v>0</v>
      </c>
      <c r="CI47" s="161"/>
      <c r="CJ47" s="169" t="s">
        <v>38</v>
      </c>
      <c r="CK47" s="169" t="s">
        <v>38</v>
      </c>
      <c r="CL47" s="169" t="s">
        <v>38</v>
      </c>
      <c r="CM47" s="169" t="s">
        <v>38</v>
      </c>
      <c r="CN47" s="169" t="s">
        <v>38</v>
      </c>
      <c r="CO47" s="169" t="s">
        <v>38</v>
      </c>
      <c r="CP47" s="169" t="s">
        <v>38</v>
      </c>
      <c r="CQ47" s="169" t="s">
        <v>38</v>
      </c>
      <c r="CR47" s="169" t="s">
        <v>38</v>
      </c>
      <c r="CS47" s="169" t="s">
        <v>38</v>
      </c>
      <c r="CT47" s="169" t="s">
        <v>38</v>
      </c>
      <c r="CU47" s="169" t="s">
        <v>38</v>
      </c>
      <c r="CV47" s="157"/>
      <c r="CW47" s="168" t="s">
        <v>628</v>
      </c>
      <c r="CX47" s="168" t="s">
        <v>627</v>
      </c>
      <c r="CY47" s="168" t="s">
        <v>627</v>
      </c>
      <c r="CZ47" s="168" t="s">
        <v>627</v>
      </c>
      <c r="DA47" s="168" t="s">
        <v>627</v>
      </c>
      <c r="DB47" s="168" t="s">
        <v>628</v>
      </c>
      <c r="DC47" s="168" t="s">
        <v>627</v>
      </c>
      <c r="DD47" s="168" t="s">
        <v>627</v>
      </c>
      <c r="DE47" s="168">
        <v>50</v>
      </c>
      <c r="DF47" s="168">
        <v>33.299999999999997</v>
      </c>
      <c r="DG47" s="168">
        <v>0</v>
      </c>
      <c r="DH47" s="168">
        <v>16.7</v>
      </c>
      <c r="DI47" s="157"/>
      <c r="DJ47" s="169" t="s">
        <v>628</v>
      </c>
      <c r="DK47" s="169" t="s">
        <v>627</v>
      </c>
      <c r="DL47" s="169" t="s">
        <v>627</v>
      </c>
      <c r="DM47" s="169" t="s">
        <v>627</v>
      </c>
      <c r="DN47" s="169" t="s">
        <v>627</v>
      </c>
      <c r="DO47" s="169" t="s">
        <v>628</v>
      </c>
      <c r="DP47" s="169" t="s">
        <v>627</v>
      </c>
      <c r="DQ47" s="169" t="s">
        <v>627</v>
      </c>
      <c r="DR47" s="169" t="s">
        <v>628</v>
      </c>
      <c r="DS47" s="169" t="s">
        <v>627</v>
      </c>
      <c r="DT47" s="169" t="s">
        <v>627</v>
      </c>
      <c r="DU47" s="169" t="s">
        <v>627</v>
      </c>
      <c r="DV47" s="169" t="s">
        <v>628</v>
      </c>
      <c r="DW47" s="169" t="s">
        <v>627</v>
      </c>
      <c r="DX47" s="169" t="s">
        <v>627</v>
      </c>
      <c r="DY47" s="169" t="s">
        <v>627</v>
      </c>
      <c r="DZ47" s="158"/>
      <c r="EA47" s="168">
        <v>71.400000000000006</v>
      </c>
      <c r="EB47" s="168">
        <v>14.3</v>
      </c>
      <c r="EC47" s="168">
        <v>14.3</v>
      </c>
      <c r="ED47" s="168">
        <v>0</v>
      </c>
      <c r="EE47" s="168">
        <v>25</v>
      </c>
      <c r="EF47" s="168">
        <v>62.5</v>
      </c>
      <c r="EG47" s="168">
        <v>12.5</v>
      </c>
      <c r="EH47" s="168">
        <v>0</v>
      </c>
      <c r="EI47" s="168">
        <v>62.5</v>
      </c>
      <c r="EJ47" s="168">
        <v>25</v>
      </c>
      <c r="EK47" s="168">
        <v>12.5</v>
      </c>
      <c r="EL47" s="168">
        <v>0</v>
      </c>
      <c r="EM47" s="158"/>
      <c r="EN47" s="169" t="s">
        <v>628</v>
      </c>
      <c r="EO47" s="169" t="s">
        <v>627</v>
      </c>
      <c r="EP47" s="169" t="s">
        <v>627</v>
      </c>
      <c r="EQ47" s="169" t="s">
        <v>627</v>
      </c>
      <c r="ER47" s="169" t="s">
        <v>627</v>
      </c>
      <c r="ES47" s="169" t="s">
        <v>628</v>
      </c>
      <c r="ET47" s="169" t="s">
        <v>627</v>
      </c>
      <c r="EU47" s="169" t="s">
        <v>627</v>
      </c>
      <c r="EV47" s="169" t="s">
        <v>627</v>
      </c>
      <c r="EW47" s="169" t="s">
        <v>628</v>
      </c>
      <c r="EX47" s="169" t="s">
        <v>627</v>
      </c>
      <c r="EY47" s="169" t="s">
        <v>627</v>
      </c>
      <c r="EZ47" s="169" t="s">
        <v>38</v>
      </c>
      <c r="FA47" s="169" t="s">
        <v>38</v>
      </c>
      <c r="FB47" s="169" t="s">
        <v>38</v>
      </c>
      <c r="FC47" s="169" t="s">
        <v>38</v>
      </c>
      <c r="FD47" s="148"/>
      <c r="FE47" s="51" t="s">
        <v>38</v>
      </c>
      <c r="FF47" s="51" t="s">
        <v>38</v>
      </c>
      <c r="FG47" s="51" t="s">
        <v>38</v>
      </c>
      <c r="FH47" s="51" t="s">
        <v>38</v>
      </c>
      <c r="FI47" s="51" t="s">
        <v>38</v>
      </c>
      <c r="FJ47" s="51" t="s">
        <v>38</v>
      </c>
      <c r="FK47" s="47" t="s">
        <v>38</v>
      </c>
      <c r="FL47" s="47" t="s">
        <v>38</v>
      </c>
      <c r="FM47" s="47" t="s">
        <v>38</v>
      </c>
      <c r="FN47" s="47" t="s">
        <v>38</v>
      </c>
      <c r="FO47" s="47" t="s">
        <v>38</v>
      </c>
      <c r="FP47" s="47" t="s">
        <v>38</v>
      </c>
      <c r="FQ47" s="147"/>
      <c r="FR47" s="51" t="s">
        <v>628</v>
      </c>
      <c r="FS47" s="51" t="s">
        <v>627</v>
      </c>
      <c r="FT47" s="51" t="s">
        <v>628</v>
      </c>
      <c r="FU47" s="51" t="s">
        <v>627</v>
      </c>
      <c r="FV47" s="51" t="s">
        <v>628</v>
      </c>
      <c r="FW47" s="51" t="s">
        <v>627</v>
      </c>
      <c r="FX47" s="47" t="s">
        <v>38</v>
      </c>
      <c r="FY47" s="47" t="s">
        <v>38</v>
      </c>
      <c r="FZ47" s="47" t="s">
        <v>38</v>
      </c>
      <c r="GA47" s="47" t="s">
        <v>38</v>
      </c>
      <c r="GB47" s="47" t="s">
        <v>38</v>
      </c>
      <c r="GC47" s="47" t="s">
        <v>38</v>
      </c>
      <c r="GD47" s="165" t="s">
        <v>38</v>
      </c>
      <c r="GE47" s="165" t="s">
        <v>38</v>
      </c>
      <c r="GF47" s="165" t="s">
        <v>38</v>
      </c>
      <c r="GG47" s="165" t="s">
        <v>38</v>
      </c>
      <c r="GH47" s="165" t="s">
        <v>38</v>
      </c>
      <c r="GI47" s="165" t="s">
        <v>38</v>
      </c>
      <c r="GJ47" s="46"/>
    </row>
    <row r="48" spans="1:192">
      <c r="A48" s="19" t="s">
        <v>135</v>
      </c>
      <c r="B48" s="166">
        <v>8</v>
      </c>
      <c r="C48" s="170">
        <v>0</v>
      </c>
      <c r="D48" s="208">
        <v>4326957</v>
      </c>
      <c r="E48" s="171">
        <v>141.1</v>
      </c>
      <c r="F48" s="182">
        <v>-0.15610047846889952</v>
      </c>
      <c r="G48" s="177">
        <v>20.9</v>
      </c>
      <c r="H48" s="194">
        <v>9.5</v>
      </c>
      <c r="I48" s="196">
        <v>43.8</v>
      </c>
      <c r="J48" s="141"/>
      <c r="K48" s="174">
        <v>4</v>
      </c>
      <c r="L48" s="177">
        <v>5.9</v>
      </c>
      <c r="M48" s="194">
        <v>0</v>
      </c>
      <c r="N48" s="177">
        <v>91.2</v>
      </c>
      <c r="O48" s="181">
        <v>10</v>
      </c>
      <c r="P48" s="177">
        <v>76.900000000000006</v>
      </c>
      <c r="Q48" s="142"/>
      <c r="R48" s="48">
        <v>33.299999999999997</v>
      </c>
      <c r="S48" s="48">
        <v>33.299999999999997</v>
      </c>
      <c r="T48" s="48">
        <v>16.7</v>
      </c>
      <c r="U48" s="48">
        <v>16.7</v>
      </c>
      <c r="V48" s="48">
        <v>14.3</v>
      </c>
      <c r="W48" s="48">
        <v>28.6</v>
      </c>
      <c r="X48" s="48">
        <v>42.9</v>
      </c>
      <c r="Y48" s="48">
        <v>14.3</v>
      </c>
      <c r="Z48" s="48">
        <v>28.6</v>
      </c>
      <c r="AA48" s="48">
        <v>0</v>
      </c>
      <c r="AB48" s="48">
        <v>42.9</v>
      </c>
      <c r="AC48" s="48">
        <v>28.6</v>
      </c>
      <c r="AD48" s="143"/>
      <c r="AE48" s="50">
        <v>15.4</v>
      </c>
      <c r="AF48" s="50">
        <v>46.2</v>
      </c>
      <c r="AG48" s="50">
        <v>23.1</v>
      </c>
      <c r="AH48" s="50">
        <v>15.4</v>
      </c>
      <c r="AI48" s="50">
        <v>15.4</v>
      </c>
      <c r="AJ48" s="50">
        <v>46.2</v>
      </c>
      <c r="AK48" s="50">
        <v>30.8</v>
      </c>
      <c r="AL48" s="50">
        <v>7.7</v>
      </c>
      <c r="AM48" s="50">
        <v>33.299999999999997</v>
      </c>
      <c r="AN48" s="50">
        <v>16.7</v>
      </c>
      <c r="AO48" s="50">
        <v>41.7</v>
      </c>
      <c r="AP48" s="50">
        <v>8.3000000000000007</v>
      </c>
      <c r="AQ48" s="144"/>
      <c r="AR48" s="145"/>
      <c r="AS48" s="167">
        <v>25</v>
      </c>
      <c r="AT48" s="167">
        <v>12.5</v>
      </c>
      <c r="AU48" s="167">
        <v>25</v>
      </c>
      <c r="AV48" s="167">
        <v>37.5</v>
      </c>
      <c r="AW48" s="168">
        <v>25</v>
      </c>
      <c r="AX48" s="168">
        <v>37.5</v>
      </c>
      <c r="AY48" s="168">
        <v>25</v>
      </c>
      <c r="AZ48" s="168">
        <v>12.5</v>
      </c>
      <c r="BA48" s="168">
        <v>37.5</v>
      </c>
      <c r="BB48" s="168">
        <v>25</v>
      </c>
      <c r="BC48" s="168">
        <v>12.5</v>
      </c>
      <c r="BD48" s="168">
        <v>25</v>
      </c>
      <c r="BE48" s="144"/>
      <c r="BF48" s="169">
        <v>58.3</v>
      </c>
      <c r="BG48" s="169">
        <v>33.299999999999997</v>
      </c>
      <c r="BH48" s="169">
        <v>0</v>
      </c>
      <c r="BI48" s="169">
        <v>8.3000000000000007</v>
      </c>
      <c r="BJ48" s="169">
        <v>41.7</v>
      </c>
      <c r="BK48" s="169">
        <v>41.7</v>
      </c>
      <c r="BL48" s="169">
        <v>16.7</v>
      </c>
      <c r="BM48" s="169">
        <v>0</v>
      </c>
      <c r="BN48" s="169">
        <v>58.3</v>
      </c>
      <c r="BO48" s="169">
        <v>25</v>
      </c>
      <c r="BP48" s="169">
        <v>8.3000000000000007</v>
      </c>
      <c r="BQ48" s="169">
        <v>8.3000000000000007</v>
      </c>
      <c r="BR48" s="169">
        <v>38.5</v>
      </c>
      <c r="BS48" s="169">
        <v>23.1</v>
      </c>
      <c r="BT48" s="169">
        <v>23.1</v>
      </c>
      <c r="BU48" s="169">
        <v>15.4</v>
      </c>
      <c r="BV48" s="144"/>
      <c r="BW48" s="168">
        <v>42.9</v>
      </c>
      <c r="BX48" s="168">
        <v>14.3</v>
      </c>
      <c r="BY48" s="168">
        <v>42.9</v>
      </c>
      <c r="BZ48" s="168">
        <v>0</v>
      </c>
      <c r="CA48" s="168">
        <v>28.6</v>
      </c>
      <c r="CB48" s="168">
        <v>28.6</v>
      </c>
      <c r="CC48" s="168">
        <v>28.6</v>
      </c>
      <c r="CD48" s="168">
        <v>14.3</v>
      </c>
      <c r="CE48" s="168">
        <v>28.6</v>
      </c>
      <c r="CF48" s="168">
        <v>42.9</v>
      </c>
      <c r="CG48" s="168">
        <v>14.3</v>
      </c>
      <c r="CH48" s="168">
        <v>14.3</v>
      </c>
      <c r="CI48" s="161"/>
      <c r="CJ48" s="169">
        <v>38.5</v>
      </c>
      <c r="CK48" s="169">
        <v>46.2</v>
      </c>
      <c r="CL48" s="169">
        <v>7.7</v>
      </c>
      <c r="CM48" s="169">
        <v>7.7</v>
      </c>
      <c r="CN48" s="169">
        <v>46.2</v>
      </c>
      <c r="CO48" s="169">
        <v>30.8</v>
      </c>
      <c r="CP48" s="169">
        <v>23.1</v>
      </c>
      <c r="CQ48" s="169">
        <v>0</v>
      </c>
      <c r="CR48" s="169">
        <v>38.5</v>
      </c>
      <c r="CS48" s="169">
        <v>46.2</v>
      </c>
      <c r="CT48" s="169">
        <v>7.7</v>
      </c>
      <c r="CU48" s="169">
        <v>7.7</v>
      </c>
      <c r="CV48" s="157"/>
      <c r="CW48" s="168">
        <v>25</v>
      </c>
      <c r="CX48" s="168">
        <v>58.3</v>
      </c>
      <c r="CY48" s="168">
        <v>8.3000000000000007</v>
      </c>
      <c r="CZ48" s="168">
        <v>8.3000000000000007</v>
      </c>
      <c r="DA48" s="168">
        <v>16.7</v>
      </c>
      <c r="DB48" s="168">
        <v>41.7</v>
      </c>
      <c r="DC48" s="168">
        <v>33.299999999999997</v>
      </c>
      <c r="DD48" s="168">
        <v>8.3000000000000007</v>
      </c>
      <c r="DE48" s="168">
        <v>33.299999999999997</v>
      </c>
      <c r="DF48" s="168">
        <v>41.7</v>
      </c>
      <c r="DG48" s="168">
        <v>16.7</v>
      </c>
      <c r="DH48" s="168">
        <v>8.3000000000000007</v>
      </c>
      <c r="DI48" s="157"/>
      <c r="DJ48" s="169">
        <v>25</v>
      </c>
      <c r="DK48" s="169">
        <v>58.3</v>
      </c>
      <c r="DL48" s="169">
        <v>8.3000000000000007</v>
      </c>
      <c r="DM48" s="169">
        <v>8.3000000000000007</v>
      </c>
      <c r="DN48" s="169">
        <v>0</v>
      </c>
      <c r="DO48" s="169">
        <v>66.7</v>
      </c>
      <c r="DP48" s="169">
        <v>16.7</v>
      </c>
      <c r="DQ48" s="169">
        <v>16.7</v>
      </c>
      <c r="DR48" s="169">
        <v>16.7</v>
      </c>
      <c r="DS48" s="169">
        <v>58.3</v>
      </c>
      <c r="DT48" s="169">
        <v>8.3000000000000007</v>
      </c>
      <c r="DU48" s="169">
        <v>16.7</v>
      </c>
      <c r="DV48" s="169">
        <v>8.3000000000000007</v>
      </c>
      <c r="DW48" s="169">
        <v>58.3</v>
      </c>
      <c r="DX48" s="169">
        <v>8.3000000000000007</v>
      </c>
      <c r="DY48" s="169">
        <v>25</v>
      </c>
      <c r="DZ48" s="158"/>
      <c r="EA48" s="168">
        <v>56.3</v>
      </c>
      <c r="EB48" s="168">
        <v>18.8</v>
      </c>
      <c r="EC48" s="168">
        <v>18.8</v>
      </c>
      <c r="ED48" s="168">
        <v>6.3</v>
      </c>
      <c r="EE48" s="168">
        <v>12.5</v>
      </c>
      <c r="EF48" s="168">
        <v>68.8</v>
      </c>
      <c r="EG48" s="168">
        <v>18.8</v>
      </c>
      <c r="EH48" s="168">
        <v>0</v>
      </c>
      <c r="EI48" s="168">
        <v>43.8</v>
      </c>
      <c r="EJ48" s="168">
        <v>25</v>
      </c>
      <c r="EK48" s="168">
        <v>18.8</v>
      </c>
      <c r="EL48" s="168">
        <v>12.5</v>
      </c>
      <c r="EM48" s="158"/>
      <c r="EN48" s="169">
        <v>30</v>
      </c>
      <c r="EO48" s="169">
        <v>70</v>
      </c>
      <c r="EP48" s="169">
        <v>0</v>
      </c>
      <c r="EQ48" s="169">
        <v>0</v>
      </c>
      <c r="ER48" s="169" t="s">
        <v>629</v>
      </c>
      <c r="ES48" s="169" t="s">
        <v>630</v>
      </c>
      <c r="ET48" s="169" t="s">
        <v>629</v>
      </c>
      <c r="EU48" s="169" t="s">
        <v>629</v>
      </c>
      <c r="EV48" s="169">
        <v>10</v>
      </c>
      <c r="EW48" s="169">
        <v>40</v>
      </c>
      <c r="EX48" s="169">
        <v>50</v>
      </c>
      <c r="EY48" s="169">
        <v>0</v>
      </c>
      <c r="EZ48" s="169">
        <v>30</v>
      </c>
      <c r="FA48" s="169">
        <v>60</v>
      </c>
      <c r="FB48" s="169">
        <v>10</v>
      </c>
      <c r="FC48" s="169">
        <v>0</v>
      </c>
      <c r="FD48" s="148"/>
      <c r="FE48" s="51" t="s">
        <v>38</v>
      </c>
      <c r="FF48" s="51" t="s">
        <v>38</v>
      </c>
      <c r="FG48" s="51" t="s">
        <v>38</v>
      </c>
      <c r="FH48" s="51" t="s">
        <v>38</v>
      </c>
      <c r="FI48" s="51" t="s">
        <v>38</v>
      </c>
      <c r="FJ48" s="51" t="s">
        <v>38</v>
      </c>
      <c r="FK48" s="47" t="s">
        <v>38</v>
      </c>
      <c r="FL48" s="47" t="s">
        <v>38</v>
      </c>
      <c r="FM48" s="47" t="s">
        <v>38</v>
      </c>
      <c r="FN48" s="47" t="s">
        <v>38</v>
      </c>
      <c r="FO48" s="47" t="s">
        <v>38</v>
      </c>
      <c r="FP48" s="47" t="s">
        <v>38</v>
      </c>
      <c r="FQ48" s="147"/>
      <c r="FR48" s="51" t="s">
        <v>630</v>
      </c>
      <c r="FS48" s="51" t="s">
        <v>629</v>
      </c>
      <c r="FT48" s="51" t="s">
        <v>630</v>
      </c>
      <c r="FU48" s="51" t="s">
        <v>629</v>
      </c>
      <c r="FV48" s="51" t="s">
        <v>630</v>
      </c>
      <c r="FW48" s="51" t="s">
        <v>629</v>
      </c>
      <c r="FX48" s="47" t="s">
        <v>38</v>
      </c>
      <c r="FY48" s="47" t="s">
        <v>38</v>
      </c>
      <c r="FZ48" s="47" t="s">
        <v>38</v>
      </c>
      <c r="GA48" s="47" t="s">
        <v>38</v>
      </c>
      <c r="GB48" s="47" t="s">
        <v>38</v>
      </c>
      <c r="GC48" s="47" t="s">
        <v>38</v>
      </c>
      <c r="GD48" s="165" t="s">
        <v>38</v>
      </c>
      <c r="GE48" s="165" t="s">
        <v>38</v>
      </c>
      <c r="GF48" s="165" t="s">
        <v>38</v>
      </c>
      <c r="GG48" s="165" t="s">
        <v>38</v>
      </c>
      <c r="GH48" s="165" t="s">
        <v>38</v>
      </c>
      <c r="GI48" s="165" t="s">
        <v>38</v>
      </c>
      <c r="GJ48" s="46"/>
    </row>
    <row r="49" spans="1:192">
      <c r="A49" s="19" t="s">
        <v>88</v>
      </c>
      <c r="B49" s="166">
        <v>8</v>
      </c>
      <c r="C49" s="170">
        <v>0</v>
      </c>
      <c r="D49" s="208">
        <v>14214718</v>
      </c>
      <c r="E49" s="171">
        <v>639.85</v>
      </c>
      <c r="F49" s="182">
        <v>1.0023677979479118E-2</v>
      </c>
      <c r="G49" s="177">
        <v>11.1</v>
      </c>
      <c r="H49" s="194">
        <v>92.9</v>
      </c>
      <c r="I49" s="196">
        <v>59.5</v>
      </c>
      <c r="J49" s="141"/>
      <c r="K49" s="174">
        <v>20</v>
      </c>
      <c r="L49" s="177">
        <v>6.3</v>
      </c>
      <c r="M49" s="194">
        <v>1.8</v>
      </c>
      <c r="N49" s="177">
        <v>89.4</v>
      </c>
      <c r="O49" s="181">
        <v>30</v>
      </c>
      <c r="P49" s="177">
        <v>66.7</v>
      </c>
      <c r="Q49" s="142"/>
      <c r="R49" s="48">
        <v>2.5</v>
      </c>
      <c r="S49" s="48">
        <v>2.5</v>
      </c>
      <c r="T49" s="48">
        <v>10</v>
      </c>
      <c r="U49" s="48">
        <v>85</v>
      </c>
      <c r="V49" s="48">
        <v>2.6</v>
      </c>
      <c r="W49" s="48">
        <v>2.6</v>
      </c>
      <c r="X49" s="48">
        <v>12.8</v>
      </c>
      <c r="Y49" s="48">
        <v>82.1</v>
      </c>
      <c r="Z49" s="48">
        <v>5.4</v>
      </c>
      <c r="AA49" s="48">
        <v>5.4</v>
      </c>
      <c r="AB49" s="48">
        <v>29.7</v>
      </c>
      <c r="AC49" s="48">
        <v>59.5</v>
      </c>
      <c r="AD49" s="143"/>
      <c r="AE49" s="50">
        <v>1.6</v>
      </c>
      <c r="AF49" s="50">
        <v>6.6</v>
      </c>
      <c r="AG49" s="50">
        <v>29.5</v>
      </c>
      <c r="AH49" s="50">
        <v>62.3</v>
      </c>
      <c r="AI49" s="50">
        <v>3.2</v>
      </c>
      <c r="AJ49" s="50">
        <v>11.3</v>
      </c>
      <c r="AK49" s="50">
        <v>43.5</v>
      </c>
      <c r="AL49" s="50">
        <v>41.9</v>
      </c>
      <c r="AM49" s="50">
        <v>3.2</v>
      </c>
      <c r="AN49" s="50">
        <v>12.9</v>
      </c>
      <c r="AO49" s="50">
        <v>40.299999999999997</v>
      </c>
      <c r="AP49" s="50">
        <v>43.5</v>
      </c>
      <c r="AQ49" s="144"/>
      <c r="AR49" s="145"/>
      <c r="AS49" s="167">
        <v>2</v>
      </c>
      <c r="AT49" s="167">
        <v>40.799999999999997</v>
      </c>
      <c r="AU49" s="167">
        <v>26.5</v>
      </c>
      <c r="AV49" s="167">
        <v>30.6</v>
      </c>
      <c r="AW49" s="168">
        <v>4.0999999999999996</v>
      </c>
      <c r="AX49" s="168">
        <v>16.3</v>
      </c>
      <c r="AY49" s="168">
        <v>59.2</v>
      </c>
      <c r="AZ49" s="168">
        <v>20.399999999999999</v>
      </c>
      <c r="BA49" s="168">
        <v>4.0999999999999996</v>
      </c>
      <c r="BB49" s="168">
        <v>34.700000000000003</v>
      </c>
      <c r="BC49" s="168">
        <v>22.4</v>
      </c>
      <c r="BD49" s="168">
        <v>38.799999999999997</v>
      </c>
      <c r="BE49" s="144"/>
      <c r="BF49" s="169">
        <v>3.6</v>
      </c>
      <c r="BG49" s="169">
        <v>41.8</v>
      </c>
      <c r="BH49" s="169">
        <v>30.9</v>
      </c>
      <c r="BI49" s="169">
        <v>23.6</v>
      </c>
      <c r="BJ49" s="169">
        <v>0</v>
      </c>
      <c r="BK49" s="169">
        <v>43.6</v>
      </c>
      <c r="BL49" s="169">
        <v>50.9</v>
      </c>
      <c r="BM49" s="169">
        <v>5.5</v>
      </c>
      <c r="BN49" s="169">
        <v>3.6</v>
      </c>
      <c r="BO49" s="169">
        <v>40</v>
      </c>
      <c r="BP49" s="169">
        <v>21.8</v>
      </c>
      <c r="BQ49" s="169">
        <v>34.5</v>
      </c>
      <c r="BR49" s="169">
        <v>0</v>
      </c>
      <c r="BS49" s="169">
        <v>3.7</v>
      </c>
      <c r="BT49" s="169">
        <v>31.5</v>
      </c>
      <c r="BU49" s="169">
        <v>64.8</v>
      </c>
      <c r="BV49" s="144"/>
      <c r="BW49" s="168">
        <v>5</v>
      </c>
      <c r="BX49" s="168">
        <v>37.5</v>
      </c>
      <c r="BY49" s="168">
        <v>45</v>
      </c>
      <c r="BZ49" s="168">
        <v>12.5</v>
      </c>
      <c r="CA49" s="168">
        <v>5</v>
      </c>
      <c r="CB49" s="168">
        <v>20</v>
      </c>
      <c r="CC49" s="168">
        <v>62.5</v>
      </c>
      <c r="CD49" s="168">
        <v>12.5</v>
      </c>
      <c r="CE49" s="168">
        <v>12.5</v>
      </c>
      <c r="CF49" s="168">
        <v>27.5</v>
      </c>
      <c r="CG49" s="168">
        <v>32.5</v>
      </c>
      <c r="CH49" s="168">
        <v>27.5</v>
      </c>
      <c r="CI49" s="161"/>
      <c r="CJ49" s="169">
        <v>2.1</v>
      </c>
      <c r="CK49" s="169">
        <v>42.6</v>
      </c>
      <c r="CL49" s="169">
        <v>46.8</v>
      </c>
      <c r="CM49" s="169">
        <v>8.5</v>
      </c>
      <c r="CN49" s="169">
        <v>2.1</v>
      </c>
      <c r="CO49" s="169">
        <v>27.7</v>
      </c>
      <c r="CP49" s="169">
        <v>51.1</v>
      </c>
      <c r="CQ49" s="169">
        <v>19.100000000000001</v>
      </c>
      <c r="CR49" s="169">
        <v>6.4</v>
      </c>
      <c r="CS49" s="169">
        <v>36.200000000000003</v>
      </c>
      <c r="CT49" s="169">
        <v>29.8</v>
      </c>
      <c r="CU49" s="169">
        <v>27.7</v>
      </c>
      <c r="CV49" s="157"/>
      <c r="CW49" s="168">
        <v>6.1</v>
      </c>
      <c r="CX49" s="168">
        <v>43.9</v>
      </c>
      <c r="CY49" s="168">
        <v>40.9</v>
      </c>
      <c r="CZ49" s="168">
        <v>9.1</v>
      </c>
      <c r="DA49" s="168">
        <v>0</v>
      </c>
      <c r="DB49" s="168">
        <v>34.299999999999997</v>
      </c>
      <c r="DC49" s="168">
        <v>47.8</v>
      </c>
      <c r="DD49" s="168">
        <v>17.899999999999999</v>
      </c>
      <c r="DE49" s="168">
        <v>7.5</v>
      </c>
      <c r="DF49" s="168">
        <v>25.4</v>
      </c>
      <c r="DG49" s="168">
        <v>40.299999999999997</v>
      </c>
      <c r="DH49" s="168">
        <v>26.9</v>
      </c>
      <c r="DI49" s="157"/>
      <c r="DJ49" s="169">
        <v>8</v>
      </c>
      <c r="DK49" s="169">
        <v>62</v>
      </c>
      <c r="DL49" s="169">
        <v>28</v>
      </c>
      <c r="DM49" s="169">
        <v>2</v>
      </c>
      <c r="DN49" s="169">
        <v>0</v>
      </c>
      <c r="DO49" s="169">
        <v>48</v>
      </c>
      <c r="DP49" s="169">
        <v>38</v>
      </c>
      <c r="DQ49" s="169">
        <v>14</v>
      </c>
      <c r="DR49" s="169">
        <v>12</v>
      </c>
      <c r="DS49" s="169">
        <v>34</v>
      </c>
      <c r="DT49" s="169">
        <v>28</v>
      </c>
      <c r="DU49" s="169">
        <v>26</v>
      </c>
      <c r="DV49" s="169">
        <v>0</v>
      </c>
      <c r="DW49" s="169">
        <v>12.2</v>
      </c>
      <c r="DX49" s="169">
        <v>20.399999999999999</v>
      </c>
      <c r="DY49" s="169">
        <v>67.3</v>
      </c>
      <c r="DZ49" s="158"/>
      <c r="EA49" s="168">
        <v>2.6</v>
      </c>
      <c r="EB49" s="168">
        <v>51.3</v>
      </c>
      <c r="EC49" s="168">
        <v>41</v>
      </c>
      <c r="ED49" s="168">
        <v>5.0999999999999996</v>
      </c>
      <c r="EE49" s="168">
        <v>0</v>
      </c>
      <c r="EF49" s="168">
        <v>46.3</v>
      </c>
      <c r="EG49" s="168">
        <v>46.3</v>
      </c>
      <c r="EH49" s="168">
        <v>7.3</v>
      </c>
      <c r="EI49" s="168">
        <v>17.100000000000001</v>
      </c>
      <c r="EJ49" s="168">
        <v>29.3</v>
      </c>
      <c r="EK49" s="168">
        <v>31.7</v>
      </c>
      <c r="EL49" s="168">
        <v>22</v>
      </c>
      <c r="EM49" s="158"/>
      <c r="EN49" s="169">
        <v>2.2000000000000002</v>
      </c>
      <c r="EO49" s="169">
        <v>33.299999999999997</v>
      </c>
      <c r="EP49" s="169">
        <v>46.7</v>
      </c>
      <c r="EQ49" s="169">
        <v>17.8</v>
      </c>
      <c r="ER49" s="169">
        <v>0</v>
      </c>
      <c r="ES49" s="169">
        <v>34.799999999999997</v>
      </c>
      <c r="ET49" s="169">
        <v>54.3</v>
      </c>
      <c r="EU49" s="169">
        <v>10.9</v>
      </c>
      <c r="EV49" s="169">
        <v>2.2000000000000002</v>
      </c>
      <c r="EW49" s="169">
        <v>37</v>
      </c>
      <c r="EX49" s="169">
        <v>30.4</v>
      </c>
      <c r="EY49" s="169">
        <v>30.4</v>
      </c>
      <c r="EZ49" s="169">
        <v>2.2999999999999998</v>
      </c>
      <c r="FA49" s="169">
        <v>11.4</v>
      </c>
      <c r="FB49" s="169">
        <v>40.9</v>
      </c>
      <c r="FC49" s="169">
        <v>45.5</v>
      </c>
      <c r="FD49" s="148"/>
      <c r="FE49" s="51">
        <v>0.70399999999999996</v>
      </c>
      <c r="FF49" s="51">
        <v>0.29599999999999999</v>
      </c>
      <c r="FG49" s="51">
        <v>0.58799999999999997</v>
      </c>
      <c r="FH49" s="51">
        <v>0.41199999999999998</v>
      </c>
      <c r="FI49" s="51">
        <v>0.64300000000000002</v>
      </c>
      <c r="FJ49" s="51">
        <v>0.35699999999999998</v>
      </c>
      <c r="FK49" s="47">
        <v>0.58299999999999996</v>
      </c>
      <c r="FL49" s="47">
        <v>0.41699999999999998</v>
      </c>
      <c r="FM49" s="47">
        <v>0.25</v>
      </c>
      <c r="FN49" s="47">
        <v>0.75</v>
      </c>
      <c r="FO49" s="47">
        <v>0.55600000000000005</v>
      </c>
      <c r="FP49" s="47">
        <v>0.44400000000000001</v>
      </c>
      <c r="FQ49" s="147"/>
      <c r="FR49" s="51">
        <v>0.5</v>
      </c>
      <c r="FS49" s="51">
        <v>0.5</v>
      </c>
      <c r="FT49" s="51">
        <v>0.51100000000000001</v>
      </c>
      <c r="FU49" s="51">
        <v>0.48899999999999999</v>
      </c>
      <c r="FV49" s="51">
        <v>0.6</v>
      </c>
      <c r="FW49" s="51">
        <v>0.4</v>
      </c>
      <c r="FX49" s="47" t="s">
        <v>627</v>
      </c>
      <c r="FY49" s="47" t="s">
        <v>628</v>
      </c>
      <c r="FZ49" s="47">
        <v>0.2</v>
      </c>
      <c r="GA49" s="47">
        <v>0.8</v>
      </c>
      <c r="GB49" s="47" t="s">
        <v>629</v>
      </c>
      <c r="GC49" s="47" t="s">
        <v>46</v>
      </c>
      <c r="GD49" s="165" t="s">
        <v>38</v>
      </c>
      <c r="GE49" s="165" t="s">
        <v>38</v>
      </c>
      <c r="GF49" s="165">
        <v>0.42899999999999999</v>
      </c>
      <c r="GG49" s="165">
        <v>0.57099999999999995</v>
      </c>
      <c r="GH49" s="165" t="s">
        <v>38</v>
      </c>
      <c r="GI49" s="165" t="s">
        <v>38</v>
      </c>
      <c r="GJ49" s="46"/>
    </row>
    <row r="50" spans="1:192">
      <c r="A50" s="19" t="s">
        <v>96</v>
      </c>
      <c r="B50" s="166">
        <v>1</v>
      </c>
      <c r="C50" s="170">
        <v>0</v>
      </c>
      <c r="D50" s="208">
        <v>979575</v>
      </c>
      <c r="E50" s="171">
        <v>43.25</v>
      </c>
      <c r="F50" s="182">
        <v>0.1047254150702428</v>
      </c>
      <c r="G50" s="177">
        <v>23.3</v>
      </c>
      <c r="H50" s="194">
        <v>44.2</v>
      </c>
      <c r="I50" s="196">
        <v>50</v>
      </c>
      <c r="J50" s="141"/>
      <c r="K50" s="174">
        <v>0</v>
      </c>
      <c r="L50" s="177">
        <v>0</v>
      </c>
      <c r="M50" s="194">
        <v>0</v>
      </c>
      <c r="N50" s="177">
        <v>88.9</v>
      </c>
      <c r="O50" s="181">
        <v>4</v>
      </c>
      <c r="P50" s="177">
        <v>66.7</v>
      </c>
      <c r="Q50" s="142"/>
      <c r="R50" s="48" t="s">
        <v>627</v>
      </c>
      <c r="S50" s="48" t="s">
        <v>627</v>
      </c>
      <c r="T50" s="48" t="s">
        <v>627</v>
      </c>
      <c r="U50" s="48" t="s">
        <v>628</v>
      </c>
      <c r="V50" s="48">
        <v>0</v>
      </c>
      <c r="W50" s="48">
        <v>20</v>
      </c>
      <c r="X50" s="48">
        <v>20</v>
      </c>
      <c r="Y50" s="48">
        <v>60</v>
      </c>
      <c r="Z50" s="48">
        <v>20</v>
      </c>
      <c r="AA50" s="48">
        <v>20</v>
      </c>
      <c r="AB50" s="48">
        <v>20</v>
      </c>
      <c r="AC50" s="48">
        <v>40</v>
      </c>
      <c r="AD50" s="143"/>
      <c r="AE50" s="50" t="s">
        <v>38</v>
      </c>
      <c r="AF50" s="50" t="s">
        <v>38</v>
      </c>
      <c r="AG50" s="50" t="s">
        <v>38</v>
      </c>
      <c r="AH50" s="50" t="s">
        <v>38</v>
      </c>
      <c r="AI50" s="50" t="s">
        <v>38</v>
      </c>
      <c r="AJ50" s="50" t="s">
        <v>38</v>
      </c>
      <c r="AK50" s="50" t="s">
        <v>38</v>
      </c>
      <c r="AL50" s="50" t="s">
        <v>38</v>
      </c>
      <c r="AM50" s="50" t="s">
        <v>38</v>
      </c>
      <c r="AN50" s="50" t="s">
        <v>38</v>
      </c>
      <c r="AO50" s="50" t="s">
        <v>38</v>
      </c>
      <c r="AP50" s="50" t="s">
        <v>38</v>
      </c>
      <c r="AQ50" s="144"/>
      <c r="AR50" s="145"/>
      <c r="AS50" s="167" t="s">
        <v>38</v>
      </c>
      <c r="AT50" s="167" t="s">
        <v>38</v>
      </c>
      <c r="AU50" s="167" t="s">
        <v>38</v>
      </c>
      <c r="AV50" s="167" t="s">
        <v>38</v>
      </c>
      <c r="AW50" s="168" t="s">
        <v>38</v>
      </c>
      <c r="AX50" s="168" t="s">
        <v>38</v>
      </c>
      <c r="AY50" s="168" t="s">
        <v>38</v>
      </c>
      <c r="AZ50" s="168" t="s">
        <v>38</v>
      </c>
      <c r="BA50" s="168" t="s">
        <v>38</v>
      </c>
      <c r="BB50" s="168" t="s">
        <v>38</v>
      </c>
      <c r="BC50" s="168" t="s">
        <v>38</v>
      </c>
      <c r="BD50" s="168" t="s">
        <v>38</v>
      </c>
      <c r="BE50" s="144"/>
      <c r="BF50" s="169" t="s">
        <v>38</v>
      </c>
      <c r="BG50" s="169" t="s">
        <v>38</v>
      </c>
      <c r="BH50" s="169" t="s">
        <v>38</v>
      </c>
      <c r="BI50" s="169" t="s">
        <v>38</v>
      </c>
      <c r="BJ50" s="169" t="s">
        <v>38</v>
      </c>
      <c r="BK50" s="169" t="s">
        <v>38</v>
      </c>
      <c r="BL50" s="169" t="s">
        <v>38</v>
      </c>
      <c r="BM50" s="169" t="s">
        <v>38</v>
      </c>
      <c r="BN50" s="169" t="s">
        <v>38</v>
      </c>
      <c r="BO50" s="169" t="s">
        <v>38</v>
      </c>
      <c r="BP50" s="169" t="s">
        <v>38</v>
      </c>
      <c r="BQ50" s="169" t="s">
        <v>38</v>
      </c>
      <c r="BR50" s="169" t="s">
        <v>38</v>
      </c>
      <c r="BS50" s="169" t="s">
        <v>38</v>
      </c>
      <c r="BT50" s="169" t="s">
        <v>38</v>
      </c>
      <c r="BU50" s="169" t="s">
        <v>38</v>
      </c>
      <c r="BV50" s="144"/>
      <c r="BW50" s="168">
        <v>20</v>
      </c>
      <c r="BX50" s="168">
        <v>40</v>
      </c>
      <c r="BY50" s="168">
        <v>20</v>
      </c>
      <c r="BZ50" s="168">
        <v>20</v>
      </c>
      <c r="CA50" s="168" t="s">
        <v>627</v>
      </c>
      <c r="CB50" s="168" t="s">
        <v>627</v>
      </c>
      <c r="CC50" s="168" t="s">
        <v>628</v>
      </c>
      <c r="CD50" s="168" t="s">
        <v>627</v>
      </c>
      <c r="CE50" s="168" t="s">
        <v>627</v>
      </c>
      <c r="CF50" s="168" t="s">
        <v>628</v>
      </c>
      <c r="CG50" s="168" t="s">
        <v>627</v>
      </c>
      <c r="CH50" s="168" t="s">
        <v>627</v>
      </c>
      <c r="CI50" s="161"/>
      <c r="CJ50" s="169" t="s">
        <v>38</v>
      </c>
      <c r="CK50" s="169" t="s">
        <v>38</v>
      </c>
      <c r="CL50" s="169" t="s">
        <v>38</v>
      </c>
      <c r="CM50" s="169" t="s">
        <v>38</v>
      </c>
      <c r="CN50" s="169" t="s">
        <v>38</v>
      </c>
      <c r="CO50" s="169" t="s">
        <v>38</v>
      </c>
      <c r="CP50" s="169" t="s">
        <v>38</v>
      </c>
      <c r="CQ50" s="169" t="s">
        <v>38</v>
      </c>
      <c r="CR50" s="169" t="s">
        <v>38</v>
      </c>
      <c r="CS50" s="169" t="s">
        <v>38</v>
      </c>
      <c r="CT50" s="169" t="s">
        <v>38</v>
      </c>
      <c r="CU50" s="169" t="s">
        <v>38</v>
      </c>
      <c r="CV50" s="157"/>
      <c r="CW50" s="168" t="s">
        <v>38</v>
      </c>
      <c r="CX50" s="168" t="s">
        <v>38</v>
      </c>
      <c r="CY50" s="168" t="s">
        <v>38</v>
      </c>
      <c r="CZ50" s="168" t="s">
        <v>38</v>
      </c>
      <c r="DA50" s="168" t="s">
        <v>38</v>
      </c>
      <c r="DB50" s="168" t="s">
        <v>38</v>
      </c>
      <c r="DC50" s="168" t="s">
        <v>38</v>
      </c>
      <c r="DD50" s="168" t="s">
        <v>38</v>
      </c>
      <c r="DE50" s="168" t="s">
        <v>38</v>
      </c>
      <c r="DF50" s="168" t="s">
        <v>38</v>
      </c>
      <c r="DG50" s="168" t="s">
        <v>38</v>
      </c>
      <c r="DH50" s="168" t="s">
        <v>38</v>
      </c>
      <c r="DI50" s="157"/>
      <c r="DJ50" s="169" t="s">
        <v>38</v>
      </c>
      <c r="DK50" s="169" t="s">
        <v>38</v>
      </c>
      <c r="DL50" s="169" t="s">
        <v>38</v>
      </c>
      <c r="DM50" s="169" t="s">
        <v>38</v>
      </c>
      <c r="DN50" s="169" t="s">
        <v>38</v>
      </c>
      <c r="DO50" s="169" t="s">
        <v>38</v>
      </c>
      <c r="DP50" s="169" t="s">
        <v>38</v>
      </c>
      <c r="DQ50" s="169" t="s">
        <v>38</v>
      </c>
      <c r="DR50" s="169" t="s">
        <v>38</v>
      </c>
      <c r="DS50" s="169" t="s">
        <v>38</v>
      </c>
      <c r="DT50" s="169" t="s">
        <v>38</v>
      </c>
      <c r="DU50" s="169" t="s">
        <v>38</v>
      </c>
      <c r="DV50" s="169" t="s">
        <v>38</v>
      </c>
      <c r="DW50" s="169" t="s">
        <v>38</v>
      </c>
      <c r="DX50" s="169" t="s">
        <v>38</v>
      </c>
      <c r="DY50" s="169" t="s">
        <v>38</v>
      </c>
      <c r="DZ50" s="158"/>
      <c r="EA50" s="168" t="s">
        <v>38</v>
      </c>
      <c r="EB50" s="168" t="s">
        <v>38</v>
      </c>
      <c r="EC50" s="168" t="s">
        <v>38</v>
      </c>
      <c r="ED50" s="168" t="s">
        <v>38</v>
      </c>
      <c r="EE50" s="168" t="s">
        <v>38</v>
      </c>
      <c r="EF50" s="168" t="s">
        <v>38</v>
      </c>
      <c r="EG50" s="168" t="s">
        <v>38</v>
      </c>
      <c r="EH50" s="168" t="s">
        <v>38</v>
      </c>
      <c r="EI50" s="168" t="s">
        <v>38</v>
      </c>
      <c r="EJ50" s="168" t="s">
        <v>38</v>
      </c>
      <c r="EK50" s="168" t="s">
        <v>38</v>
      </c>
      <c r="EL50" s="168" t="s">
        <v>38</v>
      </c>
      <c r="EM50" s="158"/>
      <c r="EN50" s="169" t="s">
        <v>38</v>
      </c>
      <c r="EO50" s="169" t="s">
        <v>38</v>
      </c>
      <c r="EP50" s="169" t="s">
        <v>38</v>
      </c>
      <c r="EQ50" s="169" t="s">
        <v>38</v>
      </c>
      <c r="ER50" s="169" t="s">
        <v>38</v>
      </c>
      <c r="ES50" s="169" t="s">
        <v>38</v>
      </c>
      <c r="ET50" s="169" t="s">
        <v>38</v>
      </c>
      <c r="EU50" s="169" t="s">
        <v>38</v>
      </c>
      <c r="EV50" s="169" t="s">
        <v>38</v>
      </c>
      <c r="EW50" s="169" t="s">
        <v>38</v>
      </c>
      <c r="EX50" s="169" t="s">
        <v>38</v>
      </c>
      <c r="EY50" s="169" t="s">
        <v>38</v>
      </c>
      <c r="EZ50" s="169" t="s">
        <v>38</v>
      </c>
      <c r="FA50" s="169" t="s">
        <v>38</v>
      </c>
      <c r="FB50" s="169" t="s">
        <v>38</v>
      </c>
      <c r="FC50" s="169" t="s">
        <v>38</v>
      </c>
      <c r="FD50" s="148"/>
      <c r="FE50" s="51" t="s">
        <v>38</v>
      </c>
      <c r="FF50" s="51" t="s">
        <v>38</v>
      </c>
      <c r="FG50" s="51" t="s">
        <v>38</v>
      </c>
      <c r="FH50" s="51" t="s">
        <v>38</v>
      </c>
      <c r="FI50" s="51" t="s">
        <v>38</v>
      </c>
      <c r="FJ50" s="51" t="s">
        <v>38</v>
      </c>
      <c r="FK50" s="47" t="s">
        <v>38</v>
      </c>
      <c r="FL50" s="47" t="s">
        <v>38</v>
      </c>
      <c r="FM50" s="47" t="s">
        <v>38</v>
      </c>
      <c r="FN50" s="47" t="s">
        <v>38</v>
      </c>
      <c r="FO50" s="47" t="s">
        <v>38</v>
      </c>
      <c r="FP50" s="47" t="s">
        <v>38</v>
      </c>
      <c r="FQ50" s="147"/>
      <c r="FR50" s="51" t="s">
        <v>38</v>
      </c>
      <c r="FS50" s="51" t="s">
        <v>38</v>
      </c>
      <c r="FT50" s="51" t="s">
        <v>38</v>
      </c>
      <c r="FU50" s="51" t="s">
        <v>38</v>
      </c>
      <c r="FV50" s="51" t="s">
        <v>38</v>
      </c>
      <c r="FW50" s="51" t="s">
        <v>38</v>
      </c>
      <c r="FX50" s="47" t="s">
        <v>38</v>
      </c>
      <c r="FY50" s="47" t="s">
        <v>38</v>
      </c>
      <c r="FZ50" s="47" t="s">
        <v>38</v>
      </c>
      <c r="GA50" s="47" t="s">
        <v>38</v>
      </c>
      <c r="GB50" s="47" t="s">
        <v>38</v>
      </c>
      <c r="GC50" s="47" t="s">
        <v>38</v>
      </c>
      <c r="GD50" s="165" t="s">
        <v>38</v>
      </c>
      <c r="GE50" s="165" t="s">
        <v>38</v>
      </c>
      <c r="GF50" s="165" t="s">
        <v>38</v>
      </c>
      <c r="GG50" s="165" t="s">
        <v>38</v>
      </c>
      <c r="GH50" s="165" t="s">
        <v>38</v>
      </c>
      <c r="GI50" s="165" t="s">
        <v>38</v>
      </c>
      <c r="GJ50" s="46"/>
    </row>
    <row r="51" spans="1:192">
      <c r="A51" s="19" t="s">
        <v>90</v>
      </c>
      <c r="B51" s="166">
        <v>2</v>
      </c>
      <c r="C51" s="170">
        <v>1</v>
      </c>
      <c r="D51" s="208">
        <v>6967581</v>
      </c>
      <c r="E51" s="171">
        <v>402.70000000000005</v>
      </c>
      <c r="F51" s="182">
        <v>8.6988939977628021E-4</v>
      </c>
      <c r="G51" s="177">
        <v>7.1</v>
      </c>
      <c r="H51" s="194">
        <v>0</v>
      </c>
      <c r="I51" s="196">
        <v>18.5</v>
      </c>
      <c r="J51" s="141"/>
      <c r="K51" s="174">
        <v>1</v>
      </c>
      <c r="L51" s="177">
        <v>0.5</v>
      </c>
      <c r="M51" s="194">
        <v>0</v>
      </c>
      <c r="N51" s="177">
        <v>93.8</v>
      </c>
      <c r="O51" s="181">
        <v>27</v>
      </c>
      <c r="P51" s="177">
        <v>96.4</v>
      </c>
      <c r="Q51" s="142"/>
      <c r="R51" s="48">
        <v>16</v>
      </c>
      <c r="S51" s="48">
        <v>28</v>
      </c>
      <c r="T51" s="48">
        <v>28</v>
      </c>
      <c r="U51" s="48">
        <v>28</v>
      </c>
      <c r="V51" s="48">
        <v>24</v>
      </c>
      <c r="W51" s="48">
        <v>32</v>
      </c>
      <c r="X51" s="48">
        <v>24</v>
      </c>
      <c r="Y51" s="48">
        <v>20</v>
      </c>
      <c r="Z51" s="48">
        <v>23.1</v>
      </c>
      <c r="AA51" s="48">
        <v>30.8</v>
      </c>
      <c r="AB51" s="48">
        <v>23.1</v>
      </c>
      <c r="AC51" s="48">
        <v>23.1</v>
      </c>
      <c r="AD51" s="143"/>
      <c r="AE51" s="50">
        <v>42.4</v>
      </c>
      <c r="AF51" s="50">
        <v>33.299999999999997</v>
      </c>
      <c r="AG51" s="50">
        <v>12.1</v>
      </c>
      <c r="AH51" s="50">
        <v>12.1</v>
      </c>
      <c r="AI51" s="50">
        <v>42.4</v>
      </c>
      <c r="AJ51" s="50">
        <v>21.2</v>
      </c>
      <c r="AK51" s="50">
        <v>24.2</v>
      </c>
      <c r="AL51" s="50">
        <v>12.1</v>
      </c>
      <c r="AM51" s="50">
        <v>30.3</v>
      </c>
      <c r="AN51" s="50">
        <v>39.4</v>
      </c>
      <c r="AO51" s="50">
        <v>21.2</v>
      </c>
      <c r="AP51" s="50">
        <v>9.1</v>
      </c>
      <c r="AQ51" s="144"/>
      <c r="AR51" s="145"/>
      <c r="AS51" s="167">
        <v>60</v>
      </c>
      <c r="AT51" s="167">
        <v>31.4</v>
      </c>
      <c r="AU51" s="167">
        <v>5.7</v>
      </c>
      <c r="AV51" s="167">
        <v>2.9</v>
      </c>
      <c r="AW51" s="168">
        <v>54.3</v>
      </c>
      <c r="AX51" s="168">
        <v>37.1</v>
      </c>
      <c r="AY51" s="168">
        <v>5.7</v>
      </c>
      <c r="AZ51" s="168">
        <v>2.9</v>
      </c>
      <c r="BA51" s="168">
        <v>48.6</v>
      </c>
      <c r="BB51" s="168">
        <v>34.299999999999997</v>
      </c>
      <c r="BC51" s="168">
        <v>11.4</v>
      </c>
      <c r="BD51" s="168">
        <v>5.7</v>
      </c>
      <c r="BE51" s="144"/>
      <c r="BF51" s="169">
        <v>33.299999999999997</v>
      </c>
      <c r="BG51" s="169">
        <v>55.6</v>
      </c>
      <c r="BH51" s="169">
        <v>7.4</v>
      </c>
      <c r="BI51" s="169">
        <v>3.7</v>
      </c>
      <c r="BJ51" s="169">
        <v>29.6</v>
      </c>
      <c r="BK51" s="169">
        <v>63</v>
      </c>
      <c r="BL51" s="169">
        <v>7.4</v>
      </c>
      <c r="BM51" s="169">
        <v>0</v>
      </c>
      <c r="BN51" s="169">
        <v>40.700000000000003</v>
      </c>
      <c r="BO51" s="169">
        <v>48.1</v>
      </c>
      <c r="BP51" s="169">
        <v>7.4</v>
      </c>
      <c r="BQ51" s="169">
        <v>3.7</v>
      </c>
      <c r="BR51" s="169">
        <v>18.5</v>
      </c>
      <c r="BS51" s="169">
        <v>44.4</v>
      </c>
      <c r="BT51" s="169">
        <v>25.9</v>
      </c>
      <c r="BU51" s="169">
        <v>11.1</v>
      </c>
      <c r="BV51" s="144"/>
      <c r="BW51" s="168">
        <v>30.8</v>
      </c>
      <c r="BX51" s="168">
        <v>53.8</v>
      </c>
      <c r="BY51" s="168">
        <v>11.5</v>
      </c>
      <c r="BZ51" s="168">
        <v>3.8</v>
      </c>
      <c r="CA51" s="168">
        <v>30.8</v>
      </c>
      <c r="CB51" s="168">
        <v>57.7</v>
      </c>
      <c r="CC51" s="168">
        <v>11.5</v>
      </c>
      <c r="CD51" s="168">
        <v>0</v>
      </c>
      <c r="CE51" s="168">
        <v>44</v>
      </c>
      <c r="CF51" s="168">
        <v>36</v>
      </c>
      <c r="CG51" s="168">
        <v>16</v>
      </c>
      <c r="CH51" s="168">
        <v>4</v>
      </c>
      <c r="CI51" s="161"/>
      <c r="CJ51" s="169">
        <v>46.7</v>
      </c>
      <c r="CK51" s="169">
        <v>50</v>
      </c>
      <c r="CL51" s="169">
        <v>3.3</v>
      </c>
      <c r="CM51" s="169">
        <v>0</v>
      </c>
      <c r="CN51" s="169">
        <v>43.3</v>
      </c>
      <c r="CO51" s="169">
        <v>50</v>
      </c>
      <c r="CP51" s="169">
        <v>6.7</v>
      </c>
      <c r="CQ51" s="169">
        <v>0</v>
      </c>
      <c r="CR51" s="169">
        <v>50</v>
      </c>
      <c r="CS51" s="169">
        <v>33.299999999999997</v>
      </c>
      <c r="CT51" s="169">
        <v>16.7</v>
      </c>
      <c r="CU51" s="169">
        <v>0</v>
      </c>
      <c r="CV51" s="157"/>
      <c r="CW51" s="168">
        <v>54.8</v>
      </c>
      <c r="CX51" s="168">
        <v>41.9</v>
      </c>
      <c r="CY51" s="168">
        <v>3.2</v>
      </c>
      <c r="CZ51" s="168">
        <v>0</v>
      </c>
      <c r="DA51" s="168">
        <v>45.2</v>
      </c>
      <c r="DB51" s="168">
        <v>48.4</v>
      </c>
      <c r="DC51" s="168">
        <v>6.5</v>
      </c>
      <c r="DD51" s="168">
        <v>0</v>
      </c>
      <c r="DE51" s="168">
        <v>48.4</v>
      </c>
      <c r="DF51" s="168">
        <v>45.2</v>
      </c>
      <c r="DG51" s="168">
        <v>6.5</v>
      </c>
      <c r="DH51" s="168">
        <v>0</v>
      </c>
      <c r="DI51" s="157"/>
      <c r="DJ51" s="169">
        <v>37.5</v>
      </c>
      <c r="DK51" s="169">
        <v>59.4</v>
      </c>
      <c r="DL51" s="169">
        <v>0</v>
      </c>
      <c r="DM51" s="169">
        <v>3.1</v>
      </c>
      <c r="DN51" s="169">
        <v>15.6</v>
      </c>
      <c r="DO51" s="169">
        <v>71.900000000000006</v>
      </c>
      <c r="DP51" s="169">
        <v>9.4</v>
      </c>
      <c r="DQ51" s="169">
        <v>3.1</v>
      </c>
      <c r="DR51" s="169">
        <v>68.8</v>
      </c>
      <c r="DS51" s="169">
        <v>25</v>
      </c>
      <c r="DT51" s="169">
        <v>6.3</v>
      </c>
      <c r="DU51" s="169">
        <v>0</v>
      </c>
      <c r="DV51" s="169">
        <v>31.3</v>
      </c>
      <c r="DW51" s="169">
        <v>31.3</v>
      </c>
      <c r="DX51" s="169">
        <v>25</v>
      </c>
      <c r="DY51" s="169">
        <v>12.5</v>
      </c>
      <c r="DZ51" s="158"/>
      <c r="EA51" s="168">
        <v>47.1</v>
      </c>
      <c r="EB51" s="168">
        <v>50</v>
      </c>
      <c r="EC51" s="168">
        <v>2.9</v>
      </c>
      <c r="ED51" s="168">
        <v>0</v>
      </c>
      <c r="EE51" s="168">
        <v>18.2</v>
      </c>
      <c r="EF51" s="168">
        <v>60.6</v>
      </c>
      <c r="EG51" s="168">
        <v>18.2</v>
      </c>
      <c r="EH51" s="168">
        <v>3</v>
      </c>
      <c r="EI51" s="168">
        <v>47.1</v>
      </c>
      <c r="EJ51" s="168">
        <v>44.1</v>
      </c>
      <c r="EK51" s="168">
        <v>8.8000000000000007</v>
      </c>
      <c r="EL51" s="168">
        <v>0</v>
      </c>
      <c r="EM51" s="158"/>
      <c r="EN51" s="169">
        <v>28.6</v>
      </c>
      <c r="EO51" s="169">
        <v>59.5</v>
      </c>
      <c r="EP51" s="169">
        <v>11.9</v>
      </c>
      <c r="EQ51" s="169">
        <v>0</v>
      </c>
      <c r="ER51" s="169">
        <v>9.5</v>
      </c>
      <c r="ES51" s="169">
        <v>83.3</v>
      </c>
      <c r="ET51" s="169">
        <v>7.1</v>
      </c>
      <c r="EU51" s="169">
        <v>0</v>
      </c>
      <c r="EV51" s="169">
        <v>21.4</v>
      </c>
      <c r="EW51" s="169">
        <v>45.2</v>
      </c>
      <c r="EX51" s="169">
        <v>26.2</v>
      </c>
      <c r="EY51" s="169">
        <v>7.1</v>
      </c>
      <c r="EZ51" s="169">
        <v>24.4</v>
      </c>
      <c r="FA51" s="169">
        <v>51.2</v>
      </c>
      <c r="FB51" s="169">
        <v>24.4</v>
      </c>
      <c r="FC51" s="169">
        <v>0</v>
      </c>
      <c r="FD51" s="148"/>
      <c r="FE51" s="51" t="s">
        <v>38</v>
      </c>
      <c r="FF51" s="51" t="s">
        <v>38</v>
      </c>
      <c r="FG51" s="51" t="s">
        <v>38</v>
      </c>
      <c r="FH51" s="51" t="s">
        <v>38</v>
      </c>
      <c r="FI51" s="51" t="s">
        <v>38</v>
      </c>
      <c r="FJ51" s="51" t="s">
        <v>38</v>
      </c>
      <c r="FK51" s="47" t="s">
        <v>38</v>
      </c>
      <c r="FL51" s="47" t="s">
        <v>38</v>
      </c>
      <c r="FM51" s="47" t="s">
        <v>38</v>
      </c>
      <c r="FN51" s="47" t="s">
        <v>38</v>
      </c>
      <c r="FO51" s="47" t="s">
        <v>38</v>
      </c>
      <c r="FP51" s="47" t="s">
        <v>38</v>
      </c>
      <c r="FQ51" s="147"/>
      <c r="FR51" s="51">
        <v>0.90500000000000003</v>
      </c>
      <c r="FS51" s="51">
        <v>9.5000000000000001E-2</v>
      </c>
      <c r="FT51" s="51" t="s">
        <v>633</v>
      </c>
      <c r="FU51" s="51" t="s">
        <v>634</v>
      </c>
      <c r="FV51" s="51">
        <v>0.90500000000000003</v>
      </c>
      <c r="FW51" s="51">
        <v>9.5000000000000001E-2</v>
      </c>
      <c r="FX51" s="47" t="s">
        <v>38</v>
      </c>
      <c r="FY51" s="47" t="s">
        <v>38</v>
      </c>
      <c r="FZ51" s="47" t="s">
        <v>38</v>
      </c>
      <c r="GA51" s="47" t="s">
        <v>38</v>
      </c>
      <c r="GB51" s="47" t="s">
        <v>38</v>
      </c>
      <c r="GC51" s="47" t="s">
        <v>38</v>
      </c>
      <c r="GD51" s="165" t="s">
        <v>38</v>
      </c>
      <c r="GE51" s="165" t="s">
        <v>38</v>
      </c>
      <c r="GF51" s="165" t="s">
        <v>38</v>
      </c>
      <c r="GG51" s="165" t="s">
        <v>38</v>
      </c>
      <c r="GH51" s="165" t="s">
        <v>38</v>
      </c>
      <c r="GI51" s="165" t="s">
        <v>38</v>
      </c>
      <c r="GJ51" s="46"/>
    </row>
    <row r="52" spans="1:192">
      <c r="A52" s="19" t="s">
        <v>91</v>
      </c>
      <c r="B52" s="166">
        <v>3</v>
      </c>
      <c r="C52" s="170">
        <v>1</v>
      </c>
      <c r="D52" s="208">
        <v>11856673</v>
      </c>
      <c r="E52" s="171">
        <v>671.4</v>
      </c>
      <c r="F52" s="182">
        <v>-2.9207634470792221E-2</v>
      </c>
      <c r="G52" s="177">
        <v>16.8</v>
      </c>
      <c r="H52" s="194">
        <v>7.4</v>
      </c>
      <c r="I52" s="196">
        <v>21.4</v>
      </c>
      <c r="J52" s="141"/>
      <c r="K52" s="174">
        <v>3</v>
      </c>
      <c r="L52" s="177">
        <v>0.9</v>
      </c>
      <c r="M52" s="194">
        <v>1.8</v>
      </c>
      <c r="N52" s="177">
        <v>92.1</v>
      </c>
      <c r="O52" s="181">
        <v>59</v>
      </c>
      <c r="P52" s="177">
        <v>90.8</v>
      </c>
      <c r="Q52" s="142"/>
      <c r="R52" s="48">
        <v>42.2</v>
      </c>
      <c r="S52" s="48">
        <v>22.2</v>
      </c>
      <c r="T52" s="48">
        <v>17.8</v>
      </c>
      <c r="U52" s="48">
        <v>17.8</v>
      </c>
      <c r="V52" s="48">
        <v>28.3</v>
      </c>
      <c r="W52" s="48">
        <v>21.7</v>
      </c>
      <c r="X52" s="48">
        <v>32.6</v>
      </c>
      <c r="Y52" s="48">
        <v>17.399999999999999</v>
      </c>
      <c r="Z52" s="48">
        <v>19.600000000000001</v>
      </c>
      <c r="AA52" s="48">
        <v>34.799999999999997</v>
      </c>
      <c r="AB52" s="48">
        <v>32.6</v>
      </c>
      <c r="AC52" s="48">
        <v>13</v>
      </c>
      <c r="AD52" s="143"/>
      <c r="AE52" s="50">
        <v>40.4</v>
      </c>
      <c r="AF52" s="50">
        <v>22.8</v>
      </c>
      <c r="AG52" s="50">
        <v>33.299999999999997</v>
      </c>
      <c r="AH52" s="50">
        <v>3.5</v>
      </c>
      <c r="AI52" s="50">
        <v>29.8</v>
      </c>
      <c r="AJ52" s="50">
        <v>42.1</v>
      </c>
      <c r="AK52" s="50">
        <v>21.1</v>
      </c>
      <c r="AL52" s="50">
        <v>7</v>
      </c>
      <c r="AM52" s="50">
        <v>35.1</v>
      </c>
      <c r="AN52" s="50">
        <v>31.6</v>
      </c>
      <c r="AO52" s="50">
        <v>24.6</v>
      </c>
      <c r="AP52" s="50">
        <v>8.8000000000000007</v>
      </c>
      <c r="AQ52" s="144"/>
      <c r="AR52" s="145"/>
      <c r="AS52" s="167">
        <v>56.9</v>
      </c>
      <c r="AT52" s="167">
        <v>39.200000000000003</v>
      </c>
      <c r="AU52" s="167">
        <v>2</v>
      </c>
      <c r="AV52" s="167">
        <v>2</v>
      </c>
      <c r="AW52" s="168">
        <v>51</v>
      </c>
      <c r="AX52" s="168">
        <v>45.1</v>
      </c>
      <c r="AY52" s="168">
        <v>3.9</v>
      </c>
      <c r="AZ52" s="168">
        <v>0</v>
      </c>
      <c r="BA52" s="168">
        <v>62.7</v>
      </c>
      <c r="BB52" s="168">
        <v>35.299999999999997</v>
      </c>
      <c r="BC52" s="168">
        <v>2</v>
      </c>
      <c r="BD52" s="168">
        <v>0</v>
      </c>
      <c r="BE52" s="144"/>
      <c r="BF52" s="169">
        <v>62.2</v>
      </c>
      <c r="BG52" s="169">
        <v>35.1</v>
      </c>
      <c r="BH52" s="169">
        <v>2.7</v>
      </c>
      <c r="BI52" s="169">
        <v>0</v>
      </c>
      <c r="BJ52" s="169">
        <v>56.8</v>
      </c>
      <c r="BK52" s="169">
        <v>37.799999999999997</v>
      </c>
      <c r="BL52" s="169">
        <v>5.4</v>
      </c>
      <c r="BM52" s="169">
        <v>0</v>
      </c>
      <c r="BN52" s="169">
        <v>51.4</v>
      </c>
      <c r="BO52" s="169">
        <v>35.1</v>
      </c>
      <c r="BP52" s="169">
        <v>10.8</v>
      </c>
      <c r="BQ52" s="169">
        <v>2.7</v>
      </c>
      <c r="BR52" s="169">
        <v>51.4</v>
      </c>
      <c r="BS52" s="169">
        <v>24.3</v>
      </c>
      <c r="BT52" s="169">
        <v>16.2</v>
      </c>
      <c r="BU52" s="169">
        <v>8.1</v>
      </c>
      <c r="BV52" s="144"/>
      <c r="BW52" s="168">
        <v>46.7</v>
      </c>
      <c r="BX52" s="168">
        <v>37.799999999999997</v>
      </c>
      <c r="BY52" s="168">
        <v>8.9</v>
      </c>
      <c r="BZ52" s="168">
        <v>6.7</v>
      </c>
      <c r="CA52" s="168">
        <v>46.7</v>
      </c>
      <c r="CB52" s="168">
        <v>33.299999999999997</v>
      </c>
      <c r="CC52" s="168">
        <v>20</v>
      </c>
      <c r="CD52" s="168">
        <v>0</v>
      </c>
      <c r="CE52" s="168">
        <v>55.6</v>
      </c>
      <c r="CF52" s="168">
        <v>31.1</v>
      </c>
      <c r="CG52" s="168">
        <v>8.9</v>
      </c>
      <c r="CH52" s="168">
        <v>4.4000000000000004</v>
      </c>
      <c r="CI52" s="161"/>
      <c r="CJ52" s="169">
        <v>51</v>
      </c>
      <c r="CK52" s="169">
        <v>46.9</v>
      </c>
      <c r="CL52" s="169">
        <v>2</v>
      </c>
      <c r="CM52" s="169">
        <v>0</v>
      </c>
      <c r="CN52" s="169">
        <v>55.1</v>
      </c>
      <c r="CO52" s="169">
        <v>32.700000000000003</v>
      </c>
      <c r="CP52" s="169">
        <v>12.2</v>
      </c>
      <c r="CQ52" s="169">
        <v>0</v>
      </c>
      <c r="CR52" s="169">
        <v>42.9</v>
      </c>
      <c r="CS52" s="169">
        <v>44.9</v>
      </c>
      <c r="CT52" s="169">
        <v>10.199999999999999</v>
      </c>
      <c r="CU52" s="169">
        <v>2</v>
      </c>
      <c r="CV52" s="157"/>
      <c r="CW52" s="168">
        <v>51.8</v>
      </c>
      <c r="CX52" s="168">
        <v>41.1</v>
      </c>
      <c r="CY52" s="168">
        <v>7.1</v>
      </c>
      <c r="CZ52" s="168">
        <v>0</v>
      </c>
      <c r="DA52" s="168">
        <v>14.3</v>
      </c>
      <c r="DB52" s="168">
        <v>64.3</v>
      </c>
      <c r="DC52" s="168">
        <v>21.4</v>
      </c>
      <c r="DD52" s="168">
        <v>0</v>
      </c>
      <c r="DE52" s="168">
        <v>41.1</v>
      </c>
      <c r="DF52" s="168">
        <v>44.6</v>
      </c>
      <c r="DG52" s="168">
        <v>12.5</v>
      </c>
      <c r="DH52" s="168">
        <v>1.8</v>
      </c>
      <c r="DI52" s="157"/>
      <c r="DJ52" s="169">
        <v>54.4</v>
      </c>
      <c r="DK52" s="169">
        <v>40.4</v>
      </c>
      <c r="DL52" s="169">
        <v>5.3</v>
      </c>
      <c r="DM52" s="169">
        <v>0</v>
      </c>
      <c r="DN52" s="169">
        <v>8.8000000000000007</v>
      </c>
      <c r="DO52" s="169">
        <v>80.7</v>
      </c>
      <c r="DP52" s="169">
        <v>10.5</v>
      </c>
      <c r="DQ52" s="169">
        <v>0</v>
      </c>
      <c r="DR52" s="169">
        <v>33.299999999999997</v>
      </c>
      <c r="DS52" s="169">
        <v>47.4</v>
      </c>
      <c r="DT52" s="169">
        <v>15.8</v>
      </c>
      <c r="DU52" s="169">
        <v>3.5</v>
      </c>
      <c r="DV52" s="169">
        <v>26.3</v>
      </c>
      <c r="DW52" s="169">
        <v>40.4</v>
      </c>
      <c r="DX52" s="169">
        <v>21.1</v>
      </c>
      <c r="DY52" s="169">
        <v>12.3</v>
      </c>
      <c r="DZ52" s="158"/>
      <c r="EA52" s="168">
        <v>61.2</v>
      </c>
      <c r="EB52" s="168">
        <v>28.6</v>
      </c>
      <c r="EC52" s="168">
        <v>10.199999999999999</v>
      </c>
      <c r="ED52" s="168">
        <v>0</v>
      </c>
      <c r="EE52" s="168">
        <v>8.3000000000000007</v>
      </c>
      <c r="EF52" s="168">
        <v>79.2</v>
      </c>
      <c r="EG52" s="168">
        <v>10.4</v>
      </c>
      <c r="EH52" s="168">
        <v>2.1</v>
      </c>
      <c r="EI52" s="168">
        <v>37.5</v>
      </c>
      <c r="EJ52" s="168">
        <v>45.8</v>
      </c>
      <c r="EK52" s="168">
        <v>8.3000000000000007</v>
      </c>
      <c r="EL52" s="168">
        <v>8.3000000000000007</v>
      </c>
      <c r="EM52" s="158"/>
      <c r="EN52" s="169">
        <v>40.6</v>
      </c>
      <c r="EO52" s="169">
        <v>51.6</v>
      </c>
      <c r="EP52" s="169">
        <v>6.3</v>
      </c>
      <c r="EQ52" s="169">
        <v>1.6</v>
      </c>
      <c r="ER52" s="169">
        <v>6.3</v>
      </c>
      <c r="ES52" s="169">
        <v>77.8</v>
      </c>
      <c r="ET52" s="169">
        <v>12.7</v>
      </c>
      <c r="EU52" s="169">
        <v>3.2</v>
      </c>
      <c r="EV52" s="169">
        <v>20.6</v>
      </c>
      <c r="EW52" s="169">
        <v>54</v>
      </c>
      <c r="EX52" s="169">
        <v>17.5</v>
      </c>
      <c r="EY52" s="169">
        <v>7.9</v>
      </c>
      <c r="EZ52" s="169">
        <v>48.4</v>
      </c>
      <c r="FA52" s="169">
        <v>35.9</v>
      </c>
      <c r="FB52" s="169">
        <v>12.5</v>
      </c>
      <c r="FC52" s="169">
        <v>3.1</v>
      </c>
      <c r="FD52" s="148"/>
      <c r="FE52" s="51" t="s">
        <v>38</v>
      </c>
      <c r="FF52" s="51" t="s">
        <v>38</v>
      </c>
      <c r="FG52" s="51">
        <v>0.7</v>
      </c>
      <c r="FH52" s="51">
        <v>0.3</v>
      </c>
      <c r="FI52" s="51" t="s">
        <v>626</v>
      </c>
      <c r="FJ52" s="51" t="s">
        <v>625</v>
      </c>
      <c r="FK52" s="47" t="s">
        <v>38</v>
      </c>
      <c r="FL52" s="47" t="s">
        <v>38</v>
      </c>
      <c r="FM52" s="47" t="s">
        <v>38</v>
      </c>
      <c r="FN52" s="47" t="s">
        <v>38</v>
      </c>
      <c r="FO52" s="47" t="s">
        <v>628</v>
      </c>
      <c r="FP52" s="47" t="s">
        <v>627</v>
      </c>
      <c r="FQ52" s="147"/>
      <c r="FR52" s="51">
        <v>0.93799999999999994</v>
      </c>
      <c r="FS52" s="51">
        <v>6.3E-2</v>
      </c>
      <c r="FT52" s="51">
        <v>0.82499999999999996</v>
      </c>
      <c r="FU52" s="51">
        <v>0.17499999999999999</v>
      </c>
      <c r="FV52" s="51">
        <v>0.90500000000000003</v>
      </c>
      <c r="FW52" s="51">
        <v>9.5000000000000001E-2</v>
      </c>
      <c r="FX52" s="47" t="s">
        <v>38</v>
      </c>
      <c r="FY52" s="47" t="s">
        <v>38</v>
      </c>
      <c r="FZ52" s="47" t="s">
        <v>628</v>
      </c>
      <c r="GA52" s="47" t="s">
        <v>627</v>
      </c>
      <c r="GB52" s="47" t="s">
        <v>38</v>
      </c>
      <c r="GC52" s="47" t="s">
        <v>38</v>
      </c>
      <c r="GD52" s="165" t="s">
        <v>38</v>
      </c>
      <c r="GE52" s="165" t="s">
        <v>38</v>
      </c>
      <c r="GF52" s="165" t="s">
        <v>38</v>
      </c>
      <c r="GG52" s="165" t="s">
        <v>38</v>
      </c>
      <c r="GH52" s="165" t="s">
        <v>38</v>
      </c>
      <c r="GI52" s="165" t="s">
        <v>38</v>
      </c>
      <c r="GJ52" s="46"/>
    </row>
    <row r="53" spans="1:192">
      <c r="A53" s="19" t="s">
        <v>92</v>
      </c>
      <c r="B53" s="166">
        <v>4</v>
      </c>
      <c r="C53" s="170">
        <v>1</v>
      </c>
      <c r="D53" s="208">
        <v>5025548</v>
      </c>
      <c r="E53" s="171">
        <v>314.7</v>
      </c>
      <c r="F53" s="182">
        <v>-2.7893615049578435E-2</v>
      </c>
      <c r="G53" s="177">
        <v>12.9</v>
      </c>
      <c r="H53" s="194">
        <v>18.600000000000001</v>
      </c>
      <c r="I53" s="196">
        <v>40.6</v>
      </c>
      <c r="J53" s="141"/>
      <c r="K53" s="174">
        <v>2</v>
      </c>
      <c r="L53" s="177">
        <v>1.2</v>
      </c>
      <c r="M53" s="194">
        <v>5</v>
      </c>
      <c r="N53" s="177">
        <v>90.7</v>
      </c>
      <c r="O53" s="181">
        <v>20</v>
      </c>
      <c r="P53" s="177">
        <v>90.9</v>
      </c>
      <c r="Q53" s="142"/>
      <c r="R53" s="48">
        <v>31.6</v>
      </c>
      <c r="S53" s="48">
        <v>36.799999999999997</v>
      </c>
      <c r="T53" s="48">
        <v>26.3</v>
      </c>
      <c r="U53" s="48">
        <v>5.3</v>
      </c>
      <c r="V53" s="48">
        <v>42.1</v>
      </c>
      <c r="W53" s="48">
        <v>42.1</v>
      </c>
      <c r="X53" s="48">
        <v>10.5</v>
      </c>
      <c r="Y53" s="48">
        <v>5.3</v>
      </c>
      <c r="Z53" s="48">
        <v>52.6</v>
      </c>
      <c r="AA53" s="48">
        <v>36.799999999999997</v>
      </c>
      <c r="AB53" s="48">
        <v>5.3</v>
      </c>
      <c r="AC53" s="48">
        <v>5.3</v>
      </c>
      <c r="AD53" s="143"/>
      <c r="AE53" s="50">
        <v>33.299999999999997</v>
      </c>
      <c r="AF53" s="50">
        <v>29.6</v>
      </c>
      <c r="AG53" s="50">
        <v>18.5</v>
      </c>
      <c r="AH53" s="50">
        <v>18.5</v>
      </c>
      <c r="AI53" s="50">
        <v>25.9</v>
      </c>
      <c r="AJ53" s="50">
        <v>25.9</v>
      </c>
      <c r="AK53" s="50">
        <v>40.700000000000003</v>
      </c>
      <c r="AL53" s="50">
        <v>7.4</v>
      </c>
      <c r="AM53" s="50">
        <v>33.299999999999997</v>
      </c>
      <c r="AN53" s="50">
        <v>33.299999999999997</v>
      </c>
      <c r="AO53" s="50">
        <v>22.2</v>
      </c>
      <c r="AP53" s="50">
        <v>11.1</v>
      </c>
      <c r="AQ53" s="144"/>
      <c r="AR53" s="145"/>
      <c r="AS53" s="167">
        <v>50</v>
      </c>
      <c r="AT53" s="167">
        <v>42.3</v>
      </c>
      <c r="AU53" s="167">
        <v>7.7</v>
      </c>
      <c r="AV53" s="167">
        <v>0</v>
      </c>
      <c r="AW53" s="168">
        <v>46.2</v>
      </c>
      <c r="AX53" s="168">
        <v>50</v>
      </c>
      <c r="AY53" s="168">
        <v>3.8</v>
      </c>
      <c r="AZ53" s="168">
        <v>0</v>
      </c>
      <c r="BA53" s="168">
        <v>57.7</v>
      </c>
      <c r="BB53" s="168">
        <v>38.5</v>
      </c>
      <c r="BC53" s="168">
        <v>0</v>
      </c>
      <c r="BD53" s="168">
        <v>3.8</v>
      </c>
      <c r="BE53" s="144"/>
      <c r="BF53" s="169">
        <v>50</v>
      </c>
      <c r="BG53" s="169">
        <v>45.5</v>
      </c>
      <c r="BH53" s="169">
        <v>4.5</v>
      </c>
      <c r="BI53" s="169">
        <v>0</v>
      </c>
      <c r="BJ53" s="169">
        <v>40.9</v>
      </c>
      <c r="BK53" s="169">
        <v>50</v>
      </c>
      <c r="BL53" s="169">
        <v>9.1</v>
      </c>
      <c r="BM53" s="169">
        <v>0</v>
      </c>
      <c r="BN53" s="169">
        <v>68.2</v>
      </c>
      <c r="BO53" s="169">
        <v>27.3</v>
      </c>
      <c r="BP53" s="169">
        <v>0</v>
      </c>
      <c r="BQ53" s="169">
        <v>4.5</v>
      </c>
      <c r="BR53" s="169">
        <v>27.3</v>
      </c>
      <c r="BS53" s="169">
        <v>36.4</v>
      </c>
      <c r="BT53" s="169">
        <v>31.8</v>
      </c>
      <c r="BU53" s="169">
        <v>4.5</v>
      </c>
      <c r="BV53" s="144"/>
      <c r="BW53" s="168">
        <v>65</v>
      </c>
      <c r="BX53" s="168">
        <v>35</v>
      </c>
      <c r="BY53" s="168">
        <v>0</v>
      </c>
      <c r="BZ53" s="168">
        <v>0</v>
      </c>
      <c r="CA53" s="168">
        <v>50</v>
      </c>
      <c r="CB53" s="168">
        <v>40</v>
      </c>
      <c r="CC53" s="168">
        <v>10</v>
      </c>
      <c r="CD53" s="168">
        <v>0</v>
      </c>
      <c r="CE53" s="168">
        <v>80</v>
      </c>
      <c r="CF53" s="168">
        <v>15</v>
      </c>
      <c r="CG53" s="168">
        <v>5</v>
      </c>
      <c r="CH53" s="168">
        <v>0</v>
      </c>
      <c r="CI53" s="161"/>
      <c r="CJ53" s="169">
        <v>55.6</v>
      </c>
      <c r="CK53" s="169">
        <v>44.4</v>
      </c>
      <c r="CL53" s="169">
        <v>0</v>
      </c>
      <c r="CM53" s="169">
        <v>0</v>
      </c>
      <c r="CN53" s="169">
        <v>47.4</v>
      </c>
      <c r="CO53" s="169">
        <v>52.6</v>
      </c>
      <c r="CP53" s="169">
        <v>0</v>
      </c>
      <c r="CQ53" s="169">
        <v>0</v>
      </c>
      <c r="CR53" s="169">
        <v>47.4</v>
      </c>
      <c r="CS53" s="169">
        <v>47.4</v>
      </c>
      <c r="CT53" s="169">
        <v>5.3</v>
      </c>
      <c r="CU53" s="169">
        <v>0</v>
      </c>
      <c r="CV53" s="157"/>
      <c r="CW53" s="168">
        <v>44.4</v>
      </c>
      <c r="CX53" s="168">
        <v>48.1</v>
      </c>
      <c r="CY53" s="168">
        <v>3.7</v>
      </c>
      <c r="CZ53" s="168">
        <v>3.7</v>
      </c>
      <c r="DA53" s="168">
        <v>29.6</v>
      </c>
      <c r="DB53" s="168">
        <v>55.6</v>
      </c>
      <c r="DC53" s="168">
        <v>11.1</v>
      </c>
      <c r="DD53" s="168">
        <v>3.7</v>
      </c>
      <c r="DE53" s="168">
        <v>22.2</v>
      </c>
      <c r="DF53" s="168">
        <v>55.6</v>
      </c>
      <c r="DG53" s="168">
        <v>14.8</v>
      </c>
      <c r="DH53" s="168">
        <v>7.4</v>
      </c>
      <c r="DI53" s="157"/>
      <c r="DJ53" s="169">
        <v>34.799999999999997</v>
      </c>
      <c r="DK53" s="169">
        <v>56.5</v>
      </c>
      <c r="DL53" s="169">
        <v>4.3</v>
      </c>
      <c r="DM53" s="169">
        <v>4.3</v>
      </c>
      <c r="DN53" s="169">
        <v>8.6999999999999993</v>
      </c>
      <c r="DO53" s="169">
        <v>65.2</v>
      </c>
      <c r="DP53" s="169">
        <v>17.399999999999999</v>
      </c>
      <c r="DQ53" s="169">
        <v>8.6999999999999993</v>
      </c>
      <c r="DR53" s="169">
        <v>21.7</v>
      </c>
      <c r="DS53" s="169">
        <v>56.5</v>
      </c>
      <c r="DT53" s="169">
        <v>8.6999999999999993</v>
      </c>
      <c r="DU53" s="169">
        <v>13</v>
      </c>
      <c r="DV53" s="169">
        <v>13</v>
      </c>
      <c r="DW53" s="169">
        <v>47.8</v>
      </c>
      <c r="DX53" s="169">
        <v>21.7</v>
      </c>
      <c r="DY53" s="169">
        <v>17.399999999999999</v>
      </c>
      <c r="DZ53" s="158"/>
      <c r="EA53" s="168">
        <v>52.8</v>
      </c>
      <c r="EB53" s="168">
        <v>41.7</v>
      </c>
      <c r="EC53" s="168">
        <v>5.6</v>
      </c>
      <c r="ED53" s="168">
        <v>0</v>
      </c>
      <c r="EE53" s="168">
        <v>8.3000000000000007</v>
      </c>
      <c r="EF53" s="168">
        <v>80.599999999999994</v>
      </c>
      <c r="EG53" s="168">
        <v>8.3000000000000007</v>
      </c>
      <c r="EH53" s="168">
        <v>2.8</v>
      </c>
      <c r="EI53" s="168">
        <v>41.7</v>
      </c>
      <c r="EJ53" s="168">
        <v>33.299999999999997</v>
      </c>
      <c r="EK53" s="168">
        <v>13.9</v>
      </c>
      <c r="EL53" s="168">
        <v>11.1</v>
      </c>
      <c r="EM53" s="158"/>
      <c r="EN53" s="169">
        <v>50</v>
      </c>
      <c r="EO53" s="169">
        <v>45.8</v>
      </c>
      <c r="EP53" s="169">
        <v>0</v>
      </c>
      <c r="EQ53" s="169">
        <v>4.2</v>
      </c>
      <c r="ER53" s="169">
        <v>8.6999999999999993</v>
      </c>
      <c r="ES53" s="169">
        <v>82.6</v>
      </c>
      <c r="ET53" s="169">
        <v>8.6999999999999993</v>
      </c>
      <c r="EU53" s="169">
        <v>0</v>
      </c>
      <c r="EV53" s="169">
        <v>26.1</v>
      </c>
      <c r="EW53" s="169">
        <v>56.5</v>
      </c>
      <c r="EX53" s="169">
        <v>13</v>
      </c>
      <c r="EY53" s="169">
        <v>4.3</v>
      </c>
      <c r="EZ53" s="169">
        <v>52</v>
      </c>
      <c r="FA53" s="169">
        <v>20</v>
      </c>
      <c r="FB53" s="169">
        <v>24</v>
      </c>
      <c r="FC53" s="169">
        <v>4</v>
      </c>
      <c r="FD53" s="148"/>
      <c r="FE53" s="51" t="s">
        <v>38</v>
      </c>
      <c r="FF53" s="51" t="s">
        <v>38</v>
      </c>
      <c r="FG53" s="51" t="s">
        <v>38</v>
      </c>
      <c r="FH53" s="51" t="s">
        <v>38</v>
      </c>
      <c r="FI53" s="51" t="s">
        <v>38</v>
      </c>
      <c r="FJ53" s="51" t="s">
        <v>38</v>
      </c>
      <c r="FK53" s="47" t="s">
        <v>38</v>
      </c>
      <c r="FL53" s="47" t="s">
        <v>38</v>
      </c>
      <c r="FM53" s="47" t="s">
        <v>38</v>
      </c>
      <c r="FN53" s="47" t="s">
        <v>38</v>
      </c>
      <c r="FO53" s="47" t="s">
        <v>38</v>
      </c>
      <c r="FP53" s="47" t="s">
        <v>38</v>
      </c>
      <c r="FQ53" s="147"/>
      <c r="FR53" s="51" t="s">
        <v>632</v>
      </c>
      <c r="FS53" s="51" t="s">
        <v>631</v>
      </c>
      <c r="FT53" s="51" t="s">
        <v>632</v>
      </c>
      <c r="FU53" s="51" t="s">
        <v>631</v>
      </c>
      <c r="FV53" s="51">
        <v>0.87</v>
      </c>
      <c r="FW53" s="51">
        <v>0.13</v>
      </c>
      <c r="FX53" s="47" t="s">
        <v>38</v>
      </c>
      <c r="FY53" s="47" t="s">
        <v>38</v>
      </c>
      <c r="FZ53" s="47" t="s">
        <v>38</v>
      </c>
      <c r="GA53" s="47" t="s">
        <v>38</v>
      </c>
      <c r="GB53" s="47" t="s">
        <v>38</v>
      </c>
      <c r="GC53" s="47" t="s">
        <v>38</v>
      </c>
      <c r="GD53" s="165" t="s">
        <v>38</v>
      </c>
      <c r="GE53" s="165" t="s">
        <v>38</v>
      </c>
      <c r="GF53" s="165" t="s">
        <v>38</v>
      </c>
      <c r="GG53" s="165" t="s">
        <v>38</v>
      </c>
      <c r="GH53" s="165" t="s">
        <v>38</v>
      </c>
      <c r="GI53" s="165" t="s">
        <v>38</v>
      </c>
      <c r="GJ53" s="46"/>
    </row>
    <row r="54" spans="1:192">
      <c r="A54" s="19" t="s">
        <v>93</v>
      </c>
      <c r="B54" s="166">
        <v>1</v>
      </c>
      <c r="C54" s="170">
        <v>1</v>
      </c>
      <c r="D54" s="208">
        <v>2443041</v>
      </c>
      <c r="E54" s="171">
        <v>110.3</v>
      </c>
      <c r="F54" s="182">
        <v>-9.0309278350515498E-2</v>
      </c>
      <c r="G54" s="177">
        <v>11.7</v>
      </c>
      <c r="H54" s="194">
        <v>8.1</v>
      </c>
      <c r="I54" s="196">
        <v>68</v>
      </c>
      <c r="J54" s="141"/>
      <c r="K54" s="174">
        <v>2</v>
      </c>
      <c r="L54" s="177">
        <v>3.4</v>
      </c>
      <c r="M54" s="194">
        <v>0</v>
      </c>
      <c r="N54" s="177">
        <v>93.7</v>
      </c>
      <c r="O54" s="181">
        <v>10</v>
      </c>
      <c r="P54" s="177">
        <v>76.900000000000006</v>
      </c>
      <c r="Q54" s="142"/>
      <c r="R54" s="48">
        <v>20</v>
      </c>
      <c r="S54" s="48">
        <v>20</v>
      </c>
      <c r="T54" s="48">
        <v>30</v>
      </c>
      <c r="U54" s="48">
        <v>30</v>
      </c>
      <c r="V54" s="48">
        <v>10</v>
      </c>
      <c r="W54" s="48">
        <v>20</v>
      </c>
      <c r="X54" s="48">
        <v>40</v>
      </c>
      <c r="Y54" s="48">
        <v>30</v>
      </c>
      <c r="Z54" s="48">
        <v>10</v>
      </c>
      <c r="AA54" s="48">
        <v>60</v>
      </c>
      <c r="AB54" s="48">
        <v>0</v>
      </c>
      <c r="AC54" s="48">
        <v>30</v>
      </c>
      <c r="AD54" s="143"/>
      <c r="AE54" s="50">
        <v>12.5</v>
      </c>
      <c r="AF54" s="50">
        <v>25</v>
      </c>
      <c r="AG54" s="50">
        <v>62.5</v>
      </c>
      <c r="AH54" s="50">
        <v>0</v>
      </c>
      <c r="AI54" s="50">
        <v>37.5</v>
      </c>
      <c r="AJ54" s="50">
        <v>25</v>
      </c>
      <c r="AK54" s="50">
        <v>12.5</v>
      </c>
      <c r="AL54" s="50">
        <v>25</v>
      </c>
      <c r="AM54" s="50">
        <v>37.5</v>
      </c>
      <c r="AN54" s="50">
        <v>12.5</v>
      </c>
      <c r="AO54" s="50">
        <v>37.5</v>
      </c>
      <c r="AP54" s="50">
        <v>12.5</v>
      </c>
      <c r="AQ54" s="144"/>
      <c r="AR54" s="145"/>
      <c r="AS54" s="167">
        <v>33.299999999999997</v>
      </c>
      <c r="AT54" s="167">
        <v>55.6</v>
      </c>
      <c r="AU54" s="167">
        <v>0</v>
      </c>
      <c r="AV54" s="167">
        <v>11.1</v>
      </c>
      <c r="AW54" s="168">
        <v>33.299999999999997</v>
      </c>
      <c r="AX54" s="168">
        <v>66.7</v>
      </c>
      <c r="AY54" s="168">
        <v>0</v>
      </c>
      <c r="AZ54" s="168">
        <v>0</v>
      </c>
      <c r="BA54" s="168">
        <v>33.299999999999997</v>
      </c>
      <c r="BB54" s="168">
        <v>66.7</v>
      </c>
      <c r="BC54" s="168">
        <v>0</v>
      </c>
      <c r="BD54" s="168">
        <v>0</v>
      </c>
      <c r="BE54" s="144"/>
      <c r="BF54" s="169">
        <v>50</v>
      </c>
      <c r="BG54" s="169">
        <v>50</v>
      </c>
      <c r="BH54" s="169">
        <v>0</v>
      </c>
      <c r="BI54" s="169">
        <v>0</v>
      </c>
      <c r="BJ54" s="169">
        <v>33.299999999999997</v>
      </c>
      <c r="BK54" s="169">
        <v>50</v>
      </c>
      <c r="BL54" s="169">
        <v>16.7</v>
      </c>
      <c r="BM54" s="169">
        <v>0</v>
      </c>
      <c r="BN54" s="169">
        <v>16.7</v>
      </c>
      <c r="BO54" s="169">
        <v>50</v>
      </c>
      <c r="BP54" s="169">
        <v>0</v>
      </c>
      <c r="BQ54" s="169">
        <v>33.299999999999997</v>
      </c>
      <c r="BR54" s="169">
        <v>16.7</v>
      </c>
      <c r="BS54" s="169">
        <v>50</v>
      </c>
      <c r="BT54" s="169">
        <v>33.299999999999997</v>
      </c>
      <c r="BU54" s="169">
        <v>0</v>
      </c>
      <c r="BV54" s="144"/>
      <c r="BW54" s="168">
        <v>30</v>
      </c>
      <c r="BX54" s="168">
        <v>60</v>
      </c>
      <c r="BY54" s="168">
        <v>10</v>
      </c>
      <c r="BZ54" s="168">
        <v>0</v>
      </c>
      <c r="CA54" s="168">
        <v>20</v>
      </c>
      <c r="CB54" s="168">
        <v>50</v>
      </c>
      <c r="CC54" s="168">
        <v>30</v>
      </c>
      <c r="CD54" s="168">
        <v>0</v>
      </c>
      <c r="CE54" s="168">
        <v>40</v>
      </c>
      <c r="CF54" s="168">
        <v>40</v>
      </c>
      <c r="CG54" s="168">
        <v>0</v>
      </c>
      <c r="CH54" s="168">
        <v>20</v>
      </c>
      <c r="CI54" s="161"/>
      <c r="CJ54" s="169">
        <v>42.9</v>
      </c>
      <c r="CK54" s="169">
        <v>42.9</v>
      </c>
      <c r="CL54" s="169">
        <v>14.3</v>
      </c>
      <c r="CM54" s="169">
        <v>0</v>
      </c>
      <c r="CN54" s="169">
        <v>57.1</v>
      </c>
      <c r="CO54" s="169">
        <v>28.6</v>
      </c>
      <c r="CP54" s="169">
        <v>14.3</v>
      </c>
      <c r="CQ54" s="169">
        <v>0</v>
      </c>
      <c r="CR54" s="169">
        <v>57.1</v>
      </c>
      <c r="CS54" s="169">
        <v>28.6</v>
      </c>
      <c r="CT54" s="169">
        <v>14.3</v>
      </c>
      <c r="CU54" s="169">
        <v>0</v>
      </c>
      <c r="CV54" s="157"/>
      <c r="CW54" s="168">
        <v>25</v>
      </c>
      <c r="CX54" s="168">
        <v>62.5</v>
      </c>
      <c r="CY54" s="168">
        <v>12.5</v>
      </c>
      <c r="CZ54" s="168">
        <v>0</v>
      </c>
      <c r="DA54" s="168">
        <v>12.5</v>
      </c>
      <c r="DB54" s="168">
        <v>75</v>
      </c>
      <c r="DC54" s="168">
        <v>12.5</v>
      </c>
      <c r="DD54" s="168">
        <v>0</v>
      </c>
      <c r="DE54" s="168">
        <v>25</v>
      </c>
      <c r="DF54" s="168">
        <v>50</v>
      </c>
      <c r="DG54" s="168">
        <v>25</v>
      </c>
      <c r="DH54" s="168">
        <v>0</v>
      </c>
      <c r="DI54" s="157"/>
      <c r="DJ54" s="169">
        <v>40</v>
      </c>
      <c r="DK54" s="169">
        <v>60</v>
      </c>
      <c r="DL54" s="169">
        <v>0</v>
      </c>
      <c r="DM54" s="169">
        <v>0</v>
      </c>
      <c r="DN54" s="169">
        <v>10</v>
      </c>
      <c r="DO54" s="169">
        <v>70</v>
      </c>
      <c r="DP54" s="169">
        <v>20</v>
      </c>
      <c r="DQ54" s="169">
        <v>0</v>
      </c>
      <c r="DR54" s="169">
        <v>60</v>
      </c>
      <c r="DS54" s="169">
        <v>20</v>
      </c>
      <c r="DT54" s="169">
        <v>0</v>
      </c>
      <c r="DU54" s="169">
        <v>20</v>
      </c>
      <c r="DV54" s="169">
        <v>50</v>
      </c>
      <c r="DW54" s="169">
        <v>20</v>
      </c>
      <c r="DX54" s="169">
        <v>10</v>
      </c>
      <c r="DY54" s="169">
        <v>20</v>
      </c>
      <c r="DZ54" s="158"/>
      <c r="EA54" s="168" t="s">
        <v>627</v>
      </c>
      <c r="EB54" s="168" t="s">
        <v>628</v>
      </c>
      <c r="EC54" s="168" t="s">
        <v>627</v>
      </c>
      <c r="ED54" s="168" t="s">
        <v>627</v>
      </c>
      <c r="EE54" s="168" t="s">
        <v>38</v>
      </c>
      <c r="EF54" s="168" t="s">
        <v>38</v>
      </c>
      <c r="EG54" s="168" t="s">
        <v>38</v>
      </c>
      <c r="EH54" s="168" t="s">
        <v>38</v>
      </c>
      <c r="EI54" s="168" t="s">
        <v>38</v>
      </c>
      <c r="EJ54" s="168" t="s">
        <v>38</v>
      </c>
      <c r="EK54" s="168" t="s">
        <v>38</v>
      </c>
      <c r="EL54" s="168" t="s">
        <v>38</v>
      </c>
      <c r="EM54" s="158"/>
      <c r="EN54" s="169">
        <v>50</v>
      </c>
      <c r="EO54" s="169">
        <v>50</v>
      </c>
      <c r="EP54" s="169">
        <v>0</v>
      </c>
      <c r="EQ54" s="169">
        <v>0</v>
      </c>
      <c r="ER54" s="169" t="s">
        <v>629</v>
      </c>
      <c r="ES54" s="169" t="s">
        <v>630</v>
      </c>
      <c r="ET54" s="169" t="s">
        <v>629</v>
      </c>
      <c r="EU54" s="169" t="s">
        <v>629</v>
      </c>
      <c r="EV54" s="169">
        <v>16.7</v>
      </c>
      <c r="EW54" s="169">
        <v>50</v>
      </c>
      <c r="EX54" s="169">
        <v>33.299999999999997</v>
      </c>
      <c r="EY54" s="169">
        <v>0</v>
      </c>
      <c r="EZ54" s="169">
        <v>16.7</v>
      </c>
      <c r="FA54" s="169">
        <v>33.299999999999997</v>
      </c>
      <c r="FB54" s="169">
        <v>33.299999999999997</v>
      </c>
      <c r="FC54" s="169">
        <v>16.7</v>
      </c>
      <c r="FD54" s="148"/>
      <c r="FE54" s="51" t="s">
        <v>38</v>
      </c>
      <c r="FF54" s="51" t="s">
        <v>38</v>
      </c>
      <c r="FG54" s="51" t="s">
        <v>38</v>
      </c>
      <c r="FH54" s="51" t="s">
        <v>38</v>
      </c>
      <c r="FI54" s="51" t="s">
        <v>38</v>
      </c>
      <c r="FJ54" s="51" t="s">
        <v>38</v>
      </c>
      <c r="FK54" s="47" t="s">
        <v>38</v>
      </c>
      <c r="FL54" s="47" t="s">
        <v>38</v>
      </c>
      <c r="FM54" s="47" t="s">
        <v>38</v>
      </c>
      <c r="FN54" s="47" t="s">
        <v>38</v>
      </c>
      <c r="FO54" s="47" t="s">
        <v>38</v>
      </c>
      <c r="FP54" s="47" t="s">
        <v>38</v>
      </c>
      <c r="FQ54" s="147"/>
      <c r="FR54" s="51" t="s">
        <v>630</v>
      </c>
      <c r="FS54" s="51" t="s">
        <v>629</v>
      </c>
      <c r="FT54" s="51" t="s">
        <v>630</v>
      </c>
      <c r="FU54" s="51" t="s">
        <v>629</v>
      </c>
      <c r="FV54" s="51" t="s">
        <v>630</v>
      </c>
      <c r="FW54" s="51" t="s">
        <v>629</v>
      </c>
      <c r="FX54" s="47" t="s">
        <v>38</v>
      </c>
      <c r="FY54" s="47" t="s">
        <v>38</v>
      </c>
      <c r="FZ54" s="47" t="s">
        <v>38</v>
      </c>
      <c r="GA54" s="47" t="s">
        <v>38</v>
      </c>
      <c r="GB54" s="47" t="s">
        <v>38</v>
      </c>
      <c r="GC54" s="47" t="s">
        <v>38</v>
      </c>
      <c r="GD54" s="165" t="s">
        <v>38</v>
      </c>
      <c r="GE54" s="165" t="s">
        <v>38</v>
      </c>
      <c r="GF54" s="165" t="s">
        <v>38</v>
      </c>
      <c r="GG54" s="165" t="s">
        <v>38</v>
      </c>
      <c r="GH54" s="165" t="s">
        <v>38</v>
      </c>
      <c r="GI54" s="165" t="s">
        <v>38</v>
      </c>
      <c r="GJ54" s="46"/>
    </row>
    <row r="55" spans="1:192">
      <c r="A55" s="19" t="s">
        <v>94</v>
      </c>
      <c r="B55" s="166">
        <v>8</v>
      </c>
      <c r="C55" s="170">
        <v>0</v>
      </c>
      <c r="D55" s="208">
        <v>8841174</v>
      </c>
      <c r="E55" s="171">
        <v>271.70000000000005</v>
      </c>
      <c r="F55" s="182">
        <v>3.3234859675037587E-3</v>
      </c>
      <c r="G55" s="177">
        <v>21.7</v>
      </c>
      <c r="H55" s="194">
        <v>0</v>
      </c>
      <c r="I55" s="196">
        <v>67.5</v>
      </c>
      <c r="J55" s="141"/>
      <c r="K55" s="174">
        <v>6</v>
      </c>
      <c r="L55" s="177">
        <v>5.6</v>
      </c>
      <c r="M55" s="202" t="s">
        <v>38</v>
      </c>
      <c r="N55" s="177">
        <v>88.8</v>
      </c>
      <c r="O55" s="181">
        <v>18</v>
      </c>
      <c r="P55" s="177">
        <v>62.1</v>
      </c>
      <c r="Q55" s="142"/>
      <c r="R55" s="48">
        <v>0</v>
      </c>
      <c r="S55" s="48">
        <v>11.8</v>
      </c>
      <c r="T55" s="48">
        <v>11.8</v>
      </c>
      <c r="U55" s="48">
        <v>76.5</v>
      </c>
      <c r="V55" s="48">
        <v>0</v>
      </c>
      <c r="W55" s="48">
        <v>5.9</v>
      </c>
      <c r="X55" s="48">
        <v>17.600000000000001</v>
      </c>
      <c r="Y55" s="48">
        <v>76.5</v>
      </c>
      <c r="Z55" s="48">
        <v>0</v>
      </c>
      <c r="AA55" s="48">
        <v>0</v>
      </c>
      <c r="AB55" s="48">
        <v>23.5</v>
      </c>
      <c r="AC55" s="48">
        <v>76.5</v>
      </c>
      <c r="AD55" s="143"/>
      <c r="AE55" s="50">
        <v>0</v>
      </c>
      <c r="AF55" s="50">
        <v>12.5</v>
      </c>
      <c r="AG55" s="50">
        <v>16.7</v>
      </c>
      <c r="AH55" s="50">
        <v>70.8</v>
      </c>
      <c r="AI55" s="50">
        <v>0</v>
      </c>
      <c r="AJ55" s="50">
        <v>16.7</v>
      </c>
      <c r="AK55" s="50">
        <v>33.299999999999997</v>
      </c>
      <c r="AL55" s="50">
        <v>50</v>
      </c>
      <c r="AM55" s="50">
        <v>4.3</v>
      </c>
      <c r="AN55" s="50">
        <v>4.3</v>
      </c>
      <c r="AO55" s="50">
        <v>21.7</v>
      </c>
      <c r="AP55" s="50">
        <v>69.599999999999994</v>
      </c>
      <c r="AQ55" s="144"/>
      <c r="AR55" s="145"/>
      <c r="AS55" s="167">
        <v>11.8</v>
      </c>
      <c r="AT55" s="167">
        <v>64.7</v>
      </c>
      <c r="AU55" s="167">
        <v>5.9</v>
      </c>
      <c r="AV55" s="167">
        <v>17.600000000000001</v>
      </c>
      <c r="AW55" s="168">
        <v>5.9</v>
      </c>
      <c r="AX55" s="168">
        <v>35.299999999999997</v>
      </c>
      <c r="AY55" s="168">
        <v>52.9</v>
      </c>
      <c r="AZ55" s="168">
        <v>5.9</v>
      </c>
      <c r="BA55" s="168">
        <v>23.5</v>
      </c>
      <c r="BB55" s="168">
        <v>52.9</v>
      </c>
      <c r="BC55" s="168">
        <v>0</v>
      </c>
      <c r="BD55" s="168">
        <v>23.5</v>
      </c>
      <c r="BE55" s="144"/>
      <c r="BF55" s="169">
        <v>29.6</v>
      </c>
      <c r="BG55" s="169">
        <v>37</v>
      </c>
      <c r="BH55" s="169">
        <v>18.5</v>
      </c>
      <c r="BI55" s="169">
        <v>14.8</v>
      </c>
      <c r="BJ55" s="169">
        <v>11.1</v>
      </c>
      <c r="BK55" s="169">
        <v>55.6</v>
      </c>
      <c r="BL55" s="169">
        <v>29.6</v>
      </c>
      <c r="BM55" s="169">
        <v>3.7</v>
      </c>
      <c r="BN55" s="169">
        <v>18.5</v>
      </c>
      <c r="BO55" s="169">
        <v>37</v>
      </c>
      <c r="BP55" s="169">
        <v>18.5</v>
      </c>
      <c r="BQ55" s="169">
        <v>25.9</v>
      </c>
      <c r="BR55" s="169">
        <v>0</v>
      </c>
      <c r="BS55" s="169">
        <v>22.2</v>
      </c>
      <c r="BT55" s="169">
        <v>37</v>
      </c>
      <c r="BU55" s="169">
        <v>40.700000000000003</v>
      </c>
      <c r="BV55" s="144"/>
      <c r="BW55" s="168">
        <v>0</v>
      </c>
      <c r="BX55" s="168">
        <v>53.8</v>
      </c>
      <c r="BY55" s="168">
        <v>38.5</v>
      </c>
      <c r="BZ55" s="168">
        <v>7.7</v>
      </c>
      <c r="CA55" s="168">
        <v>7.7</v>
      </c>
      <c r="CB55" s="168">
        <v>38.5</v>
      </c>
      <c r="CC55" s="168">
        <v>46.2</v>
      </c>
      <c r="CD55" s="168">
        <v>7.7</v>
      </c>
      <c r="CE55" s="168">
        <v>0</v>
      </c>
      <c r="CF55" s="168">
        <v>38.5</v>
      </c>
      <c r="CG55" s="168">
        <v>15.4</v>
      </c>
      <c r="CH55" s="168">
        <v>46.2</v>
      </c>
      <c r="CI55" s="161"/>
      <c r="CJ55" s="169">
        <v>19.2</v>
      </c>
      <c r="CK55" s="169">
        <v>34.6</v>
      </c>
      <c r="CL55" s="169">
        <v>30.8</v>
      </c>
      <c r="CM55" s="169">
        <v>15.4</v>
      </c>
      <c r="CN55" s="169">
        <v>3.8</v>
      </c>
      <c r="CO55" s="169">
        <v>34.6</v>
      </c>
      <c r="CP55" s="169">
        <v>46.2</v>
      </c>
      <c r="CQ55" s="169">
        <v>15.4</v>
      </c>
      <c r="CR55" s="169">
        <v>8</v>
      </c>
      <c r="CS55" s="169">
        <v>52</v>
      </c>
      <c r="CT55" s="169">
        <v>16</v>
      </c>
      <c r="CU55" s="169">
        <v>24</v>
      </c>
      <c r="CV55" s="157"/>
      <c r="CW55" s="168">
        <v>4</v>
      </c>
      <c r="CX55" s="168">
        <v>36</v>
      </c>
      <c r="CY55" s="168">
        <v>32</v>
      </c>
      <c r="CZ55" s="168">
        <v>28</v>
      </c>
      <c r="DA55" s="168">
        <v>0</v>
      </c>
      <c r="DB55" s="168">
        <v>24</v>
      </c>
      <c r="DC55" s="168">
        <v>20</v>
      </c>
      <c r="DD55" s="168">
        <v>56</v>
      </c>
      <c r="DE55" s="168">
        <v>4</v>
      </c>
      <c r="DF55" s="168">
        <v>20</v>
      </c>
      <c r="DG55" s="168">
        <v>32</v>
      </c>
      <c r="DH55" s="168">
        <v>44</v>
      </c>
      <c r="DI55" s="157"/>
      <c r="DJ55" s="169">
        <v>0</v>
      </c>
      <c r="DK55" s="169">
        <v>46.2</v>
      </c>
      <c r="DL55" s="169">
        <v>23.1</v>
      </c>
      <c r="DM55" s="169">
        <v>30.8</v>
      </c>
      <c r="DN55" s="169">
        <v>0</v>
      </c>
      <c r="DO55" s="169">
        <v>30.8</v>
      </c>
      <c r="DP55" s="169">
        <v>38.5</v>
      </c>
      <c r="DQ55" s="169">
        <v>30.8</v>
      </c>
      <c r="DR55" s="169">
        <v>0</v>
      </c>
      <c r="DS55" s="169">
        <v>7.7</v>
      </c>
      <c r="DT55" s="169">
        <v>38.5</v>
      </c>
      <c r="DU55" s="169">
        <v>53.8</v>
      </c>
      <c r="DV55" s="169">
        <v>0</v>
      </c>
      <c r="DW55" s="169">
        <v>7.7</v>
      </c>
      <c r="DX55" s="169">
        <v>7.7</v>
      </c>
      <c r="DY55" s="169">
        <v>84.6</v>
      </c>
      <c r="DZ55" s="158"/>
      <c r="EA55" s="168">
        <v>16.7</v>
      </c>
      <c r="EB55" s="168">
        <v>58.3</v>
      </c>
      <c r="EC55" s="168">
        <v>25</v>
      </c>
      <c r="ED55" s="168">
        <v>0</v>
      </c>
      <c r="EE55" s="168">
        <v>0</v>
      </c>
      <c r="EF55" s="168">
        <v>63.6</v>
      </c>
      <c r="EG55" s="168">
        <v>27.3</v>
      </c>
      <c r="EH55" s="168">
        <v>9.1</v>
      </c>
      <c r="EI55" s="168">
        <v>0</v>
      </c>
      <c r="EJ55" s="168">
        <v>36.4</v>
      </c>
      <c r="EK55" s="168">
        <v>36.4</v>
      </c>
      <c r="EL55" s="168">
        <v>27.3</v>
      </c>
      <c r="EM55" s="158"/>
      <c r="EN55" s="169">
        <v>0</v>
      </c>
      <c r="EO55" s="169">
        <v>40</v>
      </c>
      <c r="EP55" s="169">
        <v>33.299999999999997</v>
      </c>
      <c r="EQ55" s="169">
        <v>26.7</v>
      </c>
      <c r="ER55" s="169">
        <v>0</v>
      </c>
      <c r="ES55" s="169">
        <v>33.299999999999997</v>
      </c>
      <c r="ET55" s="169">
        <v>46.7</v>
      </c>
      <c r="EU55" s="169">
        <v>20</v>
      </c>
      <c r="EV55" s="169">
        <v>0</v>
      </c>
      <c r="EW55" s="169">
        <v>33.299999999999997</v>
      </c>
      <c r="EX55" s="169">
        <v>6.7</v>
      </c>
      <c r="EY55" s="169">
        <v>60</v>
      </c>
      <c r="EZ55" s="169">
        <v>0</v>
      </c>
      <c r="FA55" s="169">
        <v>28.6</v>
      </c>
      <c r="FB55" s="169">
        <v>28.6</v>
      </c>
      <c r="FC55" s="169">
        <v>42.9</v>
      </c>
      <c r="FD55" s="148"/>
      <c r="FE55" s="51" t="s">
        <v>626</v>
      </c>
      <c r="FF55" s="51" t="s">
        <v>625</v>
      </c>
      <c r="FG55" s="51">
        <v>0.42899999999999999</v>
      </c>
      <c r="FH55" s="51">
        <v>0.57099999999999995</v>
      </c>
      <c r="FI55" s="51" t="s">
        <v>625</v>
      </c>
      <c r="FJ55" s="51" t="s">
        <v>626</v>
      </c>
      <c r="FK55" s="47" t="s">
        <v>38</v>
      </c>
      <c r="FL55" s="47" t="s">
        <v>38</v>
      </c>
      <c r="FM55" s="47" t="s">
        <v>628</v>
      </c>
      <c r="FN55" s="47" t="s">
        <v>627</v>
      </c>
      <c r="FO55" s="47">
        <v>0.57099999999999995</v>
      </c>
      <c r="FP55" s="47">
        <v>0.42899999999999999</v>
      </c>
      <c r="FQ55" s="147"/>
      <c r="FR55" s="51">
        <v>0.6</v>
      </c>
      <c r="FS55" s="51">
        <v>0.4</v>
      </c>
      <c r="FT55" s="51">
        <v>0.46700000000000003</v>
      </c>
      <c r="FU55" s="51">
        <v>0.53300000000000003</v>
      </c>
      <c r="FV55" s="51">
        <v>0.4</v>
      </c>
      <c r="FW55" s="51">
        <v>0.6</v>
      </c>
      <c r="FX55" s="47" t="s">
        <v>38</v>
      </c>
      <c r="FY55" s="47" t="s">
        <v>38</v>
      </c>
      <c r="FZ55" s="47" t="s">
        <v>627</v>
      </c>
      <c r="GA55" s="47" t="s">
        <v>628</v>
      </c>
      <c r="GB55" s="47" t="s">
        <v>627</v>
      </c>
      <c r="GC55" s="47" t="s">
        <v>628</v>
      </c>
      <c r="GD55" s="165" t="s">
        <v>38</v>
      </c>
      <c r="GE55" s="165" t="s">
        <v>38</v>
      </c>
      <c r="GF55" s="165" t="s">
        <v>38</v>
      </c>
      <c r="GG55" s="165" t="s">
        <v>38</v>
      </c>
      <c r="GH55" s="165" t="s">
        <v>627</v>
      </c>
      <c r="GI55" s="165" t="s">
        <v>628</v>
      </c>
      <c r="GJ55" s="46"/>
    </row>
    <row r="56" spans="1:192">
      <c r="A56" t="s">
        <v>404</v>
      </c>
      <c r="B56" s="166">
        <v>10</v>
      </c>
      <c r="C56" s="170">
        <v>10</v>
      </c>
      <c r="D56" s="208">
        <v>14839385</v>
      </c>
      <c r="E56" s="171">
        <v>1442.18</v>
      </c>
      <c r="F56" s="182">
        <v>5.4240559072501027E-2</v>
      </c>
      <c r="G56" s="177">
        <v>8.5</v>
      </c>
      <c r="H56" s="194">
        <v>7.6</v>
      </c>
      <c r="I56" s="196">
        <v>41</v>
      </c>
      <c r="J56" s="141"/>
      <c r="K56" s="174">
        <v>42</v>
      </c>
      <c r="L56" s="177">
        <v>6.4</v>
      </c>
      <c r="M56" s="194">
        <v>0</v>
      </c>
      <c r="N56" s="177">
        <v>99</v>
      </c>
      <c r="O56" s="181">
        <v>91</v>
      </c>
      <c r="P56" s="177">
        <v>52.3</v>
      </c>
      <c r="Q56" s="142"/>
      <c r="R56" s="48">
        <v>18.899999999999999</v>
      </c>
      <c r="S56" s="48">
        <v>11.3</v>
      </c>
      <c r="T56" s="48">
        <v>26.4</v>
      </c>
      <c r="U56" s="48">
        <v>43.4</v>
      </c>
      <c r="V56" s="48">
        <v>13.2</v>
      </c>
      <c r="W56" s="48">
        <v>20.8</v>
      </c>
      <c r="X56" s="48">
        <v>32.1</v>
      </c>
      <c r="Y56" s="48">
        <v>34</v>
      </c>
      <c r="Z56" s="48">
        <v>15.1</v>
      </c>
      <c r="AA56" s="48">
        <v>11.3</v>
      </c>
      <c r="AB56" s="48">
        <v>30.2</v>
      </c>
      <c r="AC56" s="48">
        <v>43.4</v>
      </c>
      <c r="AD56" s="143"/>
      <c r="AE56" s="50">
        <v>15.4</v>
      </c>
      <c r="AF56" s="50">
        <v>15.4</v>
      </c>
      <c r="AG56" s="50">
        <v>26.9</v>
      </c>
      <c r="AH56" s="50">
        <v>42.3</v>
      </c>
      <c r="AI56" s="50">
        <v>21.2</v>
      </c>
      <c r="AJ56" s="50">
        <v>21.6</v>
      </c>
      <c r="AK56" s="50">
        <v>25.5</v>
      </c>
      <c r="AL56" s="50">
        <v>31.4</v>
      </c>
      <c r="AM56" s="50">
        <v>18</v>
      </c>
      <c r="AN56" s="50">
        <v>8</v>
      </c>
      <c r="AO56" s="50">
        <v>36</v>
      </c>
      <c r="AP56" s="50">
        <v>38</v>
      </c>
      <c r="AQ56" s="144"/>
      <c r="AR56" s="145"/>
      <c r="AS56" s="167">
        <v>28.6</v>
      </c>
      <c r="AT56" s="167">
        <v>53.6</v>
      </c>
      <c r="AU56" s="167">
        <v>6</v>
      </c>
      <c r="AV56" s="167">
        <v>11.9</v>
      </c>
      <c r="AW56" s="168">
        <v>20.7</v>
      </c>
      <c r="AX56" s="168">
        <v>46.3</v>
      </c>
      <c r="AY56" s="168">
        <v>25.6</v>
      </c>
      <c r="AZ56" s="168">
        <v>7.3</v>
      </c>
      <c r="BA56" s="168">
        <v>21.6</v>
      </c>
      <c r="BB56" s="168">
        <v>46.6</v>
      </c>
      <c r="BC56" s="168">
        <v>13.6</v>
      </c>
      <c r="BD56" s="168">
        <v>18.2</v>
      </c>
      <c r="BE56" s="144"/>
      <c r="BF56" s="169">
        <v>31.2</v>
      </c>
      <c r="BG56" s="169">
        <v>48</v>
      </c>
      <c r="BH56" s="169">
        <v>12.8</v>
      </c>
      <c r="BI56" s="169">
        <v>8</v>
      </c>
      <c r="BJ56" s="169">
        <v>24.6</v>
      </c>
      <c r="BK56" s="169">
        <v>50</v>
      </c>
      <c r="BL56" s="169">
        <v>21.3</v>
      </c>
      <c r="BM56" s="169">
        <v>4.0999999999999996</v>
      </c>
      <c r="BN56" s="169">
        <v>27</v>
      </c>
      <c r="BO56" s="169">
        <v>35.700000000000003</v>
      </c>
      <c r="BP56" s="169">
        <v>18.3</v>
      </c>
      <c r="BQ56" s="169">
        <v>19</v>
      </c>
      <c r="BR56" s="169">
        <v>26.1</v>
      </c>
      <c r="BS56" s="169">
        <v>26.1</v>
      </c>
      <c r="BT56" s="169">
        <v>23.4</v>
      </c>
      <c r="BU56" s="169">
        <v>24.3</v>
      </c>
      <c r="BV56" s="144"/>
      <c r="BW56" s="168">
        <v>30.9</v>
      </c>
      <c r="BX56" s="168">
        <v>49.5</v>
      </c>
      <c r="BY56" s="168">
        <v>11.3</v>
      </c>
      <c r="BZ56" s="168">
        <v>8.1999999999999993</v>
      </c>
      <c r="CA56" s="168">
        <v>23.7</v>
      </c>
      <c r="CB56" s="168">
        <v>43.3</v>
      </c>
      <c r="CC56" s="168">
        <v>30.9</v>
      </c>
      <c r="CD56" s="168">
        <v>2.1</v>
      </c>
      <c r="CE56" s="168">
        <v>29.5</v>
      </c>
      <c r="CF56" s="168">
        <v>36.799999999999997</v>
      </c>
      <c r="CG56" s="168">
        <v>25.3</v>
      </c>
      <c r="CH56" s="168">
        <v>8.4</v>
      </c>
      <c r="CI56" s="161"/>
      <c r="CJ56" s="169">
        <v>38.1</v>
      </c>
      <c r="CK56" s="169">
        <v>49.6</v>
      </c>
      <c r="CL56" s="169">
        <v>8</v>
      </c>
      <c r="CM56" s="169">
        <v>4.4000000000000004</v>
      </c>
      <c r="CN56" s="169">
        <v>33</v>
      </c>
      <c r="CO56" s="169">
        <v>40.200000000000003</v>
      </c>
      <c r="CP56" s="169">
        <v>21.4</v>
      </c>
      <c r="CQ56" s="169">
        <v>5.4</v>
      </c>
      <c r="CR56" s="169">
        <v>25.2</v>
      </c>
      <c r="CS56" s="169">
        <v>48.7</v>
      </c>
      <c r="CT56" s="169">
        <v>15.7</v>
      </c>
      <c r="CU56" s="169">
        <v>10.4</v>
      </c>
      <c r="CV56" s="157"/>
      <c r="CW56" s="168">
        <v>27.7</v>
      </c>
      <c r="CX56" s="168">
        <v>48.9</v>
      </c>
      <c r="CY56" s="168">
        <v>16</v>
      </c>
      <c r="CZ56" s="168">
        <v>7.4</v>
      </c>
      <c r="DA56" s="168">
        <v>5.4</v>
      </c>
      <c r="DB56" s="168">
        <v>54.8</v>
      </c>
      <c r="DC56" s="168">
        <v>31.2</v>
      </c>
      <c r="DD56" s="168">
        <v>8.6</v>
      </c>
      <c r="DE56" s="168">
        <v>11.7</v>
      </c>
      <c r="DF56" s="168">
        <v>41.5</v>
      </c>
      <c r="DG56" s="168">
        <v>30.9</v>
      </c>
      <c r="DH56" s="168">
        <v>16</v>
      </c>
      <c r="DI56" s="157"/>
      <c r="DJ56" s="169">
        <v>30.5</v>
      </c>
      <c r="DK56" s="169">
        <v>54.9</v>
      </c>
      <c r="DL56" s="169">
        <v>12.2</v>
      </c>
      <c r="DM56" s="169">
        <v>2.4</v>
      </c>
      <c r="DN56" s="169">
        <v>2.5</v>
      </c>
      <c r="DO56" s="169">
        <v>65.8</v>
      </c>
      <c r="DP56" s="169">
        <v>20.3</v>
      </c>
      <c r="DQ56" s="169">
        <v>11.4</v>
      </c>
      <c r="DR56" s="169">
        <v>25.3</v>
      </c>
      <c r="DS56" s="169">
        <v>43</v>
      </c>
      <c r="DT56" s="169">
        <v>16.5</v>
      </c>
      <c r="DU56" s="169">
        <v>15.2</v>
      </c>
      <c r="DV56" s="169">
        <v>27.4</v>
      </c>
      <c r="DW56" s="169">
        <v>19.2</v>
      </c>
      <c r="DX56" s="169">
        <v>31.5</v>
      </c>
      <c r="DY56" s="169">
        <v>21.9</v>
      </c>
      <c r="DZ56" s="158"/>
      <c r="EA56" s="168">
        <v>43.5</v>
      </c>
      <c r="EB56" s="168">
        <v>41.2</v>
      </c>
      <c r="EC56" s="168">
        <v>12.9</v>
      </c>
      <c r="ED56" s="168">
        <v>2.4</v>
      </c>
      <c r="EE56" s="168">
        <v>4.9000000000000004</v>
      </c>
      <c r="EF56" s="168">
        <v>64.599999999999994</v>
      </c>
      <c r="EG56" s="168">
        <v>19.5</v>
      </c>
      <c r="EH56" s="168">
        <v>11</v>
      </c>
      <c r="EI56" s="168">
        <v>14.6</v>
      </c>
      <c r="EJ56" s="168">
        <v>26.8</v>
      </c>
      <c r="EK56" s="168">
        <v>28</v>
      </c>
      <c r="EL56" s="168">
        <v>30.5</v>
      </c>
      <c r="EM56" s="158"/>
      <c r="EN56" s="169">
        <v>27.2</v>
      </c>
      <c r="EO56" s="169">
        <v>45.7</v>
      </c>
      <c r="EP56" s="169">
        <v>19.8</v>
      </c>
      <c r="EQ56" s="169">
        <v>7.4</v>
      </c>
      <c r="ER56" s="169">
        <v>7.5</v>
      </c>
      <c r="ES56" s="169">
        <v>55</v>
      </c>
      <c r="ET56" s="169">
        <v>26.3</v>
      </c>
      <c r="EU56" s="169">
        <v>11.3</v>
      </c>
      <c r="EV56" s="169">
        <v>9.9</v>
      </c>
      <c r="EW56" s="169">
        <v>33.299999999999997</v>
      </c>
      <c r="EX56" s="169">
        <v>23.5</v>
      </c>
      <c r="EY56" s="169">
        <v>33.299999999999997</v>
      </c>
      <c r="EZ56" s="169">
        <v>19.399999999999999</v>
      </c>
      <c r="FA56" s="169">
        <v>32.799999999999997</v>
      </c>
      <c r="FB56" s="169">
        <v>32.799999999999997</v>
      </c>
      <c r="FC56" s="169">
        <v>14.9</v>
      </c>
      <c r="FD56" s="148"/>
      <c r="FE56" s="51">
        <v>0.76200000000000001</v>
      </c>
      <c r="FF56" s="51">
        <v>0.23799999999999999</v>
      </c>
      <c r="FG56" s="51">
        <v>0.64700000000000002</v>
      </c>
      <c r="FH56" s="51">
        <v>0.35299999999999998</v>
      </c>
      <c r="FI56" s="51">
        <v>0.64900000000000002</v>
      </c>
      <c r="FJ56" s="51">
        <v>0.35099999999999998</v>
      </c>
      <c r="FK56" s="47" t="s">
        <v>630</v>
      </c>
      <c r="FL56" s="47" t="s">
        <v>629</v>
      </c>
      <c r="FM56" s="47">
        <v>0.70599999999999996</v>
      </c>
      <c r="FN56" s="47">
        <v>0.29399999999999998</v>
      </c>
      <c r="FO56" s="47">
        <v>0.59099999999999997</v>
      </c>
      <c r="FP56" s="47">
        <v>0.40899999999999997</v>
      </c>
      <c r="FQ56" s="147"/>
      <c r="FR56" s="51">
        <v>0.81299999999999994</v>
      </c>
      <c r="FS56" s="51">
        <v>0.188</v>
      </c>
      <c r="FT56" s="51">
        <v>0.60799999999999998</v>
      </c>
      <c r="FU56" s="51">
        <v>0.39200000000000002</v>
      </c>
      <c r="FV56" s="51">
        <v>0.56299999999999994</v>
      </c>
      <c r="FW56" s="51">
        <v>0.438</v>
      </c>
      <c r="FX56" s="47">
        <v>0.6</v>
      </c>
      <c r="FY56" s="47">
        <v>0.4</v>
      </c>
      <c r="FZ56" s="47">
        <v>0.46700000000000003</v>
      </c>
      <c r="GA56" s="47">
        <v>0.53300000000000003</v>
      </c>
      <c r="GB56" s="47">
        <v>0.33300000000000002</v>
      </c>
      <c r="GC56" s="47">
        <v>0.66700000000000004</v>
      </c>
      <c r="GD56" s="165">
        <v>0.5</v>
      </c>
      <c r="GE56" s="165">
        <v>0.5</v>
      </c>
      <c r="GF56" s="165">
        <v>0.57099999999999995</v>
      </c>
      <c r="GG56" s="165">
        <v>0.42899999999999999</v>
      </c>
      <c r="GH56" s="165">
        <v>0.45500000000000002</v>
      </c>
      <c r="GI56" s="165">
        <v>0.54500000000000004</v>
      </c>
      <c r="GJ56" s="46"/>
    </row>
    <row r="57" spans="1:192">
      <c r="A57" s="19" t="s">
        <v>97</v>
      </c>
      <c r="B57" s="166">
        <v>3</v>
      </c>
      <c r="C57" s="170">
        <v>0</v>
      </c>
      <c r="D57" s="208">
        <v>10320402</v>
      </c>
      <c r="E57" s="171">
        <v>448.9</v>
      </c>
      <c r="F57" s="182">
        <v>9.3310848791454681E-3</v>
      </c>
      <c r="G57" s="177">
        <v>12.1</v>
      </c>
      <c r="H57" s="194">
        <v>13.4</v>
      </c>
      <c r="I57" s="196">
        <v>94.4</v>
      </c>
      <c r="J57" s="141"/>
      <c r="K57" s="174">
        <v>33</v>
      </c>
      <c r="L57" s="177">
        <v>18.2</v>
      </c>
      <c r="M57" s="194">
        <v>4.5999999999999996</v>
      </c>
      <c r="N57" s="177">
        <v>81.900000000000006</v>
      </c>
      <c r="O57" s="181">
        <v>7</v>
      </c>
      <c r="P57" s="177">
        <v>28</v>
      </c>
      <c r="Q57" s="142"/>
      <c r="R57" s="48">
        <v>0</v>
      </c>
      <c r="S57" s="48">
        <v>6.3</v>
      </c>
      <c r="T57" s="48">
        <v>6.3</v>
      </c>
      <c r="U57" s="48">
        <v>87.5</v>
      </c>
      <c r="V57" s="48">
        <v>3.1</v>
      </c>
      <c r="W57" s="48">
        <v>3.1</v>
      </c>
      <c r="X57" s="48">
        <v>28.1</v>
      </c>
      <c r="Y57" s="48">
        <v>65.599999999999994</v>
      </c>
      <c r="Z57" s="48">
        <v>3.1</v>
      </c>
      <c r="AA57" s="48">
        <v>0</v>
      </c>
      <c r="AB57" s="48">
        <v>15.6</v>
      </c>
      <c r="AC57" s="48">
        <v>81.3</v>
      </c>
      <c r="AD57" s="143"/>
      <c r="AE57" s="50">
        <v>0</v>
      </c>
      <c r="AF57" s="50">
        <v>0</v>
      </c>
      <c r="AG57" s="50">
        <v>13.8</v>
      </c>
      <c r="AH57" s="50">
        <v>86.2</v>
      </c>
      <c r="AI57" s="50">
        <v>0</v>
      </c>
      <c r="AJ57" s="50">
        <v>0</v>
      </c>
      <c r="AK57" s="50">
        <v>20.7</v>
      </c>
      <c r="AL57" s="50">
        <v>79.3</v>
      </c>
      <c r="AM57" s="50">
        <v>0</v>
      </c>
      <c r="AN57" s="50">
        <v>3.4</v>
      </c>
      <c r="AO57" s="50">
        <v>24.1</v>
      </c>
      <c r="AP57" s="50">
        <v>72.400000000000006</v>
      </c>
      <c r="AQ57" s="144"/>
      <c r="AR57" s="145"/>
      <c r="AS57" s="167">
        <v>0</v>
      </c>
      <c r="AT57" s="167">
        <v>31</v>
      </c>
      <c r="AU57" s="167">
        <v>40.5</v>
      </c>
      <c r="AV57" s="167">
        <v>28.6</v>
      </c>
      <c r="AW57" s="168">
        <v>0</v>
      </c>
      <c r="AX57" s="168">
        <v>28.6</v>
      </c>
      <c r="AY57" s="168">
        <v>57.1</v>
      </c>
      <c r="AZ57" s="168">
        <v>14.3</v>
      </c>
      <c r="BA57" s="168">
        <v>2.4</v>
      </c>
      <c r="BB57" s="168">
        <v>26.2</v>
      </c>
      <c r="BC57" s="168">
        <v>33.299999999999997</v>
      </c>
      <c r="BD57" s="168">
        <v>38.1</v>
      </c>
      <c r="BE57" s="144"/>
      <c r="BF57" s="169">
        <v>2.9</v>
      </c>
      <c r="BG57" s="169">
        <v>20</v>
      </c>
      <c r="BH57" s="169">
        <v>34.299999999999997</v>
      </c>
      <c r="BI57" s="169">
        <v>42.9</v>
      </c>
      <c r="BJ57" s="169">
        <v>0</v>
      </c>
      <c r="BK57" s="169">
        <v>22.9</v>
      </c>
      <c r="BL57" s="169">
        <v>62.9</v>
      </c>
      <c r="BM57" s="169">
        <v>14.3</v>
      </c>
      <c r="BN57" s="169">
        <v>0</v>
      </c>
      <c r="BO57" s="169">
        <v>14.3</v>
      </c>
      <c r="BP57" s="169">
        <v>14.3</v>
      </c>
      <c r="BQ57" s="169">
        <v>71.400000000000006</v>
      </c>
      <c r="BR57" s="169">
        <v>0</v>
      </c>
      <c r="BS57" s="169">
        <v>0</v>
      </c>
      <c r="BT57" s="169">
        <v>14.3</v>
      </c>
      <c r="BU57" s="169">
        <v>85.7</v>
      </c>
      <c r="BV57" s="144"/>
      <c r="BW57" s="168">
        <v>0</v>
      </c>
      <c r="BX57" s="168">
        <v>46.7</v>
      </c>
      <c r="BY57" s="168">
        <v>26.7</v>
      </c>
      <c r="BZ57" s="168">
        <v>26.7</v>
      </c>
      <c r="CA57" s="168">
        <v>0</v>
      </c>
      <c r="CB57" s="168">
        <v>26.7</v>
      </c>
      <c r="CC57" s="168">
        <v>63.3</v>
      </c>
      <c r="CD57" s="168">
        <v>10</v>
      </c>
      <c r="CE57" s="168">
        <v>6.7</v>
      </c>
      <c r="CF57" s="168">
        <v>20</v>
      </c>
      <c r="CG57" s="168">
        <v>26.7</v>
      </c>
      <c r="CH57" s="168">
        <v>46.7</v>
      </c>
      <c r="CI57" s="161"/>
      <c r="CJ57" s="169">
        <v>3</v>
      </c>
      <c r="CK57" s="169">
        <v>15.2</v>
      </c>
      <c r="CL57" s="169">
        <v>45.5</v>
      </c>
      <c r="CM57" s="169">
        <v>36.4</v>
      </c>
      <c r="CN57" s="169">
        <v>0</v>
      </c>
      <c r="CO57" s="169">
        <v>9.1</v>
      </c>
      <c r="CP57" s="169">
        <v>36.4</v>
      </c>
      <c r="CQ57" s="169">
        <v>54.5</v>
      </c>
      <c r="CR57" s="169">
        <v>3</v>
      </c>
      <c r="CS57" s="169">
        <v>18.2</v>
      </c>
      <c r="CT57" s="169">
        <v>30.3</v>
      </c>
      <c r="CU57" s="169">
        <v>48.5</v>
      </c>
      <c r="CV57" s="157"/>
      <c r="CW57" s="168">
        <v>0</v>
      </c>
      <c r="CX57" s="168">
        <v>20.6</v>
      </c>
      <c r="CY57" s="168">
        <v>44.1</v>
      </c>
      <c r="CZ57" s="168">
        <v>35.299999999999997</v>
      </c>
      <c r="DA57" s="168">
        <v>0</v>
      </c>
      <c r="DB57" s="168">
        <v>9.1</v>
      </c>
      <c r="DC57" s="168">
        <v>48.5</v>
      </c>
      <c r="DD57" s="168">
        <v>42.4</v>
      </c>
      <c r="DE57" s="168">
        <v>0</v>
      </c>
      <c r="DF57" s="168">
        <v>17.600000000000001</v>
      </c>
      <c r="DG57" s="168">
        <v>32.4</v>
      </c>
      <c r="DH57" s="168">
        <v>50</v>
      </c>
      <c r="DI57" s="157"/>
      <c r="DJ57" s="169">
        <v>2.9</v>
      </c>
      <c r="DK57" s="169">
        <v>34.299999999999997</v>
      </c>
      <c r="DL57" s="169">
        <v>45.7</v>
      </c>
      <c r="DM57" s="169">
        <v>17.100000000000001</v>
      </c>
      <c r="DN57" s="169">
        <v>0</v>
      </c>
      <c r="DO57" s="169">
        <v>11.8</v>
      </c>
      <c r="DP57" s="169">
        <v>50</v>
      </c>
      <c r="DQ57" s="169">
        <v>38.200000000000003</v>
      </c>
      <c r="DR57" s="169">
        <v>0</v>
      </c>
      <c r="DS57" s="169">
        <v>21.2</v>
      </c>
      <c r="DT57" s="169">
        <v>15.2</v>
      </c>
      <c r="DU57" s="169">
        <v>63.6</v>
      </c>
      <c r="DV57" s="169">
        <v>0</v>
      </c>
      <c r="DW57" s="169">
        <v>2.9</v>
      </c>
      <c r="DX57" s="169">
        <v>11.4</v>
      </c>
      <c r="DY57" s="169">
        <v>85.7</v>
      </c>
      <c r="DZ57" s="158"/>
      <c r="EA57" s="168">
        <v>0</v>
      </c>
      <c r="EB57" s="168">
        <v>13.6</v>
      </c>
      <c r="EC57" s="168">
        <v>68.2</v>
      </c>
      <c r="ED57" s="168">
        <v>18.2</v>
      </c>
      <c r="EE57" s="168">
        <v>0</v>
      </c>
      <c r="EF57" s="168">
        <v>9.1</v>
      </c>
      <c r="EG57" s="168">
        <v>50</v>
      </c>
      <c r="EH57" s="168">
        <v>40.9</v>
      </c>
      <c r="EI57" s="168">
        <v>0</v>
      </c>
      <c r="EJ57" s="168">
        <v>4.8</v>
      </c>
      <c r="EK57" s="168">
        <v>33.299999999999997</v>
      </c>
      <c r="EL57" s="168">
        <v>61.9</v>
      </c>
      <c r="EM57" s="158"/>
      <c r="EN57" s="169">
        <v>0</v>
      </c>
      <c r="EO57" s="169">
        <v>12</v>
      </c>
      <c r="EP57" s="169">
        <v>64</v>
      </c>
      <c r="EQ57" s="169">
        <v>24</v>
      </c>
      <c r="ER57" s="169">
        <v>0</v>
      </c>
      <c r="ES57" s="169">
        <v>16.7</v>
      </c>
      <c r="ET57" s="169">
        <v>54.2</v>
      </c>
      <c r="EU57" s="169">
        <v>29.2</v>
      </c>
      <c r="EV57" s="169">
        <v>0</v>
      </c>
      <c r="EW57" s="169">
        <v>20.8</v>
      </c>
      <c r="EX57" s="169">
        <v>29.2</v>
      </c>
      <c r="EY57" s="169">
        <v>50</v>
      </c>
      <c r="EZ57" s="169">
        <v>0</v>
      </c>
      <c r="FA57" s="169">
        <v>4.2</v>
      </c>
      <c r="FB57" s="169">
        <v>20.8</v>
      </c>
      <c r="FC57" s="169">
        <v>75</v>
      </c>
      <c r="FD57" s="148"/>
      <c r="FE57" s="51">
        <v>0.44400000000000001</v>
      </c>
      <c r="FF57" s="51">
        <v>0.55600000000000005</v>
      </c>
      <c r="FG57" s="51">
        <v>0.435</v>
      </c>
      <c r="FH57" s="51">
        <v>0.56499999999999995</v>
      </c>
      <c r="FI57" s="51">
        <v>0.47399999999999998</v>
      </c>
      <c r="FJ57" s="51">
        <v>0.52600000000000002</v>
      </c>
      <c r="FK57" s="47">
        <v>0.57099999999999995</v>
      </c>
      <c r="FL57" s="47">
        <v>0.42899999999999999</v>
      </c>
      <c r="FM57" s="47" t="s">
        <v>627</v>
      </c>
      <c r="FN57" s="47" t="s">
        <v>628</v>
      </c>
      <c r="FO57" s="47">
        <v>0.33300000000000002</v>
      </c>
      <c r="FP57" s="47">
        <v>0.66700000000000004</v>
      </c>
      <c r="FQ57" s="147"/>
      <c r="FR57" s="51">
        <v>0.28000000000000003</v>
      </c>
      <c r="FS57" s="51">
        <v>0.72</v>
      </c>
      <c r="FT57" s="51">
        <v>0.29199999999999998</v>
      </c>
      <c r="FU57" s="51">
        <v>0.70799999999999996</v>
      </c>
      <c r="FV57" s="51">
        <v>0.33300000000000002</v>
      </c>
      <c r="FW57" s="51">
        <v>0.66700000000000004</v>
      </c>
      <c r="FX57" s="47" t="s">
        <v>629</v>
      </c>
      <c r="FY57" s="47" t="s">
        <v>630</v>
      </c>
      <c r="FZ57" s="47">
        <v>0.33300000000000002</v>
      </c>
      <c r="GA57" s="47">
        <v>0.66700000000000004</v>
      </c>
      <c r="GB57" s="47" t="s">
        <v>629</v>
      </c>
      <c r="GC57" s="47" t="s">
        <v>630</v>
      </c>
      <c r="GD57" s="165" t="s">
        <v>38</v>
      </c>
      <c r="GE57" s="165" t="s">
        <v>38</v>
      </c>
      <c r="GF57" s="165" t="s">
        <v>38</v>
      </c>
      <c r="GG57" s="165" t="s">
        <v>38</v>
      </c>
      <c r="GH57" s="165" t="s">
        <v>627</v>
      </c>
      <c r="GI57" s="165" t="s">
        <v>628</v>
      </c>
      <c r="GJ57" s="46"/>
    </row>
    <row r="58" spans="1:192">
      <c r="A58" s="156" t="s">
        <v>101</v>
      </c>
      <c r="B58" s="209">
        <v>507</v>
      </c>
      <c r="C58" s="221">
        <v>128</v>
      </c>
      <c r="D58" s="210">
        <v>1742828778</v>
      </c>
      <c r="E58" s="231">
        <v>129228.66500000001</v>
      </c>
      <c r="F58" s="230">
        <v>7.0000000000000001E-3</v>
      </c>
      <c r="G58" s="220">
        <v>14.1</v>
      </c>
      <c r="H58" s="209">
        <v>6.4</v>
      </c>
      <c r="I58" s="220">
        <v>38.200000000000003</v>
      </c>
      <c r="J58" s="223"/>
      <c r="K58" s="210">
        <v>2990</v>
      </c>
      <c r="L58" s="222">
        <v>5</v>
      </c>
      <c r="M58" s="211" t="s">
        <v>622</v>
      </c>
      <c r="N58" s="220">
        <v>92.3</v>
      </c>
      <c r="O58" s="210">
        <v>8245</v>
      </c>
      <c r="P58" s="220">
        <v>67.400000000000006</v>
      </c>
      <c r="Q58" s="149"/>
      <c r="R58" s="212">
        <v>21.4</v>
      </c>
      <c r="S58" s="212">
        <v>22.9</v>
      </c>
      <c r="T58" s="212">
        <v>24.4</v>
      </c>
      <c r="U58" s="212">
        <v>31.3</v>
      </c>
      <c r="V58" s="212">
        <v>21.7</v>
      </c>
      <c r="W58" s="212">
        <v>26.5</v>
      </c>
      <c r="X58" s="212">
        <v>25.7</v>
      </c>
      <c r="Y58" s="212">
        <v>26.1</v>
      </c>
      <c r="Z58" s="212">
        <v>22.5</v>
      </c>
      <c r="AA58" s="212">
        <v>25.4</v>
      </c>
      <c r="AB58" s="212">
        <v>25.1</v>
      </c>
      <c r="AC58" s="213">
        <v>27</v>
      </c>
      <c r="AD58" s="219"/>
      <c r="AE58" s="215">
        <v>28</v>
      </c>
      <c r="AF58" s="218">
        <v>29.8</v>
      </c>
      <c r="AG58" s="218">
        <v>25.2</v>
      </c>
      <c r="AH58" s="218">
        <v>17.100000000000001</v>
      </c>
      <c r="AI58" s="218">
        <v>27.5</v>
      </c>
      <c r="AJ58" s="218">
        <v>28.5</v>
      </c>
      <c r="AK58" s="215">
        <v>26</v>
      </c>
      <c r="AL58" s="218">
        <v>18.100000000000001</v>
      </c>
      <c r="AM58" s="218">
        <v>30.1</v>
      </c>
      <c r="AN58" s="218">
        <v>26.3</v>
      </c>
      <c r="AO58" s="218">
        <v>24.4</v>
      </c>
      <c r="AP58" s="218">
        <v>19.2</v>
      </c>
      <c r="AQ58" s="144"/>
      <c r="AR58" s="145"/>
      <c r="AS58" s="213">
        <v>38.5</v>
      </c>
      <c r="AT58" s="213">
        <v>41.3</v>
      </c>
      <c r="AU58" s="213">
        <v>12.7</v>
      </c>
      <c r="AV58" s="213">
        <v>7.6</v>
      </c>
      <c r="AW58" s="213">
        <v>31.6</v>
      </c>
      <c r="AX58" s="213">
        <v>42.7</v>
      </c>
      <c r="AY58" s="213">
        <v>22.1</v>
      </c>
      <c r="AZ58" s="213">
        <v>3.6</v>
      </c>
      <c r="BA58" s="213">
        <v>34.5</v>
      </c>
      <c r="BB58" s="213">
        <v>42.7</v>
      </c>
      <c r="BC58" s="213">
        <v>11.2</v>
      </c>
      <c r="BD58" s="213">
        <v>11.6</v>
      </c>
      <c r="BE58" s="217"/>
      <c r="BF58" s="215">
        <v>34.799999999999997</v>
      </c>
      <c r="BG58" s="215">
        <v>45.6</v>
      </c>
      <c r="BH58" s="215">
        <v>11.6</v>
      </c>
      <c r="BI58" s="215">
        <v>8</v>
      </c>
      <c r="BJ58" s="215">
        <v>31.3</v>
      </c>
      <c r="BK58" s="215">
        <v>47.8</v>
      </c>
      <c r="BL58" s="215">
        <v>19.5</v>
      </c>
      <c r="BM58" s="215">
        <v>1.3</v>
      </c>
      <c r="BN58" s="215">
        <v>36.9</v>
      </c>
      <c r="BO58" s="215">
        <v>38.799999999999997</v>
      </c>
      <c r="BP58" s="215">
        <v>12</v>
      </c>
      <c r="BQ58" s="215">
        <v>12.2</v>
      </c>
      <c r="BR58" s="215">
        <v>24.3</v>
      </c>
      <c r="BS58" s="215">
        <v>24.9</v>
      </c>
      <c r="BT58" s="215">
        <v>31.4</v>
      </c>
      <c r="BU58" s="215">
        <v>19.399999999999999</v>
      </c>
      <c r="BV58" s="144"/>
      <c r="BW58" s="213">
        <v>31.1</v>
      </c>
      <c r="BX58" s="213">
        <v>52</v>
      </c>
      <c r="BY58" s="213">
        <v>12.7</v>
      </c>
      <c r="BZ58" s="213">
        <v>4.2</v>
      </c>
      <c r="CA58" s="213">
        <v>28.3</v>
      </c>
      <c r="CB58" s="213">
        <v>47</v>
      </c>
      <c r="CC58" s="213">
        <v>23.7</v>
      </c>
      <c r="CD58" s="213">
        <v>1</v>
      </c>
      <c r="CE58" s="213">
        <v>43.8</v>
      </c>
      <c r="CF58" s="213">
        <v>32.1</v>
      </c>
      <c r="CG58" s="213">
        <v>15.4</v>
      </c>
      <c r="CH58" s="213">
        <v>8.6</v>
      </c>
      <c r="CI58" s="161"/>
      <c r="CJ58" s="215">
        <v>37.700000000000003</v>
      </c>
      <c r="CK58" s="215">
        <v>42</v>
      </c>
      <c r="CL58" s="215">
        <v>17.100000000000001</v>
      </c>
      <c r="CM58" s="215">
        <v>3.3</v>
      </c>
      <c r="CN58" s="215">
        <v>32.700000000000003</v>
      </c>
      <c r="CO58" s="215">
        <v>39.5</v>
      </c>
      <c r="CP58" s="215">
        <v>22.4</v>
      </c>
      <c r="CQ58" s="215">
        <v>5.4</v>
      </c>
      <c r="CR58" s="215">
        <v>36</v>
      </c>
      <c r="CS58" s="215">
        <v>38.700000000000003</v>
      </c>
      <c r="CT58" s="215">
        <v>14.7</v>
      </c>
      <c r="CU58" s="215">
        <v>10.6</v>
      </c>
      <c r="CV58" s="157"/>
      <c r="CW58" s="213">
        <v>35</v>
      </c>
      <c r="CX58" s="213">
        <v>48.9</v>
      </c>
      <c r="CY58" s="213">
        <v>11.9</v>
      </c>
      <c r="CZ58" s="213">
        <v>4.3</v>
      </c>
      <c r="DA58" s="213">
        <v>13.7</v>
      </c>
      <c r="DB58" s="213">
        <v>58.7</v>
      </c>
      <c r="DC58" s="213">
        <v>20.9</v>
      </c>
      <c r="DD58" s="213">
        <v>6.8</v>
      </c>
      <c r="DE58" s="213">
        <v>32.299999999999997</v>
      </c>
      <c r="DF58" s="213">
        <v>37.5</v>
      </c>
      <c r="DG58" s="213">
        <v>19.8</v>
      </c>
      <c r="DH58" s="213">
        <v>10.4</v>
      </c>
      <c r="DI58" s="216"/>
      <c r="DJ58" s="215">
        <v>36.4</v>
      </c>
      <c r="DK58" s="215">
        <v>48.9</v>
      </c>
      <c r="DL58" s="215">
        <v>11.9</v>
      </c>
      <c r="DM58" s="215">
        <v>2.8</v>
      </c>
      <c r="DN58" s="215">
        <v>8.1</v>
      </c>
      <c r="DO58" s="215">
        <v>64.3</v>
      </c>
      <c r="DP58" s="215">
        <v>20</v>
      </c>
      <c r="DQ58" s="215">
        <v>7.7</v>
      </c>
      <c r="DR58" s="215">
        <v>30.5</v>
      </c>
      <c r="DS58" s="215">
        <v>39.5</v>
      </c>
      <c r="DT58" s="215">
        <v>15.9</v>
      </c>
      <c r="DU58" s="215">
        <v>14.1</v>
      </c>
      <c r="DV58" s="215">
        <v>27.9</v>
      </c>
      <c r="DW58" s="215">
        <v>28.2</v>
      </c>
      <c r="DX58" s="215">
        <v>20.399999999999999</v>
      </c>
      <c r="DY58" s="215">
        <v>23.6</v>
      </c>
      <c r="DZ58" s="158"/>
      <c r="EA58" s="213">
        <v>46</v>
      </c>
      <c r="EB58" s="213">
        <v>37.700000000000003</v>
      </c>
      <c r="EC58" s="213">
        <v>14.4</v>
      </c>
      <c r="ED58" s="213">
        <v>1.9</v>
      </c>
      <c r="EE58" s="213">
        <v>6.9</v>
      </c>
      <c r="EF58" s="213">
        <v>67</v>
      </c>
      <c r="EG58" s="213">
        <v>19</v>
      </c>
      <c r="EH58" s="213">
        <v>7.1</v>
      </c>
      <c r="EI58" s="213">
        <v>29.9</v>
      </c>
      <c r="EJ58" s="213">
        <v>33.799999999999997</v>
      </c>
      <c r="EK58" s="213">
        <v>19.899999999999999</v>
      </c>
      <c r="EL58" s="213">
        <v>16.399999999999999</v>
      </c>
      <c r="EM58" s="158"/>
      <c r="EN58" s="215">
        <v>29</v>
      </c>
      <c r="EO58" s="215">
        <v>50.3</v>
      </c>
      <c r="EP58" s="215">
        <v>16.3</v>
      </c>
      <c r="EQ58" s="215">
        <v>4.5</v>
      </c>
      <c r="ER58" s="215">
        <v>3.3</v>
      </c>
      <c r="ES58" s="215">
        <v>69.599999999999994</v>
      </c>
      <c r="ET58" s="215">
        <v>21.2</v>
      </c>
      <c r="EU58" s="215">
        <v>5.9</v>
      </c>
      <c r="EV58" s="215">
        <v>16.3</v>
      </c>
      <c r="EW58" s="215">
        <v>44.5</v>
      </c>
      <c r="EX58" s="215">
        <v>22.4</v>
      </c>
      <c r="EY58" s="215">
        <v>16.8</v>
      </c>
      <c r="EZ58" s="215">
        <v>27.7</v>
      </c>
      <c r="FA58" s="215">
        <v>36.299999999999997</v>
      </c>
      <c r="FB58" s="215">
        <v>21</v>
      </c>
      <c r="FC58" s="215">
        <v>15</v>
      </c>
      <c r="FD58" s="150"/>
      <c r="FE58" s="87">
        <v>0.751</v>
      </c>
      <c r="FF58" s="87">
        <v>0.249</v>
      </c>
      <c r="FG58" s="87">
        <v>0.65200000000000002</v>
      </c>
      <c r="FH58" s="87">
        <v>0.34799999999999998</v>
      </c>
      <c r="FI58" s="87">
        <v>0.65700000000000003</v>
      </c>
      <c r="FJ58" s="87">
        <v>0.34300000000000003</v>
      </c>
      <c r="FK58" s="88">
        <v>0.70799999999999996</v>
      </c>
      <c r="FL58" s="88">
        <v>0.29199999999999998</v>
      </c>
      <c r="FM58" s="88">
        <v>0.57999999999999996</v>
      </c>
      <c r="FN58" s="88">
        <v>0.42</v>
      </c>
      <c r="FO58" s="88">
        <v>0.59499999999999997</v>
      </c>
      <c r="FP58" s="88">
        <v>0.40500000000000003</v>
      </c>
      <c r="FQ58" s="147"/>
      <c r="FR58" s="214">
        <v>0.84199999999999997</v>
      </c>
      <c r="FS58" s="214">
        <v>0.158</v>
      </c>
      <c r="FT58" s="214">
        <v>0.74299999999999999</v>
      </c>
      <c r="FU58" s="214">
        <v>0.25700000000000001</v>
      </c>
      <c r="FV58" s="214">
        <v>0.77200000000000002</v>
      </c>
      <c r="FW58" s="214">
        <v>0.22800000000000001</v>
      </c>
      <c r="FX58" s="88">
        <v>0.48299999999999998</v>
      </c>
      <c r="FY58" s="88">
        <v>0.51700000000000002</v>
      </c>
      <c r="FZ58" s="88">
        <v>0.41</v>
      </c>
      <c r="GA58" s="88">
        <v>0.59</v>
      </c>
      <c r="GB58" s="88">
        <v>0.318</v>
      </c>
      <c r="GC58" s="88">
        <v>0.68200000000000005</v>
      </c>
      <c r="GD58" s="214">
        <v>0.46</v>
      </c>
      <c r="GE58" s="214">
        <v>0.54</v>
      </c>
      <c r="GF58" s="214">
        <v>0.42399999999999999</v>
      </c>
      <c r="GG58" s="214">
        <v>0.57599999999999996</v>
      </c>
      <c r="GH58" s="214">
        <v>0.29599999999999999</v>
      </c>
      <c r="GI58" s="214">
        <v>0.70399999999999996</v>
      </c>
      <c r="GJ58" s="46"/>
    </row>
    <row r="59" spans="1:192">
      <c r="A59" s="22"/>
      <c r="B59" s="22"/>
      <c r="C59" s="26"/>
      <c r="D59" s="22"/>
      <c r="E59" s="22"/>
      <c r="F59" s="22"/>
      <c r="G59" s="22"/>
      <c r="H59" s="22"/>
      <c r="I59" s="22"/>
      <c r="J59" s="22"/>
      <c r="K59" s="26"/>
      <c r="L59" s="22"/>
      <c r="M59" s="22"/>
      <c r="N59" s="22"/>
      <c r="O59" s="122"/>
      <c r="P59" s="1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</row>
    <row r="60" spans="1:192">
      <c r="A60" s="22"/>
      <c r="B60" s="22"/>
      <c r="C60" s="26"/>
      <c r="D60" s="22"/>
      <c r="E60" s="22"/>
      <c r="F60" s="22"/>
      <c r="G60" s="22"/>
      <c r="H60" s="22"/>
      <c r="I60" s="22"/>
      <c r="J60" s="22"/>
      <c r="K60" s="26"/>
      <c r="L60" s="22"/>
      <c r="M60" s="22"/>
      <c r="N60" s="22"/>
      <c r="O60" s="204"/>
      <c r="P60" s="122"/>
      <c r="Q60" s="22"/>
      <c r="R60" s="49"/>
      <c r="S60" s="22"/>
      <c r="T60" s="22"/>
      <c r="U60" s="22"/>
      <c r="V60" s="49"/>
      <c r="W60" s="22"/>
      <c r="X60" s="22"/>
      <c r="Y60" s="22"/>
      <c r="Z60" s="49"/>
      <c r="AA60" s="22"/>
      <c r="AB60" s="22"/>
      <c r="AC60" s="22"/>
      <c r="AD60" s="22"/>
      <c r="AE60" s="49"/>
      <c r="AI60" s="49"/>
      <c r="AM60" s="49"/>
      <c r="AQ60" s="22"/>
      <c r="AR60" s="22"/>
      <c r="AS60" s="46"/>
      <c r="AT60" s="22"/>
      <c r="AU60" s="22"/>
      <c r="AV60" s="22"/>
      <c r="AW60" s="46"/>
      <c r="AX60" s="22"/>
      <c r="AY60" s="22"/>
      <c r="AZ60" s="22"/>
      <c r="BA60" s="46"/>
      <c r="BB60" s="22"/>
      <c r="BC60" s="22"/>
      <c r="BD60" s="22"/>
      <c r="BE60" s="22"/>
      <c r="BF60" s="46"/>
      <c r="BW60" s="46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J60" s="46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46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46"/>
      <c r="DZ60" s="22"/>
      <c r="EA60" s="46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46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46"/>
      <c r="FF60" s="22"/>
      <c r="FG60" s="46"/>
      <c r="FH60" s="22"/>
      <c r="FI60" s="46"/>
      <c r="FJ60" s="22"/>
      <c r="FK60" s="46"/>
      <c r="FL60" s="22"/>
      <c r="FM60" s="46"/>
      <c r="FN60" s="22"/>
      <c r="FO60" s="46"/>
      <c r="FP60" s="22"/>
      <c r="FR60" s="54"/>
      <c r="FT60" s="54"/>
      <c r="FV60" s="54"/>
      <c r="FX60" s="54"/>
      <c r="FZ60" s="54"/>
      <c r="GB60" s="54"/>
      <c r="GD60" s="54"/>
      <c r="GF60" s="54"/>
      <c r="GH60" s="54"/>
    </row>
    <row r="61" spans="1:192">
      <c r="A61" s="22"/>
      <c r="B61" s="22"/>
      <c r="C61" s="26"/>
      <c r="D61" s="22"/>
      <c r="E61" s="22"/>
      <c r="F61" s="22"/>
      <c r="G61" s="22"/>
      <c r="H61" s="22"/>
      <c r="I61" s="22"/>
      <c r="J61" s="22"/>
      <c r="K61" s="26"/>
      <c r="L61" s="22"/>
      <c r="M61" s="22"/>
      <c r="N61" s="22"/>
      <c r="O61" s="122"/>
      <c r="P61" s="122"/>
      <c r="Q61" s="22"/>
      <c r="R61" s="49"/>
      <c r="S61" s="22"/>
      <c r="T61" s="22"/>
      <c r="U61" s="22"/>
      <c r="V61" s="49"/>
      <c r="W61" s="22"/>
      <c r="X61" s="22"/>
      <c r="Y61" s="22"/>
      <c r="Z61" s="49"/>
      <c r="AA61" s="22"/>
      <c r="AB61" s="22"/>
      <c r="AC61" s="22"/>
      <c r="AD61" s="22"/>
      <c r="AE61" s="49"/>
      <c r="AI61" s="49"/>
      <c r="AM61" s="49"/>
      <c r="AQ61" s="22"/>
      <c r="AR61" s="22"/>
      <c r="AS61" s="46"/>
      <c r="AT61" s="22"/>
      <c r="AU61" s="22"/>
      <c r="AV61" s="22"/>
      <c r="AW61" s="46"/>
      <c r="AX61" s="22"/>
      <c r="AY61" s="22"/>
      <c r="AZ61" s="22"/>
      <c r="BA61" s="46"/>
      <c r="BB61" s="22"/>
      <c r="BC61" s="22"/>
      <c r="BD61" s="22"/>
      <c r="BE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J61" s="46"/>
      <c r="CK61" s="22"/>
      <c r="CL61" s="22"/>
      <c r="CM61" s="22"/>
      <c r="CN61" s="46"/>
      <c r="CO61" s="22"/>
      <c r="CP61" s="22"/>
      <c r="CQ61" s="22"/>
      <c r="CR61" s="46"/>
      <c r="CS61" s="22"/>
      <c r="CT61" s="22"/>
      <c r="CU61" s="22"/>
      <c r="CV61" s="22"/>
      <c r="CW61" s="46"/>
      <c r="CX61" s="22"/>
      <c r="CY61" s="22"/>
      <c r="CZ61" s="22"/>
      <c r="DA61" s="46"/>
      <c r="DB61" s="22"/>
      <c r="DC61" s="22"/>
      <c r="DD61" s="22"/>
      <c r="DE61" s="46"/>
      <c r="DF61" s="22"/>
      <c r="DG61" s="22"/>
      <c r="DH61" s="22"/>
      <c r="DI61" s="22"/>
      <c r="DJ61" s="46"/>
      <c r="DN61" s="46"/>
      <c r="DR61" s="46"/>
      <c r="DV61" s="46"/>
      <c r="DZ61" s="22"/>
      <c r="EA61" s="46"/>
      <c r="EB61" s="22"/>
      <c r="EC61" s="22"/>
      <c r="ED61" s="22"/>
      <c r="EE61" s="46"/>
      <c r="EF61" s="22"/>
      <c r="EG61" s="22"/>
      <c r="EH61" s="22"/>
      <c r="EI61" s="46"/>
      <c r="EJ61" s="22"/>
      <c r="EK61" s="22"/>
      <c r="EL61" s="22"/>
      <c r="EM61" s="22"/>
      <c r="EN61" s="46"/>
      <c r="EO61" s="22"/>
      <c r="EP61" s="22"/>
      <c r="EQ61" s="22"/>
      <c r="ER61" s="46"/>
      <c r="ES61" s="22"/>
      <c r="ET61" s="22"/>
      <c r="EU61" s="22"/>
      <c r="EV61" s="46"/>
      <c r="EW61" s="22"/>
      <c r="EX61" s="22"/>
      <c r="EY61" s="22"/>
      <c r="EZ61" s="46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R61" s="46"/>
    </row>
    <row r="62" spans="1:192">
      <c r="A62" s="22"/>
      <c r="B62" s="22"/>
      <c r="C62" s="26"/>
      <c r="D62" s="22"/>
      <c r="E62" s="22"/>
      <c r="F62" s="22"/>
      <c r="G62" s="22"/>
      <c r="H62" s="22"/>
      <c r="I62" s="22"/>
      <c r="J62" s="22"/>
      <c r="K62" s="26"/>
      <c r="L62" s="22"/>
      <c r="M62" s="22"/>
      <c r="N62" s="22"/>
      <c r="O62" s="122"/>
      <c r="P62" s="122"/>
      <c r="Q62" s="22"/>
      <c r="R62" s="49"/>
      <c r="S62" s="22"/>
      <c r="T62" s="22"/>
      <c r="U62" s="22"/>
      <c r="V62" s="49"/>
      <c r="W62" s="22"/>
      <c r="X62" s="22"/>
      <c r="Y62" s="22"/>
      <c r="Z62" s="49"/>
      <c r="AA62" s="22"/>
      <c r="AB62" s="22"/>
      <c r="AC62" s="22"/>
      <c r="AD62" s="22"/>
      <c r="AE62" s="49"/>
      <c r="AI62" s="49"/>
      <c r="AM62" s="49"/>
      <c r="AQ62" s="22"/>
      <c r="AR62" s="22"/>
      <c r="AS62" s="46"/>
      <c r="AT62" s="22"/>
      <c r="AU62" s="22"/>
      <c r="AV62" s="22"/>
      <c r="AW62" s="46"/>
      <c r="AX62" s="22"/>
      <c r="AY62" s="22"/>
      <c r="AZ62" s="22"/>
      <c r="BA62" s="46"/>
      <c r="BB62" s="22"/>
      <c r="BC62" s="22"/>
      <c r="BD62" s="22"/>
      <c r="BE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J62" s="46"/>
      <c r="CK62" s="22"/>
      <c r="CL62" s="22"/>
      <c r="CM62" s="22"/>
      <c r="CN62" s="46"/>
      <c r="CO62" s="22"/>
      <c r="CP62" s="22"/>
      <c r="CQ62" s="22"/>
      <c r="CR62" s="46"/>
      <c r="CS62" s="22"/>
      <c r="CT62" s="22"/>
      <c r="CU62" s="22"/>
      <c r="CV62" s="22"/>
      <c r="CW62" s="46"/>
      <c r="CX62" s="22"/>
      <c r="CY62" s="22"/>
      <c r="CZ62" s="22"/>
      <c r="DA62" s="46"/>
      <c r="DB62" s="22"/>
      <c r="DC62" s="22"/>
      <c r="DD62" s="22"/>
      <c r="DE62" s="46"/>
      <c r="DF62" s="22"/>
      <c r="DG62" s="22"/>
      <c r="DH62" s="22"/>
      <c r="DI62" s="22"/>
      <c r="DJ62" s="46"/>
      <c r="DN62" s="46"/>
      <c r="DR62" s="46"/>
      <c r="DV62" s="46"/>
      <c r="DZ62" s="22"/>
      <c r="EA62" s="46"/>
      <c r="EB62" s="22"/>
      <c r="EC62" s="22"/>
      <c r="ED62" s="22"/>
      <c r="EE62" s="46"/>
      <c r="EF62" s="22"/>
      <c r="EG62" s="22"/>
      <c r="EH62" s="22"/>
      <c r="EI62" s="46"/>
      <c r="EJ62" s="22"/>
      <c r="EK62" s="22"/>
      <c r="EL62" s="22"/>
      <c r="EM62" s="22"/>
      <c r="EN62" s="46"/>
      <c r="EO62" s="22"/>
      <c r="EP62" s="22"/>
      <c r="EQ62" s="22"/>
      <c r="ER62" s="46"/>
      <c r="ES62" s="22"/>
      <c r="ET62" s="22"/>
      <c r="EU62" s="22"/>
      <c r="EV62" s="46"/>
      <c r="EW62" s="22"/>
      <c r="EX62" s="22"/>
      <c r="EY62" s="22"/>
      <c r="EZ62" s="46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R62" s="46"/>
    </row>
    <row r="63" spans="1:192">
      <c r="A63" s="22"/>
      <c r="B63" s="22"/>
      <c r="C63" s="26"/>
      <c r="D63" s="22"/>
      <c r="E63" s="22"/>
      <c r="F63" s="22"/>
      <c r="G63" s="22"/>
      <c r="H63" s="22"/>
      <c r="I63" s="22"/>
      <c r="J63" s="22"/>
      <c r="K63" s="26"/>
      <c r="L63" s="22"/>
      <c r="M63" s="22"/>
      <c r="N63" s="22"/>
      <c r="O63" s="122"/>
      <c r="P63" s="122"/>
      <c r="Q63" s="22"/>
      <c r="R63" s="49"/>
      <c r="S63" s="22"/>
      <c r="T63" s="22"/>
      <c r="U63" s="22"/>
      <c r="V63" s="49"/>
      <c r="W63" s="22"/>
      <c r="X63" s="22"/>
      <c r="Y63" s="22"/>
      <c r="Z63" s="49"/>
      <c r="AA63" s="22"/>
      <c r="AB63" s="22"/>
      <c r="AC63" s="22"/>
      <c r="AD63" s="22"/>
      <c r="AE63" s="49"/>
      <c r="AI63" s="49"/>
      <c r="AM63" s="49"/>
      <c r="AQ63" s="22"/>
      <c r="AR63" s="22"/>
      <c r="AS63" s="46"/>
      <c r="AT63" s="22"/>
      <c r="AU63" s="22"/>
      <c r="AV63" s="22"/>
      <c r="AW63" s="46"/>
      <c r="AX63" s="22"/>
      <c r="AY63" s="22"/>
      <c r="AZ63" s="22"/>
      <c r="BA63" s="46"/>
      <c r="BB63" s="22"/>
      <c r="BC63" s="22"/>
      <c r="BD63" s="22"/>
      <c r="BE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J63" s="46"/>
      <c r="CK63" s="22"/>
      <c r="CL63" s="22"/>
      <c r="CM63" s="22"/>
      <c r="CN63" s="46"/>
      <c r="CO63" s="22"/>
      <c r="CP63" s="22"/>
      <c r="CQ63" s="22"/>
      <c r="CR63" s="46"/>
      <c r="CS63" s="22"/>
      <c r="CT63" s="22"/>
      <c r="CU63" s="22"/>
      <c r="CV63" s="22"/>
      <c r="CW63" s="46"/>
      <c r="CX63" s="22"/>
      <c r="CY63" s="22"/>
      <c r="CZ63" s="22"/>
      <c r="DA63" s="46"/>
      <c r="DB63" s="22"/>
      <c r="DC63" s="22"/>
      <c r="DD63" s="22"/>
      <c r="DE63" s="46"/>
      <c r="DF63" s="22"/>
      <c r="DG63" s="22"/>
      <c r="DH63" s="22"/>
      <c r="DI63" s="22"/>
      <c r="DJ63" s="46"/>
      <c r="DN63" s="46"/>
      <c r="DR63" s="46"/>
      <c r="DV63" s="46"/>
      <c r="DZ63" s="22"/>
      <c r="EA63" s="46"/>
      <c r="EB63" s="22"/>
      <c r="EC63" s="22"/>
      <c r="ED63" s="22"/>
      <c r="EE63" s="46"/>
      <c r="EF63" s="22"/>
      <c r="EG63" s="22"/>
      <c r="EH63" s="22"/>
      <c r="EI63" s="46"/>
      <c r="EJ63" s="22"/>
      <c r="EK63" s="22"/>
      <c r="EL63" s="22"/>
      <c r="EM63" s="22"/>
      <c r="EN63" s="46"/>
      <c r="EO63" s="22"/>
      <c r="EP63" s="22"/>
      <c r="EQ63" s="22"/>
      <c r="ER63" s="46"/>
      <c r="ES63" s="22"/>
      <c r="ET63" s="22"/>
      <c r="EU63" s="22"/>
      <c r="EV63" s="46"/>
      <c r="EW63" s="22"/>
      <c r="EX63" s="22"/>
      <c r="EY63" s="22"/>
      <c r="EZ63" s="46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R63" s="46"/>
    </row>
    <row r="64" spans="1:192">
      <c r="A64" s="22"/>
      <c r="B64" s="22"/>
      <c r="C64" s="26"/>
      <c r="D64" s="22"/>
      <c r="E64" s="22"/>
      <c r="F64" s="22"/>
      <c r="G64" s="22"/>
      <c r="H64" s="22"/>
      <c r="I64" s="22"/>
      <c r="J64" s="22"/>
      <c r="K64" s="26"/>
      <c r="L64" s="22"/>
      <c r="M64" s="22"/>
      <c r="N64" s="22"/>
      <c r="O64" s="122"/>
      <c r="P64" s="122"/>
      <c r="Q64" s="22"/>
      <c r="R64" s="49"/>
      <c r="S64" s="22"/>
      <c r="T64" s="22"/>
      <c r="U64" s="22"/>
      <c r="V64" s="49"/>
      <c r="W64" s="22"/>
      <c r="X64" s="22"/>
      <c r="Y64" s="22"/>
      <c r="Z64" s="49"/>
      <c r="AA64" s="22"/>
      <c r="AB64" s="22"/>
      <c r="AC64" s="22"/>
      <c r="AD64" s="22"/>
      <c r="AE64" s="49"/>
      <c r="AI64" s="49"/>
      <c r="AM64" s="49"/>
      <c r="AQ64" s="22"/>
      <c r="AR64" s="22"/>
      <c r="AS64" s="46"/>
      <c r="AT64" s="22"/>
      <c r="AU64" s="22"/>
      <c r="AV64" s="22"/>
      <c r="AW64" s="46"/>
      <c r="AX64" s="22"/>
      <c r="AY64" s="22"/>
      <c r="AZ64" s="22"/>
      <c r="BA64" s="46"/>
      <c r="BB64" s="22"/>
      <c r="BC64" s="22"/>
      <c r="BD64" s="22"/>
      <c r="BE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J64" s="46"/>
      <c r="CK64" s="22"/>
      <c r="CL64" s="22"/>
      <c r="CM64" s="22"/>
      <c r="CN64" s="46"/>
      <c r="CO64" s="22"/>
      <c r="CP64" s="22"/>
      <c r="CQ64" s="22"/>
      <c r="CR64" s="46"/>
      <c r="CS64" s="22"/>
      <c r="CT64" s="22"/>
      <c r="CU64" s="22"/>
      <c r="CV64" s="22"/>
      <c r="CW64" s="46"/>
      <c r="CX64" s="22"/>
      <c r="CY64" s="22"/>
      <c r="CZ64" s="22"/>
      <c r="DA64" s="46"/>
      <c r="DB64" s="22"/>
      <c r="DC64" s="22"/>
      <c r="DD64" s="22"/>
      <c r="DE64" s="46"/>
      <c r="DF64" s="22"/>
      <c r="DG64" s="22"/>
      <c r="DH64" s="22"/>
      <c r="DI64" s="22"/>
      <c r="DJ64" s="46"/>
      <c r="DN64" s="46"/>
      <c r="DR64" s="46"/>
      <c r="DV64" s="46"/>
      <c r="DZ64" s="22"/>
      <c r="EA64" s="46"/>
      <c r="EB64" s="22"/>
      <c r="EC64" s="22"/>
      <c r="ED64" s="22"/>
      <c r="EE64" s="46"/>
      <c r="EF64" s="22"/>
      <c r="EG64" s="22"/>
      <c r="EH64" s="22"/>
      <c r="EI64" s="46"/>
      <c r="EJ64" s="22"/>
      <c r="EK64" s="22"/>
      <c r="EL64" s="22"/>
      <c r="EM64" s="22"/>
      <c r="EN64" s="46"/>
      <c r="EO64" s="22"/>
      <c r="EP64" s="22"/>
      <c r="EQ64" s="22"/>
      <c r="ER64" s="46"/>
      <c r="ES64" s="22"/>
      <c r="ET64" s="22"/>
      <c r="EU64" s="22"/>
      <c r="EV64" s="46"/>
      <c r="EW64" s="22"/>
      <c r="EX64" s="22"/>
      <c r="EY64" s="22"/>
      <c r="EZ64" s="46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R64" s="46"/>
    </row>
    <row r="65" spans="3:174" s="22" customFormat="1">
      <c r="C65" s="26"/>
      <c r="K65" s="26"/>
      <c r="O65" s="122"/>
      <c r="P65" s="122"/>
      <c r="R65" s="49"/>
      <c r="V65" s="49"/>
      <c r="Z65" s="49"/>
      <c r="AE65" s="49"/>
      <c r="AI65" s="49"/>
      <c r="AM65" s="49"/>
      <c r="AS65" s="46"/>
      <c r="AW65" s="46"/>
      <c r="BA65" s="46"/>
      <c r="CJ65" s="46"/>
      <c r="CN65" s="46"/>
      <c r="CR65" s="46"/>
      <c r="CW65" s="46"/>
      <c r="DA65" s="46"/>
      <c r="DE65" s="46"/>
      <c r="DJ65" s="46"/>
      <c r="DN65" s="46"/>
      <c r="DR65" s="46"/>
      <c r="DV65" s="46"/>
      <c r="EA65" s="46"/>
      <c r="EE65" s="46"/>
      <c r="EI65" s="46"/>
      <c r="EN65" s="46"/>
      <c r="ER65" s="46"/>
      <c r="EV65" s="46"/>
      <c r="EZ65" s="46"/>
      <c r="FR65" s="46"/>
    </row>
    <row r="66" spans="3:174" s="22" customFormat="1">
      <c r="C66" s="26"/>
      <c r="K66" s="26"/>
      <c r="O66" s="122"/>
      <c r="P66" s="122"/>
      <c r="R66" s="49"/>
      <c r="V66" s="49"/>
      <c r="Z66" s="49"/>
      <c r="AE66" s="49"/>
      <c r="AI66" s="49"/>
      <c r="AM66" s="49"/>
      <c r="AS66" s="46"/>
      <c r="AW66" s="46"/>
      <c r="BA66" s="46"/>
      <c r="CJ66" s="46"/>
      <c r="CN66" s="46"/>
      <c r="CR66" s="46"/>
      <c r="CW66" s="46"/>
      <c r="DA66" s="46"/>
      <c r="DE66" s="46"/>
      <c r="DJ66" s="46"/>
      <c r="DN66" s="46"/>
      <c r="DR66" s="46"/>
      <c r="DV66" s="46"/>
      <c r="EA66" s="46"/>
      <c r="EE66" s="46"/>
      <c r="EI66" s="46"/>
      <c r="EN66" s="46"/>
      <c r="ER66" s="46"/>
      <c r="EV66" s="46"/>
      <c r="EZ66" s="46"/>
      <c r="FR66" s="46"/>
    </row>
    <row r="67" spans="3:174" s="22" customFormat="1">
      <c r="C67" s="26"/>
      <c r="K67" s="26"/>
      <c r="O67" s="122"/>
      <c r="P67" s="122"/>
      <c r="R67" s="49"/>
      <c r="V67" s="49"/>
      <c r="Z67" s="49"/>
      <c r="AE67" s="49"/>
      <c r="AI67" s="49"/>
      <c r="AM67" s="49"/>
      <c r="AS67" s="46"/>
      <c r="AW67" s="46"/>
      <c r="BA67" s="46"/>
      <c r="CJ67" s="46"/>
      <c r="CN67" s="46"/>
      <c r="CR67" s="46"/>
      <c r="CW67" s="46"/>
      <c r="DA67" s="46"/>
      <c r="DE67" s="46"/>
      <c r="DJ67" s="46"/>
      <c r="DN67" s="46"/>
      <c r="DR67" s="46"/>
      <c r="DV67" s="46"/>
      <c r="EA67" s="46"/>
      <c r="EE67" s="46"/>
      <c r="EI67" s="46"/>
      <c r="EN67" s="46"/>
      <c r="ER67" s="46"/>
      <c r="EV67" s="46"/>
      <c r="EZ67" s="46"/>
      <c r="FR67" s="46"/>
    </row>
    <row r="68" spans="3:174" s="22" customFormat="1">
      <c r="C68" s="26"/>
      <c r="K68" s="26"/>
      <c r="O68" s="122"/>
      <c r="P68" s="122"/>
      <c r="R68" s="49"/>
      <c r="V68" s="49"/>
      <c r="Z68" s="49"/>
      <c r="AE68" s="49"/>
      <c r="AI68" s="49"/>
      <c r="AM68" s="49"/>
      <c r="AS68" s="46"/>
      <c r="AW68" s="46"/>
      <c r="BA68" s="46"/>
      <c r="CJ68" s="46"/>
      <c r="CN68" s="46"/>
      <c r="CR68" s="46"/>
      <c r="CW68" s="46"/>
      <c r="DA68" s="46"/>
      <c r="DE68" s="46"/>
      <c r="DJ68" s="46"/>
      <c r="DN68" s="46"/>
      <c r="DR68" s="46"/>
      <c r="DV68" s="46"/>
      <c r="EA68" s="46"/>
      <c r="EE68" s="46"/>
      <c r="EI68" s="46"/>
      <c r="EN68" s="46"/>
      <c r="ER68" s="46"/>
      <c r="EV68" s="46"/>
      <c r="EZ68" s="46"/>
      <c r="FR68" s="46"/>
    </row>
    <row r="69" spans="3:174" s="22" customFormat="1">
      <c r="C69" s="26"/>
      <c r="K69" s="26"/>
      <c r="O69" s="122"/>
      <c r="P69" s="122"/>
      <c r="R69" s="49"/>
      <c r="V69" s="49"/>
      <c r="Z69" s="49"/>
      <c r="AE69" s="49"/>
      <c r="AI69" s="49"/>
      <c r="AM69" s="49"/>
      <c r="AS69" s="46"/>
      <c r="AW69" s="46"/>
      <c r="BA69" s="46"/>
      <c r="CJ69" s="46"/>
      <c r="CN69" s="46"/>
      <c r="CR69" s="46"/>
      <c r="CW69" s="46"/>
      <c r="DA69" s="46"/>
      <c r="DE69" s="46"/>
      <c r="DJ69" s="46"/>
      <c r="DN69" s="46"/>
      <c r="DR69" s="46"/>
      <c r="DV69" s="46"/>
      <c r="EA69" s="46"/>
      <c r="EE69" s="46"/>
      <c r="EI69" s="46"/>
      <c r="EN69" s="46"/>
      <c r="ER69" s="46"/>
      <c r="EV69" s="46"/>
      <c r="EZ69" s="46"/>
      <c r="FR69" s="46"/>
    </row>
    <row r="70" spans="3:174" s="22" customFormat="1">
      <c r="C70" s="26"/>
      <c r="K70" s="26"/>
      <c r="O70" s="122"/>
      <c r="P70" s="122"/>
      <c r="R70" s="49"/>
      <c r="V70" s="49"/>
      <c r="Z70" s="49"/>
      <c r="AE70" s="49"/>
      <c r="AI70" s="49"/>
      <c r="AM70" s="49"/>
      <c r="AS70" s="46"/>
      <c r="AW70" s="46"/>
      <c r="BA70" s="46"/>
      <c r="CJ70" s="46"/>
      <c r="CN70" s="46"/>
      <c r="CR70" s="46"/>
      <c r="CW70" s="46"/>
      <c r="DA70" s="46"/>
      <c r="DE70" s="46"/>
      <c r="DJ70" s="46"/>
      <c r="DN70" s="46"/>
      <c r="DR70" s="46"/>
      <c r="DV70" s="46"/>
      <c r="EA70" s="46"/>
      <c r="EE70" s="46"/>
      <c r="EI70" s="46"/>
      <c r="EN70" s="46"/>
      <c r="ER70" s="46"/>
      <c r="EV70" s="46"/>
      <c r="EZ70" s="46"/>
      <c r="FR70" s="46"/>
    </row>
    <row r="71" spans="3:174" s="22" customFormat="1">
      <c r="C71" s="26"/>
      <c r="K71" s="26"/>
      <c r="O71" s="122"/>
      <c r="P71" s="122"/>
      <c r="R71" s="49"/>
      <c r="V71" s="49"/>
      <c r="Z71" s="49"/>
      <c r="AE71" s="49"/>
      <c r="AI71" s="49"/>
      <c r="AM71" s="49"/>
      <c r="AS71" s="46"/>
      <c r="AW71" s="46"/>
      <c r="BA71" s="46"/>
      <c r="CJ71" s="46"/>
      <c r="CN71" s="46"/>
      <c r="CR71" s="46"/>
      <c r="CW71" s="46"/>
      <c r="DA71" s="46"/>
      <c r="DE71" s="46"/>
      <c r="DJ71" s="46"/>
      <c r="DN71" s="46"/>
      <c r="DR71" s="46"/>
      <c r="DV71" s="46"/>
      <c r="EA71" s="46"/>
      <c r="EE71" s="46"/>
      <c r="EI71" s="46"/>
      <c r="EN71" s="46"/>
      <c r="ER71" s="46"/>
      <c r="EV71" s="46"/>
      <c r="EZ71" s="46"/>
      <c r="FR71" s="46"/>
    </row>
    <row r="72" spans="3:174" s="22" customFormat="1">
      <c r="C72" s="26"/>
      <c r="K72" s="26"/>
      <c r="O72" s="122"/>
      <c r="P72" s="122"/>
      <c r="R72" s="49"/>
      <c r="V72" s="49"/>
      <c r="Z72" s="49"/>
      <c r="AE72" s="49"/>
      <c r="AI72" s="49"/>
      <c r="AM72" s="49"/>
      <c r="AS72" s="46"/>
      <c r="AW72" s="46"/>
      <c r="BA72" s="46"/>
      <c r="CJ72" s="46"/>
      <c r="CN72" s="46"/>
      <c r="CR72" s="46"/>
      <c r="CW72" s="46"/>
      <c r="DA72" s="46"/>
      <c r="DE72" s="46"/>
      <c r="DJ72" s="46"/>
      <c r="DN72" s="46"/>
      <c r="DR72" s="46"/>
      <c r="DV72" s="46"/>
      <c r="EA72" s="46"/>
      <c r="EE72" s="46"/>
      <c r="EI72" s="46"/>
      <c r="EN72" s="46"/>
      <c r="ER72" s="46"/>
      <c r="EV72" s="46"/>
      <c r="EZ72" s="46"/>
      <c r="FR72" s="46"/>
    </row>
    <row r="73" spans="3:174" s="22" customFormat="1">
      <c r="C73" s="26"/>
      <c r="K73" s="26"/>
      <c r="O73" s="122"/>
      <c r="P73" s="122"/>
      <c r="R73" s="49"/>
      <c r="V73" s="49"/>
      <c r="Z73" s="49"/>
      <c r="AE73" s="49"/>
      <c r="AI73" s="49"/>
      <c r="AM73" s="49"/>
      <c r="AS73" s="46"/>
      <c r="AW73" s="46"/>
      <c r="BA73" s="46"/>
      <c r="CJ73" s="46"/>
      <c r="CN73" s="46"/>
      <c r="CR73" s="46"/>
      <c r="CW73" s="46"/>
      <c r="DA73" s="46"/>
      <c r="DE73" s="46"/>
      <c r="DJ73" s="46"/>
      <c r="DN73" s="46"/>
      <c r="DR73" s="46"/>
      <c r="DV73" s="46"/>
      <c r="EA73" s="46"/>
      <c r="EE73" s="46"/>
      <c r="EI73" s="46"/>
      <c r="EN73" s="46"/>
      <c r="ER73" s="46"/>
      <c r="EV73" s="46"/>
      <c r="EZ73" s="46"/>
      <c r="FR73" s="46"/>
    </row>
    <row r="74" spans="3:174" s="22" customFormat="1">
      <c r="C74" s="26"/>
      <c r="K74" s="26"/>
      <c r="O74" s="122"/>
      <c r="P74" s="122"/>
      <c r="R74" s="49"/>
      <c r="V74" s="49"/>
      <c r="Z74" s="49"/>
      <c r="AE74" s="49"/>
      <c r="AI74" s="49"/>
      <c r="AM74" s="49"/>
      <c r="AS74" s="46"/>
      <c r="AW74" s="46"/>
      <c r="BA74" s="46"/>
      <c r="CJ74" s="46"/>
      <c r="CN74" s="46"/>
      <c r="CR74" s="46"/>
      <c r="CW74" s="46"/>
      <c r="DA74" s="46"/>
      <c r="DE74" s="46"/>
      <c r="DJ74" s="46"/>
      <c r="DN74" s="46"/>
      <c r="DR74" s="46"/>
      <c r="DV74" s="46"/>
      <c r="EA74" s="46"/>
      <c r="EE74" s="46"/>
      <c r="EI74" s="46"/>
      <c r="EN74" s="46"/>
      <c r="ER74" s="46"/>
      <c r="EV74" s="46"/>
      <c r="EZ74" s="46"/>
      <c r="FR74" s="46"/>
    </row>
    <row r="75" spans="3:174" s="22" customFormat="1">
      <c r="C75" s="26"/>
      <c r="K75" s="26"/>
      <c r="O75" s="122"/>
      <c r="P75" s="122"/>
      <c r="R75" s="49"/>
      <c r="V75" s="49"/>
      <c r="Z75" s="49"/>
      <c r="AE75" s="49"/>
      <c r="AI75" s="49"/>
      <c r="AM75" s="49"/>
      <c r="AS75" s="46"/>
      <c r="AW75" s="46"/>
      <c r="BA75" s="46"/>
      <c r="CJ75" s="46"/>
      <c r="CN75" s="46"/>
      <c r="CR75" s="46"/>
      <c r="CW75" s="46"/>
      <c r="DA75" s="46"/>
      <c r="DE75" s="46"/>
      <c r="DJ75" s="46"/>
      <c r="DN75" s="46"/>
      <c r="DR75" s="46"/>
      <c r="DV75" s="46"/>
      <c r="EA75" s="46"/>
      <c r="EE75" s="46"/>
      <c r="EI75" s="46"/>
      <c r="EN75" s="46"/>
      <c r="ER75" s="46"/>
      <c r="EV75" s="46"/>
      <c r="EZ75" s="46"/>
      <c r="FR75" s="46"/>
    </row>
    <row r="76" spans="3:174" s="22" customFormat="1">
      <c r="C76" s="26"/>
      <c r="K76" s="26"/>
      <c r="O76" s="122"/>
      <c r="P76" s="122"/>
      <c r="R76" s="49"/>
      <c r="V76" s="49"/>
      <c r="Z76" s="49"/>
      <c r="AE76" s="49"/>
      <c r="AI76" s="49"/>
      <c r="AM76" s="49"/>
      <c r="AS76" s="46"/>
      <c r="AW76" s="46"/>
      <c r="BA76" s="46"/>
      <c r="CJ76" s="46"/>
      <c r="CN76" s="46"/>
      <c r="CR76" s="46"/>
      <c r="CW76" s="46"/>
      <c r="DA76" s="46"/>
      <c r="DE76" s="46"/>
      <c r="DJ76" s="46"/>
      <c r="DN76" s="46"/>
      <c r="DR76" s="46"/>
      <c r="DV76" s="46"/>
      <c r="EA76" s="46"/>
      <c r="EE76" s="46"/>
      <c r="EI76" s="46"/>
      <c r="EN76" s="46"/>
      <c r="ER76" s="46"/>
      <c r="EV76" s="46"/>
      <c r="EZ76" s="46"/>
      <c r="FR76" s="46"/>
    </row>
    <row r="77" spans="3:174" s="22" customFormat="1">
      <c r="C77" s="26"/>
      <c r="K77" s="26"/>
      <c r="O77" s="122"/>
      <c r="P77" s="122"/>
      <c r="R77" s="49"/>
      <c r="V77" s="49"/>
      <c r="Z77" s="49"/>
      <c r="AE77" s="49"/>
      <c r="AI77" s="49"/>
      <c r="AM77" s="49"/>
      <c r="AS77" s="46"/>
      <c r="AW77" s="46"/>
      <c r="BA77" s="46"/>
      <c r="CJ77" s="46"/>
      <c r="CN77" s="46"/>
      <c r="CR77" s="46"/>
      <c r="CW77" s="46"/>
      <c r="DA77" s="46"/>
      <c r="DE77" s="46"/>
      <c r="DJ77" s="46"/>
      <c r="DN77" s="46"/>
      <c r="DR77" s="46"/>
      <c r="DV77" s="46"/>
      <c r="EA77" s="46"/>
      <c r="EE77" s="46"/>
      <c r="EI77" s="46"/>
      <c r="EN77" s="46"/>
      <c r="ER77" s="46"/>
      <c r="EV77" s="46"/>
      <c r="EZ77" s="46"/>
      <c r="FR77" s="46"/>
    </row>
    <row r="78" spans="3:174" s="22" customFormat="1">
      <c r="C78" s="26"/>
      <c r="K78" s="26"/>
      <c r="O78" s="122"/>
      <c r="P78" s="122"/>
      <c r="R78" s="49"/>
      <c r="V78" s="49"/>
      <c r="Z78" s="49"/>
      <c r="AE78" s="49"/>
      <c r="AI78" s="49"/>
      <c r="AM78" s="49"/>
      <c r="AS78" s="46"/>
      <c r="AW78" s="46"/>
      <c r="BA78" s="46"/>
      <c r="CJ78" s="46"/>
      <c r="CN78" s="46"/>
      <c r="CR78" s="46"/>
      <c r="CW78" s="46"/>
      <c r="DA78" s="46"/>
      <c r="DE78" s="46"/>
      <c r="DJ78" s="46"/>
      <c r="DN78" s="46"/>
      <c r="DR78" s="46"/>
      <c r="DV78" s="46"/>
      <c r="EA78" s="46"/>
      <c r="EE78" s="46"/>
      <c r="EI78" s="46"/>
      <c r="EN78" s="46"/>
      <c r="ER78" s="46"/>
      <c r="EV78" s="46"/>
      <c r="EZ78" s="46"/>
      <c r="FR78" s="46"/>
    </row>
    <row r="79" spans="3:174" s="22" customFormat="1">
      <c r="C79" s="26"/>
      <c r="K79" s="26"/>
      <c r="O79" s="122"/>
      <c r="P79" s="122"/>
      <c r="R79" s="49"/>
      <c r="V79" s="49"/>
      <c r="Z79" s="49"/>
      <c r="AE79" s="49"/>
      <c r="AI79" s="49"/>
      <c r="AM79" s="49"/>
      <c r="AS79" s="46"/>
      <c r="AW79" s="46"/>
      <c r="BA79" s="46"/>
      <c r="CJ79" s="46"/>
      <c r="CN79" s="46"/>
      <c r="CR79" s="46"/>
      <c r="CW79" s="46"/>
      <c r="DA79" s="46"/>
      <c r="DE79" s="46"/>
      <c r="DJ79" s="46"/>
      <c r="DN79" s="46"/>
      <c r="DR79" s="46"/>
      <c r="DV79" s="46"/>
      <c r="EA79" s="46"/>
      <c r="EE79" s="46"/>
      <c r="EI79" s="46"/>
      <c r="EN79" s="46"/>
      <c r="ER79" s="46"/>
      <c r="EV79" s="46"/>
      <c r="EZ79" s="46"/>
      <c r="FR79" s="46"/>
    </row>
    <row r="80" spans="3:174" s="22" customFormat="1">
      <c r="C80" s="26"/>
      <c r="K80" s="26"/>
      <c r="O80" s="122"/>
      <c r="P80" s="122"/>
      <c r="R80" s="49"/>
      <c r="V80" s="49"/>
      <c r="Z80" s="49"/>
      <c r="AE80" s="49"/>
      <c r="AI80" s="49"/>
      <c r="AM80" s="49"/>
      <c r="AS80" s="46"/>
      <c r="AW80" s="46"/>
      <c r="BA80" s="46"/>
      <c r="CJ80" s="46"/>
      <c r="CN80" s="46"/>
      <c r="CR80" s="46"/>
      <c r="CW80" s="46"/>
      <c r="DA80" s="46"/>
      <c r="DE80" s="46"/>
      <c r="DJ80" s="46"/>
      <c r="DN80" s="46"/>
      <c r="DR80" s="46"/>
      <c r="DV80" s="46"/>
      <c r="EA80" s="46"/>
      <c r="EE80" s="46"/>
      <c r="EI80" s="46"/>
      <c r="EN80" s="46"/>
      <c r="ER80" s="46"/>
      <c r="EV80" s="46"/>
      <c r="EZ80" s="46"/>
      <c r="FR80" s="46"/>
    </row>
    <row r="81" spans="3:174" s="22" customFormat="1">
      <c r="C81" s="26"/>
      <c r="K81" s="26"/>
      <c r="O81" s="122"/>
      <c r="P81" s="122"/>
      <c r="R81" s="49"/>
      <c r="V81" s="49"/>
      <c r="Z81" s="49"/>
      <c r="AE81" s="49"/>
      <c r="AI81" s="49"/>
      <c r="AM81" s="49"/>
      <c r="AS81" s="46"/>
      <c r="AW81" s="46"/>
      <c r="BA81" s="46"/>
      <c r="CJ81" s="46"/>
      <c r="CN81" s="46"/>
      <c r="CR81" s="46"/>
      <c r="CW81" s="46"/>
      <c r="DA81" s="46"/>
      <c r="DE81" s="46"/>
      <c r="DJ81" s="46"/>
      <c r="DN81" s="46"/>
      <c r="DR81" s="46"/>
      <c r="DV81" s="46"/>
      <c r="EA81" s="46"/>
      <c r="EE81" s="46"/>
      <c r="EI81" s="46"/>
      <c r="EN81" s="46"/>
      <c r="ER81" s="46"/>
      <c r="EV81" s="46"/>
      <c r="EZ81" s="46"/>
      <c r="FR81" s="46"/>
    </row>
    <row r="82" spans="3:174" s="22" customFormat="1">
      <c r="C82" s="26"/>
      <c r="K82" s="26"/>
      <c r="O82" s="122"/>
      <c r="P82" s="122"/>
      <c r="R82" s="49"/>
      <c r="V82" s="49"/>
      <c r="Z82" s="49"/>
      <c r="AE82" s="49"/>
      <c r="AI82" s="49"/>
      <c r="AM82" s="49"/>
      <c r="AS82" s="46"/>
      <c r="AW82" s="46"/>
      <c r="BA82" s="46"/>
      <c r="CJ82" s="46"/>
      <c r="CN82" s="46"/>
      <c r="CR82" s="46"/>
      <c r="CW82" s="46"/>
      <c r="DA82" s="46"/>
      <c r="DE82" s="46"/>
      <c r="DJ82" s="46"/>
      <c r="DN82" s="46"/>
      <c r="DR82" s="46"/>
      <c r="DV82" s="46"/>
      <c r="EA82" s="46"/>
      <c r="EE82" s="46"/>
      <c r="EI82" s="46"/>
      <c r="EN82" s="46"/>
      <c r="ER82" s="46"/>
      <c r="EV82" s="46"/>
      <c r="EZ82" s="46"/>
      <c r="FR82" s="46"/>
    </row>
    <row r="83" spans="3:174" s="22" customFormat="1">
      <c r="C83" s="26"/>
      <c r="K83" s="26"/>
      <c r="O83" s="122"/>
      <c r="P83" s="122"/>
      <c r="R83" s="49"/>
      <c r="V83" s="49"/>
      <c r="Z83" s="49"/>
      <c r="AE83" s="49"/>
      <c r="AI83" s="49"/>
      <c r="AM83" s="49"/>
      <c r="AS83" s="46"/>
      <c r="AW83" s="46"/>
      <c r="BA83" s="46"/>
      <c r="CJ83" s="46"/>
      <c r="CN83" s="46"/>
      <c r="CR83" s="46"/>
      <c r="CW83" s="46"/>
      <c r="DA83" s="46"/>
      <c r="DE83" s="46"/>
      <c r="DJ83" s="46"/>
      <c r="DN83" s="46"/>
      <c r="DR83" s="46"/>
      <c r="DV83" s="46"/>
      <c r="EA83" s="46"/>
      <c r="EE83" s="46"/>
      <c r="EI83" s="46"/>
      <c r="EN83" s="46"/>
      <c r="ER83" s="46"/>
      <c r="EV83" s="46"/>
      <c r="EZ83" s="46"/>
      <c r="FR83" s="46"/>
    </row>
    <row r="84" spans="3:174" s="22" customFormat="1">
      <c r="C84" s="26"/>
      <c r="K84" s="26"/>
      <c r="O84" s="122"/>
      <c r="P84" s="122"/>
      <c r="R84" s="49"/>
      <c r="V84" s="49"/>
      <c r="Z84" s="49"/>
      <c r="AE84" s="49"/>
      <c r="AI84" s="49"/>
      <c r="AM84" s="49"/>
      <c r="AS84" s="46"/>
      <c r="AW84" s="46"/>
      <c r="BA84" s="46"/>
      <c r="CJ84" s="46"/>
      <c r="CN84" s="46"/>
      <c r="CR84" s="46"/>
      <c r="CW84" s="46"/>
      <c r="DA84" s="46"/>
      <c r="DE84" s="46"/>
      <c r="DJ84" s="46"/>
      <c r="DN84" s="46"/>
      <c r="DR84" s="46"/>
      <c r="DV84" s="46"/>
      <c r="EA84" s="46"/>
      <c r="EE84" s="46"/>
      <c r="EI84" s="46"/>
      <c r="EN84" s="46"/>
      <c r="ER84" s="46"/>
      <c r="EV84" s="46"/>
      <c r="EZ84" s="46"/>
      <c r="FR84" s="46"/>
    </row>
    <row r="85" spans="3:174" s="22" customFormat="1">
      <c r="C85" s="26"/>
      <c r="K85" s="26"/>
      <c r="O85" s="122"/>
      <c r="P85" s="122"/>
      <c r="R85" s="49"/>
      <c r="V85" s="49"/>
      <c r="Z85" s="49"/>
      <c r="AE85" s="49"/>
      <c r="AI85" s="49"/>
      <c r="AM85" s="49"/>
      <c r="AS85" s="46"/>
      <c r="AW85" s="46"/>
      <c r="BA85" s="46"/>
      <c r="CJ85" s="46"/>
      <c r="CN85" s="46"/>
      <c r="CR85" s="46"/>
      <c r="CW85" s="46"/>
      <c r="DA85" s="46"/>
      <c r="DE85" s="46"/>
      <c r="DJ85" s="46"/>
      <c r="DN85" s="46"/>
      <c r="DR85" s="46"/>
      <c r="DV85" s="46"/>
      <c r="EA85" s="46"/>
      <c r="EE85" s="46"/>
      <c r="EI85" s="46"/>
      <c r="EN85" s="46"/>
      <c r="ER85" s="46"/>
      <c r="EV85" s="46"/>
      <c r="EZ85" s="46"/>
      <c r="FR85" s="46"/>
    </row>
    <row r="86" spans="3:174" s="22" customFormat="1">
      <c r="C86" s="26"/>
      <c r="K86" s="26"/>
      <c r="O86" s="122"/>
      <c r="P86" s="122"/>
      <c r="R86" s="49"/>
      <c r="V86" s="49"/>
      <c r="Z86" s="49"/>
      <c r="AE86" s="49"/>
      <c r="AI86" s="49"/>
      <c r="AM86" s="49"/>
      <c r="AS86" s="46"/>
      <c r="AW86" s="46"/>
      <c r="BA86" s="46"/>
      <c r="CJ86" s="46"/>
      <c r="CN86" s="46"/>
      <c r="CR86" s="46"/>
      <c r="CW86" s="46"/>
      <c r="DA86" s="46"/>
      <c r="DE86" s="46"/>
      <c r="DJ86" s="46"/>
      <c r="DN86" s="46"/>
      <c r="DR86" s="46"/>
      <c r="DV86" s="46"/>
      <c r="EA86" s="46"/>
      <c r="EE86" s="46"/>
      <c r="EI86" s="46"/>
      <c r="EN86" s="46"/>
      <c r="ER86" s="46"/>
      <c r="EV86" s="46"/>
      <c r="EZ86" s="46"/>
      <c r="FR86" s="46"/>
    </row>
    <row r="87" spans="3:174" s="22" customFormat="1">
      <c r="C87" s="26"/>
      <c r="K87" s="26"/>
      <c r="O87" s="122"/>
      <c r="P87" s="122"/>
      <c r="R87" s="49"/>
      <c r="V87" s="49"/>
      <c r="Z87" s="49"/>
      <c r="AE87" s="49"/>
      <c r="AI87" s="49"/>
      <c r="AM87" s="49"/>
      <c r="AS87" s="46"/>
      <c r="AW87" s="46"/>
      <c r="BA87" s="46"/>
      <c r="CJ87" s="46"/>
      <c r="CN87" s="46"/>
      <c r="CR87" s="46"/>
      <c r="CW87" s="46"/>
      <c r="DA87" s="46"/>
      <c r="DE87" s="46"/>
      <c r="DJ87" s="46"/>
      <c r="DN87" s="46"/>
      <c r="DR87" s="46"/>
      <c r="DV87" s="46"/>
      <c r="EA87" s="46"/>
      <c r="EE87" s="46"/>
      <c r="EI87" s="46"/>
      <c r="EN87" s="46"/>
      <c r="ER87" s="46"/>
      <c r="EV87" s="46"/>
      <c r="EZ87" s="46"/>
      <c r="FR87" s="46"/>
    </row>
    <row r="88" spans="3:174" s="22" customFormat="1">
      <c r="C88" s="26"/>
      <c r="K88" s="26"/>
      <c r="O88" s="122"/>
      <c r="P88" s="122"/>
      <c r="R88" s="49"/>
      <c r="V88" s="49"/>
      <c r="Z88" s="49"/>
      <c r="AE88" s="49"/>
      <c r="AI88" s="49"/>
      <c r="AM88" s="49"/>
      <c r="AS88" s="46"/>
      <c r="AW88" s="46"/>
      <c r="BA88" s="46"/>
      <c r="CJ88" s="46"/>
      <c r="CN88" s="46"/>
      <c r="CR88" s="46"/>
      <c r="CW88" s="46"/>
      <c r="DA88" s="46"/>
      <c r="DE88" s="46"/>
      <c r="DJ88" s="46"/>
      <c r="DN88" s="46"/>
      <c r="DR88" s="46"/>
      <c r="DV88" s="46"/>
      <c r="EA88" s="46"/>
      <c r="EE88" s="46"/>
      <c r="EI88" s="46"/>
      <c r="EN88" s="46"/>
      <c r="ER88" s="46"/>
      <c r="EV88" s="46"/>
      <c r="EZ88" s="46"/>
      <c r="FR88" s="46"/>
    </row>
    <row r="89" spans="3:174" s="22" customFormat="1">
      <c r="C89" s="26"/>
      <c r="K89" s="26"/>
      <c r="O89" s="122"/>
      <c r="P89" s="122"/>
      <c r="R89" s="49"/>
      <c r="V89" s="49"/>
      <c r="Z89" s="49"/>
      <c r="AE89" s="49"/>
      <c r="AI89" s="49"/>
      <c r="AM89" s="49"/>
      <c r="AS89" s="46"/>
      <c r="AW89" s="46"/>
      <c r="BA89" s="46"/>
      <c r="CJ89" s="46"/>
      <c r="CN89" s="46"/>
      <c r="CR89" s="46"/>
      <c r="CW89" s="46"/>
      <c r="DA89" s="46"/>
      <c r="DE89" s="46"/>
      <c r="DJ89" s="46"/>
      <c r="DN89" s="46"/>
      <c r="DR89" s="46"/>
      <c r="DV89" s="46"/>
      <c r="EA89" s="46"/>
      <c r="EE89" s="46"/>
      <c r="EI89" s="46"/>
      <c r="EN89" s="46"/>
      <c r="ER89" s="46"/>
      <c r="EV89" s="46"/>
      <c r="EZ89" s="46"/>
      <c r="FR89" s="46"/>
    </row>
    <row r="90" spans="3:174" s="22" customFormat="1">
      <c r="C90" s="26"/>
      <c r="K90" s="26"/>
      <c r="O90" s="122"/>
      <c r="P90" s="122"/>
      <c r="R90" s="49"/>
      <c r="V90" s="49"/>
      <c r="Z90" s="49"/>
      <c r="AE90" s="49"/>
      <c r="AI90" s="49"/>
      <c r="AM90" s="49"/>
      <c r="AS90" s="46"/>
      <c r="AW90" s="46"/>
      <c r="BA90" s="46"/>
      <c r="CJ90" s="46"/>
      <c r="CN90" s="46"/>
      <c r="CR90" s="46"/>
      <c r="CW90" s="46"/>
      <c r="DA90" s="46"/>
      <c r="DE90" s="46"/>
      <c r="DJ90" s="46"/>
      <c r="DN90" s="46"/>
      <c r="DR90" s="46"/>
      <c r="DV90" s="46"/>
      <c r="EA90" s="46"/>
      <c r="EE90" s="46"/>
      <c r="EI90" s="46"/>
      <c r="EN90" s="46"/>
      <c r="ER90" s="46"/>
      <c r="EV90" s="46"/>
      <c r="EZ90" s="46"/>
      <c r="FR90" s="46"/>
    </row>
    <row r="91" spans="3:174" s="22" customFormat="1">
      <c r="C91" s="26"/>
      <c r="K91" s="26"/>
      <c r="O91" s="122"/>
      <c r="P91" s="122"/>
      <c r="R91" s="49"/>
      <c r="V91" s="49"/>
      <c r="Z91" s="49"/>
      <c r="AE91" s="49"/>
      <c r="AI91" s="49"/>
      <c r="AM91" s="49"/>
      <c r="AS91" s="46"/>
      <c r="AW91" s="46"/>
      <c r="BA91" s="46"/>
      <c r="CJ91" s="46"/>
      <c r="CN91" s="46"/>
      <c r="CR91" s="46"/>
      <c r="CW91" s="46"/>
      <c r="DA91" s="46"/>
      <c r="DE91" s="46"/>
      <c r="DJ91" s="46"/>
      <c r="DN91" s="46"/>
      <c r="DR91" s="46"/>
      <c r="DV91" s="46"/>
      <c r="EA91" s="46"/>
      <c r="EE91" s="46"/>
      <c r="EI91" s="46"/>
      <c r="EN91" s="46"/>
      <c r="ER91" s="46"/>
      <c r="EV91" s="46"/>
      <c r="EZ91" s="46"/>
      <c r="FR91" s="46"/>
    </row>
    <row r="92" spans="3:174" s="22" customFormat="1">
      <c r="C92" s="26"/>
      <c r="K92" s="26"/>
      <c r="O92" s="122"/>
      <c r="P92" s="122"/>
      <c r="R92" s="49"/>
      <c r="V92" s="49"/>
      <c r="Z92" s="49"/>
      <c r="AE92" s="49"/>
      <c r="AI92" s="49"/>
      <c r="AM92" s="49"/>
      <c r="AS92" s="46"/>
      <c r="AW92" s="46"/>
      <c r="BA92" s="46"/>
      <c r="CJ92" s="46"/>
      <c r="CN92" s="46"/>
      <c r="CR92" s="46"/>
      <c r="CW92" s="46"/>
      <c r="DA92" s="46"/>
      <c r="DE92" s="46"/>
      <c r="DJ92" s="46"/>
      <c r="DN92" s="46"/>
      <c r="DR92" s="46"/>
      <c r="DV92" s="46"/>
      <c r="EA92" s="46"/>
      <c r="EE92" s="46"/>
      <c r="EI92" s="46"/>
      <c r="EN92" s="46"/>
      <c r="ER92" s="46"/>
      <c r="EV92" s="46"/>
      <c r="EZ92" s="46"/>
      <c r="FR92" s="46"/>
    </row>
    <row r="93" spans="3:174" s="22" customFormat="1">
      <c r="C93" s="26"/>
      <c r="K93" s="26"/>
      <c r="O93" s="122"/>
      <c r="P93" s="122"/>
      <c r="R93" s="49"/>
      <c r="V93" s="49"/>
      <c r="Z93" s="49"/>
      <c r="AE93" s="49"/>
      <c r="AI93" s="49"/>
      <c r="AM93" s="49"/>
      <c r="AS93" s="46"/>
      <c r="AW93" s="46"/>
      <c r="BA93" s="46"/>
      <c r="CJ93" s="46"/>
      <c r="CN93" s="46"/>
      <c r="CR93" s="46"/>
      <c r="CW93" s="46"/>
      <c r="DA93" s="46"/>
      <c r="DE93" s="46"/>
      <c r="DJ93" s="46"/>
      <c r="DN93" s="46"/>
      <c r="DR93" s="46"/>
      <c r="DV93" s="46"/>
      <c r="EA93" s="46"/>
      <c r="EE93" s="46"/>
      <c r="EI93" s="46"/>
      <c r="EN93" s="46"/>
      <c r="ER93" s="46"/>
      <c r="EV93" s="46"/>
      <c r="EZ93" s="46"/>
      <c r="FR93" s="46"/>
    </row>
    <row r="94" spans="3:174" s="22" customFormat="1">
      <c r="C94" s="26"/>
      <c r="K94" s="26"/>
      <c r="O94" s="122"/>
      <c r="P94" s="122"/>
      <c r="R94" s="49"/>
      <c r="V94" s="49"/>
      <c r="Z94" s="49"/>
      <c r="AE94" s="49"/>
      <c r="AI94" s="49"/>
      <c r="AM94" s="49"/>
      <c r="AS94" s="46"/>
      <c r="AW94" s="46"/>
      <c r="BA94" s="46"/>
      <c r="CJ94" s="46"/>
      <c r="CN94" s="46"/>
      <c r="CR94" s="46"/>
      <c r="CW94" s="46"/>
      <c r="DA94" s="46"/>
      <c r="DE94" s="46"/>
      <c r="DJ94" s="46"/>
      <c r="DN94" s="46"/>
      <c r="DR94" s="46"/>
      <c r="DV94" s="46"/>
      <c r="EA94" s="46"/>
      <c r="EE94" s="46"/>
      <c r="EI94" s="46"/>
      <c r="EN94" s="46"/>
      <c r="ER94" s="46"/>
      <c r="EV94" s="46"/>
      <c r="EZ94" s="46"/>
      <c r="FR94" s="46"/>
    </row>
    <row r="95" spans="3:174" s="22" customFormat="1">
      <c r="C95" s="26"/>
      <c r="K95" s="26"/>
      <c r="O95" s="122"/>
      <c r="P95" s="122"/>
      <c r="R95" s="49"/>
      <c r="V95" s="49"/>
      <c r="Z95" s="49"/>
      <c r="AE95" s="49"/>
      <c r="AI95" s="49"/>
      <c r="AM95" s="49"/>
      <c r="AS95" s="46"/>
      <c r="AW95" s="46"/>
      <c r="BA95" s="46"/>
      <c r="CJ95" s="46"/>
      <c r="CN95" s="46"/>
      <c r="CR95" s="46"/>
      <c r="CW95" s="46"/>
      <c r="DA95" s="46"/>
      <c r="DE95" s="46"/>
      <c r="DJ95" s="46"/>
      <c r="DN95" s="46"/>
      <c r="DR95" s="46"/>
      <c r="DV95" s="46"/>
      <c r="EA95" s="46"/>
      <c r="EE95" s="46"/>
      <c r="EI95" s="46"/>
      <c r="EN95" s="46"/>
      <c r="ER95" s="46"/>
      <c r="EV95" s="46"/>
      <c r="EZ95" s="46"/>
      <c r="FR95" s="46"/>
    </row>
    <row r="96" spans="3:174" s="22" customFormat="1">
      <c r="C96" s="26"/>
      <c r="K96" s="26"/>
      <c r="O96" s="122"/>
      <c r="P96" s="122"/>
      <c r="R96" s="49"/>
      <c r="V96" s="49"/>
      <c r="Z96" s="49"/>
      <c r="AE96" s="49"/>
      <c r="AI96" s="49"/>
      <c r="AM96" s="49"/>
      <c r="AS96" s="46"/>
      <c r="AW96" s="46"/>
      <c r="BA96" s="46"/>
      <c r="CJ96" s="46"/>
      <c r="CN96" s="46"/>
      <c r="CR96" s="46"/>
      <c r="CW96" s="46"/>
      <c r="DA96" s="46"/>
      <c r="DE96" s="46"/>
      <c r="DJ96" s="46"/>
      <c r="DN96" s="46"/>
      <c r="DR96" s="46"/>
      <c r="DV96" s="46"/>
      <c r="EA96" s="46"/>
      <c r="EE96" s="46"/>
      <c r="EI96" s="46"/>
      <c r="EN96" s="46"/>
      <c r="ER96" s="46"/>
      <c r="EV96" s="46"/>
      <c r="EZ96" s="46"/>
      <c r="FR96" s="46"/>
    </row>
    <row r="97" spans="3:174" s="22" customFormat="1">
      <c r="C97" s="26"/>
      <c r="K97" s="26"/>
      <c r="O97" s="122"/>
      <c r="P97" s="122"/>
      <c r="R97" s="49"/>
      <c r="V97" s="49"/>
      <c r="Z97" s="49"/>
      <c r="AE97" s="49"/>
      <c r="AI97" s="49"/>
      <c r="AM97" s="49"/>
      <c r="AS97" s="46"/>
      <c r="AW97" s="46"/>
      <c r="BA97" s="46"/>
      <c r="CJ97" s="46"/>
      <c r="CN97" s="46"/>
      <c r="CR97" s="46"/>
      <c r="CW97" s="46"/>
      <c r="DA97" s="46"/>
      <c r="DE97" s="46"/>
      <c r="DJ97" s="46"/>
      <c r="DN97" s="46"/>
      <c r="DR97" s="46"/>
      <c r="DV97" s="46"/>
      <c r="EA97" s="46"/>
      <c r="EE97" s="46"/>
      <c r="EI97" s="46"/>
      <c r="EN97" s="46"/>
      <c r="ER97" s="46"/>
      <c r="EV97" s="46"/>
      <c r="EZ97" s="46"/>
      <c r="FR97" s="46"/>
    </row>
    <row r="98" spans="3:174" s="22" customFormat="1">
      <c r="C98" s="26"/>
      <c r="K98" s="26"/>
      <c r="O98" s="122"/>
      <c r="P98" s="122"/>
      <c r="R98" s="49"/>
      <c r="V98" s="49"/>
      <c r="Z98" s="49"/>
      <c r="AE98" s="49"/>
      <c r="AI98" s="49"/>
      <c r="AM98" s="49"/>
      <c r="AS98" s="46"/>
      <c r="AW98" s="46"/>
      <c r="BA98" s="46"/>
      <c r="CJ98" s="46"/>
      <c r="CN98" s="46"/>
      <c r="CR98" s="46"/>
      <c r="CW98" s="46"/>
      <c r="DA98" s="46"/>
      <c r="DE98" s="46"/>
      <c r="DJ98" s="46"/>
      <c r="DN98" s="46"/>
      <c r="DR98" s="46"/>
      <c r="DV98" s="46"/>
      <c r="EA98" s="46"/>
      <c r="EE98" s="46"/>
      <c r="EI98" s="46"/>
      <c r="EN98" s="46"/>
      <c r="ER98" s="46"/>
      <c r="EV98" s="46"/>
      <c r="EZ98" s="46"/>
      <c r="FR98" s="46"/>
    </row>
    <row r="99" spans="3:174" s="22" customFormat="1">
      <c r="C99" s="26"/>
      <c r="K99" s="26"/>
      <c r="O99" s="122"/>
      <c r="P99" s="122"/>
      <c r="R99" s="49"/>
      <c r="V99" s="49"/>
      <c r="Z99" s="49"/>
      <c r="AE99" s="49"/>
      <c r="AI99" s="49"/>
      <c r="AM99" s="49"/>
      <c r="AS99" s="46"/>
      <c r="AW99" s="46"/>
      <c r="BA99" s="46"/>
      <c r="CJ99" s="46"/>
      <c r="CN99" s="46"/>
      <c r="CR99" s="46"/>
      <c r="CW99" s="46"/>
      <c r="DA99" s="46"/>
      <c r="DE99" s="46"/>
      <c r="DJ99" s="46"/>
      <c r="DN99" s="46"/>
      <c r="DR99" s="46"/>
      <c r="DV99" s="46"/>
      <c r="EA99" s="46"/>
      <c r="EE99" s="46"/>
      <c r="EI99" s="46"/>
      <c r="EN99" s="46"/>
      <c r="ER99" s="46"/>
      <c r="EV99" s="46"/>
      <c r="EZ99" s="46"/>
      <c r="FR99" s="46"/>
    </row>
    <row r="100" spans="3:174" s="22" customFormat="1">
      <c r="C100" s="26"/>
      <c r="K100" s="26"/>
      <c r="O100" s="122"/>
      <c r="P100" s="122"/>
      <c r="R100" s="49"/>
      <c r="V100" s="49"/>
      <c r="Z100" s="49"/>
      <c r="AE100" s="49"/>
      <c r="AI100" s="49"/>
      <c r="AM100" s="49"/>
      <c r="AS100" s="46"/>
      <c r="AW100" s="46"/>
      <c r="BA100" s="46"/>
      <c r="CJ100" s="46"/>
      <c r="CN100" s="46"/>
      <c r="CR100" s="46"/>
      <c r="CW100" s="46"/>
      <c r="DA100" s="46"/>
      <c r="DE100" s="46"/>
      <c r="DJ100" s="46"/>
      <c r="DN100" s="46"/>
      <c r="DR100" s="46"/>
      <c r="DV100" s="46"/>
      <c r="EA100" s="46"/>
      <c r="EE100" s="46"/>
      <c r="EI100" s="46"/>
      <c r="EN100" s="46"/>
      <c r="ER100" s="46"/>
      <c r="EV100" s="46"/>
      <c r="EZ100" s="46"/>
      <c r="FR100" s="46"/>
    </row>
    <row r="101" spans="3:174" s="22" customFormat="1">
      <c r="C101" s="26"/>
      <c r="K101" s="26"/>
      <c r="O101" s="122"/>
      <c r="P101" s="122"/>
      <c r="R101" s="49"/>
      <c r="V101" s="49"/>
      <c r="Z101" s="49"/>
      <c r="AE101" s="49"/>
      <c r="AI101" s="49"/>
      <c r="AM101" s="49"/>
      <c r="AS101" s="46"/>
      <c r="AW101" s="46"/>
      <c r="BA101" s="46"/>
      <c r="CJ101" s="46"/>
      <c r="CN101" s="46"/>
      <c r="CR101" s="46"/>
      <c r="CW101" s="46"/>
      <c r="DA101" s="46"/>
      <c r="DE101" s="46"/>
      <c r="DJ101" s="46"/>
      <c r="DN101" s="46"/>
      <c r="DR101" s="46"/>
      <c r="DV101" s="46"/>
      <c r="EA101" s="46"/>
      <c r="EE101" s="46"/>
      <c r="EI101" s="46"/>
      <c r="EN101" s="46"/>
      <c r="ER101" s="46"/>
      <c r="EV101" s="46"/>
      <c r="EZ101" s="46"/>
      <c r="FR101" s="46"/>
    </row>
    <row r="102" spans="3:174" s="22" customFormat="1">
      <c r="C102" s="26"/>
      <c r="K102" s="26"/>
      <c r="O102" s="122"/>
      <c r="P102" s="122"/>
      <c r="R102" s="49"/>
      <c r="V102" s="49"/>
      <c r="Z102" s="49"/>
      <c r="AE102" s="49"/>
      <c r="AI102" s="49"/>
      <c r="AM102" s="49"/>
      <c r="AS102" s="46"/>
      <c r="AW102" s="46"/>
      <c r="BA102" s="46"/>
      <c r="CJ102" s="46"/>
      <c r="CN102" s="46"/>
      <c r="CR102" s="46"/>
      <c r="CW102" s="46"/>
      <c r="DA102" s="46"/>
      <c r="DE102" s="46"/>
      <c r="DJ102" s="46"/>
      <c r="DN102" s="46"/>
      <c r="DR102" s="46"/>
      <c r="DV102" s="46"/>
      <c r="EA102" s="46"/>
      <c r="EE102" s="46"/>
      <c r="EI102" s="46"/>
      <c r="EN102" s="46"/>
      <c r="ER102" s="46"/>
      <c r="EV102" s="46"/>
      <c r="EZ102" s="46"/>
      <c r="FR102" s="46"/>
    </row>
    <row r="103" spans="3:174" s="22" customFormat="1">
      <c r="C103" s="26"/>
      <c r="K103" s="26"/>
      <c r="O103" s="122"/>
      <c r="P103" s="122"/>
      <c r="R103" s="49"/>
      <c r="V103" s="49"/>
      <c r="Z103" s="49"/>
      <c r="AE103" s="49"/>
      <c r="AI103" s="49"/>
      <c r="AM103" s="49"/>
      <c r="AS103" s="46"/>
      <c r="AW103" s="46"/>
      <c r="BA103" s="46"/>
      <c r="CJ103" s="46"/>
      <c r="CN103" s="46"/>
      <c r="CR103" s="46"/>
      <c r="CW103" s="46"/>
      <c r="DA103" s="46"/>
      <c r="DE103" s="46"/>
      <c r="DJ103" s="46"/>
      <c r="DN103" s="46"/>
      <c r="DR103" s="46"/>
      <c r="DV103" s="46"/>
      <c r="EA103" s="46"/>
      <c r="EE103" s="46"/>
      <c r="EI103" s="46"/>
      <c r="EN103" s="46"/>
      <c r="ER103" s="46"/>
      <c r="EV103" s="46"/>
      <c r="EZ103" s="46"/>
      <c r="FR103" s="46"/>
    </row>
    <row r="104" spans="3:174" s="22" customFormat="1">
      <c r="C104" s="26"/>
      <c r="K104" s="26"/>
      <c r="O104" s="122"/>
      <c r="P104" s="122"/>
      <c r="R104" s="49"/>
      <c r="V104" s="49"/>
      <c r="Z104" s="49"/>
      <c r="AE104" s="49"/>
      <c r="AI104" s="49"/>
      <c r="AM104" s="49"/>
      <c r="AS104" s="46"/>
      <c r="AW104" s="46"/>
      <c r="BA104" s="46"/>
      <c r="CJ104" s="46"/>
      <c r="CN104" s="46"/>
      <c r="CR104" s="46"/>
      <c r="CW104" s="46"/>
      <c r="DA104" s="46"/>
      <c r="DE104" s="46"/>
      <c r="DJ104" s="46"/>
      <c r="DN104" s="46"/>
      <c r="DR104" s="46"/>
      <c r="DV104" s="46"/>
      <c r="EA104" s="46"/>
      <c r="EE104" s="46"/>
      <c r="EI104" s="46"/>
      <c r="EN104" s="46"/>
      <c r="ER104" s="46"/>
      <c r="EV104" s="46"/>
      <c r="EZ104" s="46"/>
      <c r="FR104" s="46"/>
    </row>
    <row r="105" spans="3:174" s="22" customFormat="1">
      <c r="C105" s="26"/>
      <c r="K105" s="26"/>
      <c r="O105" s="122"/>
      <c r="P105" s="122"/>
      <c r="R105" s="49"/>
      <c r="V105" s="49"/>
      <c r="Z105" s="49"/>
      <c r="AE105" s="49"/>
      <c r="AI105" s="49"/>
      <c r="AM105" s="49"/>
      <c r="AS105" s="46"/>
      <c r="AW105" s="46"/>
      <c r="BA105" s="46"/>
      <c r="CJ105" s="46"/>
      <c r="CN105" s="46"/>
      <c r="CR105" s="46"/>
      <c r="CW105" s="46"/>
      <c r="DA105" s="46"/>
      <c r="DE105" s="46"/>
      <c r="DJ105" s="46"/>
      <c r="DN105" s="46"/>
      <c r="DR105" s="46"/>
      <c r="DV105" s="46"/>
      <c r="EA105" s="46"/>
      <c r="EE105" s="46"/>
      <c r="EI105" s="46"/>
      <c r="EN105" s="46"/>
      <c r="ER105" s="46"/>
      <c r="EV105" s="46"/>
      <c r="EZ105" s="46"/>
      <c r="FR105" s="46"/>
    </row>
    <row r="106" spans="3:174" s="22" customFormat="1">
      <c r="C106" s="26"/>
      <c r="K106" s="26"/>
      <c r="O106" s="122"/>
      <c r="P106" s="122"/>
      <c r="R106" s="49"/>
      <c r="V106" s="49"/>
      <c r="Z106" s="49"/>
      <c r="AE106" s="49"/>
      <c r="AI106" s="49"/>
      <c r="AM106" s="49"/>
      <c r="AS106" s="46"/>
      <c r="AW106" s="46"/>
      <c r="BA106" s="46"/>
      <c r="CJ106" s="46"/>
      <c r="CN106" s="46"/>
      <c r="CR106" s="46"/>
      <c r="CW106" s="46"/>
      <c r="DA106" s="46"/>
      <c r="DE106" s="46"/>
      <c r="DJ106" s="46"/>
      <c r="DN106" s="46"/>
      <c r="DR106" s="46"/>
      <c r="DV106" s="46"/>
      <c r="EA106" s="46"/>
      <c r="EE106" s="46"/>
      <c r="EI106" s="46"/>
      <c r="EN106" s="46"/>
      <c r="ER106" s="46"/>
      <c r="EV106" s="46"/>
      <c r="EZ106" s="46"/>
      <c r="FR106" s="46"/>
    </row>
    <row r="107" spans="3:174" s="22" customFormat="1">
      <c r="C107" s="26"/>
      <c r="K107" s="26"/>
      <c r="O107" s="122"/>
      <c r="P107" s="122"/>
      <c r="R107" s="49"/>
      <c r="V107" s="49"/>
      <c r="Z107" s="49"/>
      <c r="AE107" s="49"/>
      <c r="AI107" s="49"/>
      <c r="AM107" s="49"/>
      <c r="AS107" s="46"/>
      <c r="AW107" s="46"/>
      <c r="BA107" s="46"/>
      <c r="CJ107" s="46"/>
      <c r="CN107" s="46"/>
      <c r="CR107" s="46"/>
      <c r="CW107" s="46"/>
      <c r="DA107" s="46"/>
      <c r="DE107" s="46"/>
      <c r="DJ107" s="46"/>
      <c r="DN107" s="46"/>
      <c r="DR107" s="46"/>
      <c r="DV107" s="46"/>
      <c r="EA107" s="46"/>
      <c r="EE107" s="46"/>
      <c r="EI107" s="46"/>
      <c r="EN107" s="46"/>
      <c r="ER107" s="46"/>
      <c r="EV107" s="46"/>
      <c r="EZ107" s="46"/>
      <c r="FR107" s="46"/>
    </row>
    <row r="108" spans="3:174" s="22" customFormat="1">
      <c r="C108" s="26"/>
      <c r="K108" s="26"/>
      <c r="O108" s="122"/>
      <c r="P108" s="122"/>
      <c r="R108" s="49"/>
      <c r="V108" s="49"/>
      <c r="Z108" s="49"/>
      <c r="AE108" s="49"/>
      <c r="AI108" s="49"/>
      <c r="AM108" s="49"/>
      <c r="AS108" s="46"/>
      <c r="AW108" s="46"/>
      <c r="BA108" s="46"/>
      <c r="CJ108" s="46"/>
      <c r="CN108" s="46"/>
      <c r="CR108" s="46"/>
      <c r="CW108" s="46"/>
      <c r="DA108" s="46"/>
      <c r="DE108" s="46"/>
      <c r="DJ108" s="46"/>
      <c r="DN108" s="46"/>
      <c r="DR108" s="46"/>
      <c r="DV108" s="46"/>
      <c r="EA108" s="46"/>
      <c r="EE108" s="46"/>
      <c r="EI108" s="46"/>
      <c r="EN108" s="46"/>
      <c r="ER108" s="46"/>
      <c r="EV108" s="46"/>
      <c r="EZ108" s="46"/>
      <c r="FR108" s="46"/>
    </row>
    <row r="109" spans="3:174" s="22" customFormat="1">
      <c r="C109" s="26"/>
      <c r="K109" s="26"/>
      <c r="O109" s="122"/>
      <c r="P109" s="122"/>
      <c r="R109" s="49"/>
      <c r="V109" s="49"/>
      <c r="Z109" s="49"/>
      <c r="AE109" s="49"/>
      <c r="AI109" s="49"/>
      <c r="AM109" s="49"/>
      <c r="AS109" s="46"/>
      <c r="AW109" s="46"/>
      <c r="BA109" s="46"/>
      <c r="CJ109" s="46"/>
      <c r="CN109" s="46"/>
      <c r="CR109" s="46"/>
      <c r="CW109" s="46"/>
      <c r="DA109" s="46"/>
      <c r="DE109" s="46"/>
      <c r="DJ109" s="46"/>
      <c r="DN109" s="46"/>
      <c r="DR109" s="46"/>
      <c r="DV109" s="46"/>
      <c r="EA109" s="46"/>
      <c r="EE109" s="46"/>
      <c r="EI109" s="46"/>
      <c r="EN109" s="46"/>
      <c r="ER109" s="46"/>
      <c r="EV109" s="46"/>
      <c r="EZ109" s="46"/>
      <c r="FR109" s="46"/>
    </row>
    <row r="110" spans="3:174" s="22" customFormat="1">
      <c r="C110" s="26"/>
      <c r="K110" s="26"/>
      <c r="O110" s="122"/>
      <c r="P110" s="122"/>
      <c r="R110" s="49"/>
      <c r="V110" s="49"/>
      <c r="Z110" s="49"/>
      <c r="AE110" s="49"/>
      <c r="AI110" s="49"/>
      <c r="AM110" s="49"/>
      <c r="AS110" s="46"/>
      <c r="AW110" s="46"/>
      <c r="BA110" s="46"/>
      <c r="CJ110" s="46"/>
      <c r="CN110" s="46"/>
      <c r="CR110" s="46"/>
      <c r="CW110" s="46"/>
      <c r="DA110" s="46"/>
      <c r="DE110" s="46"/>
      <c r="DJ110" s="46"/>
      <c r="DN110" s="46"/>
      <c r="DR110" s="46"/>
      <c r="DV110" s="46"/>
      <c r="EA110" s="46"/>
      <c r="EE110" s="46"/>
      <c r="EI110" s="46"/>
      <c r="EN110" s="46"/>
      <c r="ER110" s="46"/>
      <c r="EV110" s="46"/>
      <c r="EZ110" s="46"/>
      <c r="FR110" s="46"/>
    </row>
    <row r="111" spans="3:174" s="22" customFormat="1">
      <c r="C111" s="26"/>
      <c r="K111" s="26"/>
      <c r="O111" s="122"/>
      <c r="P111" s="122"/>
      <c r="R111" s="49"/>
      <c r="V111" s="49"/>
      <c r="Z111" s="49"/>
      <c r="AE111" s="49"/>
      <c r="AI111" s="49"/>
      <c r="AM111" s="49"/>
      <c r="AS111" s="46"/>
      <c r="AW111" s="46"/>
      <c r="BA111" s="46"/>
      <c r="CJ111" s="46"/>
      <c r="CN111" s="46"/>
      <c r="CR111" s="46"/>
      <c r="CW111" s="46"/>
      <c r="DA111" s="46"/>
      <c r="DE111" s="46"/>
      <c r="DJ111" s="46"/>
      <c r="DN111" s="46"/>
      <c r="DR111" s="46"/>
      <c r="DV111" s="46"/>
      <c r="EA111" s="46"/>
      <c r="EE111" s="46"/>
      <c r="EI111" s="46"/>
      <c r="EN111" s="46"/>
      <c r="ER111" s="46"/>
      <c r="EV111" s="46"/>
      <c r="EZ111" s="46"/>
      <c r="FR111" s="46"/>
    </row>
    <row r="112" spans="3:174" s="22" customFormat="1">
      <c r="C112" s="26"/>
      <c r="K112" s="26"/>
      <c r="O112" s="122"/>
      <c r="P112" s="122"/>
      <c r="R112" s="49"/>
      <c r="V112" s="49"/>
      <c r="Z112" s="49"/>
      <c r="AM112" s="49"/>
      <c r="AS112" s="46"/>
      <c r="AW112" s="46"/>
      <c r="BA112" s="46"/>
      <c r="CJ112" s="46"/>
      <c r="CN112" s="46"/>
      <c r="CR112" s="46"/>
      <c r="CW112" s="46"/>
      <c r="DA112" s="46"/>
      <c r="DE112" s="46"/>
      <c r="DJ112" s="46"/>
      <c r="DN112" s="46"/>
      <c r="DR112" s="46"/>
      <c r="DV112" s="46"/>
      <c r="EA112" s="46"/>
      <c r="EE112" s="46"/>
      <c r="EI112" s="46"/>
      <c r="EN112" s="46"/>
      <c r="ER112" s="46"/>
      <c r="EV112" s="46"/>
      <c r="EZ112" s="46"/>
      <c r="FR112" s="46"/>
    </row>
    <row r="113" spans="3:174" s="22" customFormat="1">
      <c r="C113" s="26"/>
      <c r="K113" s="26"/>
      <c r="O113" s="122"/>
      <c r="P113" s="122"/>
      <c r="R113" s="49"/>
      <c r="V113" s="49"/>
      <c r="Z113" s="49"/>
      <c r="AM113" s="49"/>
      <c r="AS113" s="46"/>
      <c r="AW113" s="46"/>
      <c r="BA113" s="46"/>
      <c r="CJ113" s="46"/>
      <c r="CN113" s="46"/>
      <c r="CR113" s="46"/>
      <c r="CW113" s="46"/>
      <c r="DA113" s="46"/>
      <c r="DE113" s="46"/>
      <c r="DJ113" s="46"/>
      <c r="DN113" s="46"/>
      <c r="DR113" s="46"/>
      <c r="DV113" s="46"/>
      <c r="EA113" s="46"/>
      <c r="EE113" s="46"/>
      <c r="EI113" s="46"/>
      <c r="EN113" s="46"/>
      <c r="ER113" s="46"/>
      <c r="EV113" s="46"/>
      <c r="EZ113" s="46"/>
      <c r="FR113" s="46"/>
    </row>
    <row r="114" spans="3:174" s="22" customFormat="1">
      <c r="C114" s="26"/>
      <c r="K114" s="26"/>
      <c r="O114" s="122"/>
      <c r="P114" s="122"/>
      <c r="R114" s="49"/>
      <c r="V114" s="49"/>
      <c r="Z114" s="49"/>
      <c r="AM114" s="49"/>
      <c r="AS114" s="46"/>
      <c r="AW114" s="46"/>
      <c r="BA114" s="46"/>
      <c r="CJ114" s="46"/>
      <c r="CN114" s="46"/>
      <c r="CR114" s="46"/>
      <c r="CW114" s="46"/>
      <c r="DA114" s="46"/>
      <c r="DE114" s="46"/>
      <c r="DJ114" s="46"/>
      <c r="DN114" s="46"/>
      <c r="DR114" s="46"/>
      <c r="DV114" s="46"/>
      <c r="EA114" s="46"/>
      <c r="EE114" s="46"/>
      <c r="EI114" s="46"/>
      <c r="EN114" s="46"/>
      <c r="ER114" s="46"/>
      <c r="EV114" s="46"/>
      <c r="EZ114" s="46"/>
      <c r="FR114" s="46"/>
    </row>
    <row r="115" spans="3:174" s="22" customFormat="1">
      <c r="C115" s="26"/>
      <c r="K115" s="26"/>
      <c r="O115" s="122"/>
      <c r="P115" s="122"/>
      <c r="R115" s="49"/>
      <c r="V115" s="49"/>
      <c r="Z115" s="49"/>
      <c r="AM115" s="49"/>
      <c r="AS115" s="46"/>
      <c r="AW115" s="46"/>
      <c r="BA115" s="46"/>
      <c r="CJ115" s="46"/>
      <c r="CN115" s="46"/>
      <c r="CR115" s="46"/>
      <c r="CW115" s="46"/>
      <c r="DA115" s="46"/>
      <c r="DE115" s="46"/>
      <c r="DJ115" s="46"/>
      <c r="DN115" s="46"/>
      <c r="DR115" s="46"/>
      <c r="DV115" s="46"/>
      <c r="EA115" s="46"/>
      <c r="EE115" s="46"/>
      <c r="EI115" s="46"/>
      <c r="EN115" s="46"/>
      <c r="ER115" s="46"/>
      <c r="EV115" s="46"/>
      <c r="EZ115" s="46"/>
      <c r="FR115" s="46"/>
    </row>
    <row r="116" spans="3:174" s="22" customFormat="1">
      <c r="C116" s="26"/>
      <c r="K116" s="26"/>
      <c r="O116" s="122"/>
      <c r="P116" s="122"/>
      <c r="AM116" s="49"/>
      <c r="AS116" s="46"/>
      <c r="AW116" s="46"/>
      <c r="BA116" s="46"/>
      <c r="CJ116" s="46"/>
      <c r="CN116" s="46"/>
      <c r="CR116" s="46"/>
      <c r="DJ116" s="46"/>
      <c r="DN116" s="46"/>
      <c r="DR116" s="46"/>
      <c r="DV116" s="46"/>
      <c r="EA116" s="46"/>
      <c r="EE116" s="46"/>
      <c r="EI116" s="46"/>
      <c r="EN116" s="46"/>
      <c r="ER116" s="46"/>
      <c r="EV116" s="46"/>
      <c r="EZ116" s="46"/>
    </row>
    <row r="117" spans="3:174" s="22" customFormat="1">
      <c r="C117" s="26"/>
      <c r="K117" s="26"/>
      <c r="O117" s="122"/>
      <c r="P117" s="122"/>
      <c r="AM117" s="49"/>
      <c r="CJ117" s="46"/>
      <c r="CN117" s="46"/>
      <c r="CR117" s="46"/>
      <c r="DJ117" s="46"/>
      <c r="DN117" s="46"/>
      <c r="DR117" s="46"/>
      <c r="DV117" s="46"/>
      <c r="EN117" s="46"/>
      <c r="ER117" s="46"/>
      <c r="EV117" s="46"/>
      <c r="EZ117" s="46"/>
    </row>
    <row r="118" spans="3:174" s="22" customFormat="1">
      <c r="C118" s="26"/>
      <c r="K118" s="26"/>
      <c r="O118" s="122"/>
      <c r="P118" s="122"/>
      <c r="AM118" s="49"/>
      <c r="CJ118" s="46"/>
      <c r="CN118" s="46"/>
      <c r="CR118" s="46"/>
      <c r="DJ118" s="46"/>
      <c r="DN118" s="46"/>
      <c r="DR118" s="46"/>
      <c r="DV118" s="46"/>
    </row>
    <row r="119" spans="3:174" s="22" customFormat="1">
      <c r="C119" s="26"/>
      <c r="K119" s="26"/>
      <c r="O119" s="122"/>
      <c r="P119" s="122"/>
      <c r="AM119" s="49"/>
      <c r="DJ119" s="46"/>
      <c r="DN119" s="46"/>
      <c r="DR119" s="46"/>
      <c r="DV119" s="46"/>
    </row>
    <row r="120" spans="3:174" s="22" customFormat="1">
      <c r="C120" s="26"/>
      <c r="K120" s="26"/>
      <c r="O120" s="122"/>
      <c r="P120" s="122"/>
      <c r="AM120" s="49"/>
      <c r="DJ120" s="46"/>
      <c r="DN120" s="46"/>
      <c r="DR120" s="46"/>
      <c r="DV120" s="46"/>
    </row>
    <row r="121" spans="3:174" s="22" customFormat="1">
      <c r="C121" s="26"/>
      <c r="K121" s="26"/>
      <c r="O121" s="122"/>
      <c r="P121" s="122"/>
      <c r="AM121" s="49"/>
      <c r="DJ121" s="46"/>
      <c r="DN121" s="46"/>
      <c r="DR121" s="46"/>
      <c r="DV121" s="46"/>
    </row>
    <row r="122" spans="3:174" s="22" customFormat="1">
      <c r="C122" s="26"/>
      <c r="K122" s="26"/>
      <c r="O122" s="122"/>
      <c r="P122" s="122"/>
      <c r="AM122" s="49"/>
      <c r="DJ122" s="46"/>
      <c r="DN122" s="46"/>
      <c r="DR122" s="46"/>
      <c r="DV122" s="46"/>
    </row>
    <row r="123" spans="3:174" s="22" customFormat="1">
      <c r="C123" s="26"/>
      <c r="K123" s="26"/>
      <c r="O123" s="122"/>
      <c r="P123" s="122"/>
      <c r="AM123" s="49"/>
    </row>
    <row r="124" spans="3:174" s="22" customFormat="1">
      <c r="C124" s="26"/>
      <c r="K124" s="26"/>
      <c r="O124" s="122"/>
      <c r="P124" s="122"/>
      <c r="AM124" s="49"/>
    </row>
    <row r="125" spans="3:174" s="22" customFormat="1">
      <c r="C125" s="26"/>
      <c r="K125" s="26"/>
      <c r="O125" s="122"/>
      <c r="P125" s="122"/>
      <c r="AM125" s="49"/>
    </row>
    <row r="126" spans="3:174" s="22" customFormat="1">
      <c r="C126" s="26"/>
      <c r="K126" s="26"/>
      <c r="O126" s="122"/>
      <c r="P126" s="122"/>
      <c r="AM126" s="49"/>
    </row>
    <row r="127" spans="3:174" s="22" customFormat="1">
      <c r="C127" s="26"/>
      <c r="K127" s="26"/>
      <c r="O127" s="122"/>
      <c r="P127" s="122"/>
      <c r="AM127" s="49"/>
    </row>
    <row r="128" spans="3:174" s="22" customFormat="1">
      <c r="C128" s="26"/>
      <c r="K128" s="26"/>
      <c r="O128" s="122"/>
      <c r="P128" s="122"/>
      <c r="AM128" s="49"/>
    </row>
    <row r="129" spans="3:39" s="22" customFormat="1">
      <c r="C129" s="26"/>
      <c r="K129" s="26"/>
      <c r="O129" s="122"/>
      <c r="P129" s="122"/>
      <c r="AM129" s="49"/>
    </row>
    <row r="130" spans="3:39" s="22" customFormat="1">
      <c r="C130" s="26"/>
      <c r="K130" s="26"/>
      <c r="O130" s="122"/>
      <c r="P130" s="122"/>
      <c r="AM130" s="49"/>
    </row>
    <row r="131" spans="3:39" s="22" customFormat="1">
      <c r="C131" s="26"/>
      <c r="K131" s="26"/>
      <c r="O131" s="122"/>
      <c r="P131" s="122"/>
      <c r="AM131" s="49"/>
    </row>
    <row r="132" spans="3:39" s="22" customFormat="1">
      <c r="C132" s="26"/>
      <c r="K132" s="26"/>
      <c r="O132" s="122"/>
      <c r="P132" s="122"/>
      <c r="AM132" s="49"/>
    </row>
    <row r="133" spans="3:39" s="22" customFormat="1">
      <c r="C133" s="26"/>
      <c r="K133" s="26"/>
      <c r="O133" s="122"/>
      <c r="P133" s="122"/>
      <c r="AM133" s="49"/>
    </row>
    <row r="134" spans="3:39" s="22" customFormat="1">
      <c r="C134" s="26"/>
      <c r="K134" s="26"/>
      <c r="O134" s="122"/>
      <c r="P134" s="122"/>
      <c r="AM134" s="49"/>
    </row>
    <row r="135" spans="3:39" s="22" customFormat="1">
      <c r="C135" s="26"/>
      <c r="K135" s="26"/>
      <c r="O135" s="122"/>
      <c r="P135" s="122"/>
      <c r="AM135" s="49"/>
    </row>
    <row r="136" spans="3:39" s="22" customFormat="1">
      <c r="C136" s="26"/>
      <c r="K136" s="26"/>
      <c r="O136" s="122"/>
      <c r="P136" s="122"/>
      <c r="AM136" s="49"/>
    </row>
    <row r="137" spans="3:39" s="22" customFormat="1">
      <c r="C137" s="26"/>
      <c r="K137" s="26"/>
      <c r="O137" s="122"/>
      <c r="P137" s="122"/>
      <c r="AM137" s="49"/>
    </row>
    <row r="138" spans="3:39" s="22" customFormat="1">
      <c r="C138" s="26"/>
      <c r="K138" s="26"/>
      <c r="O138" s="122"/>
      <c r="P138" s="122"/>
      <c r="AM138" s="49"/>
    </row>
    <row r="139" spans="3:39" s="22" customFormat="1">
      <c r="C139" s="26"/>
      <c r="K139" s="26"/>
      <c r="O139" s="122"/>
      <c r="P139" s="122"/>
      <c r="AM139" s="49"/>
    </row>
    <row r="140" spans="3:39" s="22" customFormat="1">
      <c r="C140" s="26"/>
      <c r="K140" s="26"/>
      <c r="O140" s="122"/>
      <c r="P140" s="122"/>
      <c r="AM140" s="49"/>
    </row>
    <row r="141" spans="3:39" s="22" customFormat="1">
      <c r="C141" s="26"/>
      <c r="K141" s="26"/>
      <c r="O141" s="122"/>
      <c r="P141" s="122"/>
      <c r="AM141" s="49"/>
    </row>
    <row r="142" spans="3:39" s="22" customFormat="1">
      <c r="C142" s="26"/>
      <c r="K142" s="26"/>
      <c r="O142" s="122"/>
      <c r="P142" s="122"/>
      <c r="AM142" s="49"/>
    </row>
    <row r="143" spans="3:39" s="22" customFormat="1">
      <c r="C143" s="26"/>
      <c r="K143" s="26"/>
      <c r="O143" s="122"/>
      <c r="P143" s="122"/>
    </row>
    <row r="144" spans="3:39" s="22" customFormat="1">
      <c r="C144" s="26"/>
      <c r="K144" s="26"/>
      <c r="O144" s="122"/>
      <c r="P144" s="122"/>
    </row>
    <row r="145" spans="3:16" s="22" customFormat="1">
      <c r="C145" s="26"/>
      <c r="K145" s="26"/>
      <c r="O145" s="122"/>
      <c r="P145" s="122"/>
    </row>
    <row r="146" spans="3:16" s="22" customFormat="1">
      <c r="C146" s="26"/>
      <c r="K146" s="26"/>
      <c r="O146" s="122"/>
      <c r="P146" s="122"/>
    </row>
    <row r="147" spans="3:16" s="22" customFormat="1">
      <c r="C147" s="26"/>
      <c r="K147" s="26"/>
      <c r="O147" s="122"/>
      <c r="P147" s="122"/>
    </row>
    <row r="148" spans="3:16" s="22" customFormat="1">
      <c r="C148" s="26"/>
      <c r="K148" s="26"/>
      <c r="O148" s="122"/>
      <c r="P148" s="122"/>
    </row>
    <row r="149" spans="3:16" s="22" customFormat="1">
      <c r="C149" s="26"/>
      <c r="K149" s="26"/>
      <c r="O149" s="122"/>
      <c r="P149" s="122"/>
    </row>
    <row r="150" spans="3:16" s="22" customFormat="1">
      <c r="C150" s="26"/>
      <c r="K150" s="26"/>
      <c r="O150" s="122"/>
      <c r="P150" s="122"/>
    </row>
    <row r="151" spans="3:16" s="22" customFormat="1">
      <c r="C151" s="26"/>
      <c r="K151" s="26"/>
      <c r="O151" s="122"/>
      <c r="P151" s="122"/>
    </row>
    <row r="152" spans="3:16" s="22" customFormat="1">
      <c r="C152" s="26"/>
      <c r="K152" s="26"/>
      <c r="O152" s="122"/>
      <c r="P152" s="122"/>
    </row>
    <row r="153" spans="3:16" s="22" customFormat="1">
      <c r="C153" s="26"/>
      <c r="K153" s="26"/>
      <c r="O153" s="122"/>
      <c r="P153" s="122"/>
    </row>
    <row r="154" spans="3:16" s="22" customFormat="1">
      <c r="C154" s="26"/>
      <c r="K154" s="26"/>
      <c r="O154" s="122"/>
      <c r="P154" s="122"/>
    </row>
    <row r="155" spans="3:16" s="22" customFormat="1">
      <c r="C155" s="26"/>
      <c r="K155" s="26"/>
      <c r="O155" s="122"/>
      <c r="P155" s="122"/>
    </row>
    <row r="156" spans="3:16" s="22" customFormat="1">
      <c r="C156" s="26"/>
      <c r="K156" s="26"/>
      <c r="O156" s="122"/>
      <c r="P156" s="122"/>
    </row>
    <row r="157" spans="3:16" s="22" customFormat="1">
      <c r="C157" s="26"/>
      <c r="K157" s="26"/>
      <c r="O157" s="122"/>
      <c r="P157" s="122"/>
    </row>
    <row r="158" spans="3:16" s="22" customFormat="1">
      <c r="C158" s="26"/>
      <c r="K158" s="26"/>
      <c r="O158" s="122"/>
      <c r="P158" s="122"/>
    </row>
    <row r="159" spans="3:16" s="22" customFormat="1">
      <c r="C159" s="26"/>
      <c r="K159" s="26"/>
      <c r="O159" s="122"/>
      <c r="P159" s="122"/>
    </row>
    <row r="160" spans="3:16" s="22" customFormat="1">
      <c r="C160" s="26"/>
      <c r="K160" s="26"/>
      <c r="O160" s="122"/>
      <c r="P160" s="122"/>
    </row>
    <row r="161" spans="3:16" s="22" customFormat="1">
      <c r="C161" s="26"/>
      <c r="K161" s="26"/>
      <c r="O161" s="122"/>
      <c r="P161" s="122"/>
    </row>
    <row r="162" spans="3:16" s="22" customFormat="1">
      <c r="C162" s="26"/>
      <c r="K162" s="26"/>
      <c r="O162" s="122"/>
      <c r="P162" s="122"/>
    </row>
    <row r="163" spans="3:16" s="22" customFormat="1">
      <c r="C163" s="26"/>
      <c r="K163" s="26"/>
      <c r="O163" s="122"/>
      <c r="P163" s="122"/>
    </row>
    <row r="164" spans="3:16" s="22" customFormat="1">
      <c r="C164" s="26"/>
      <c r="K164" s="26"/>
      <c r="O164" s="122"/>
      <c r="P164" s="122"/>
    </row>
    <row r="165" spans="3:16" s="22" customFormat="1">
      <c r="C165" s="26"/>
      <c r="K165" s="26"/>
      <c r="O165" s="122"/>
      <c r="P165" s="122"/>
    </row>
    <row r="166" spans="3:16" s="22" customFormat="1">
      <c r="C166" s="26"/>
      <c r="K166" s="26"/>
      <c r="O166" s="122"/>
      <c r="P166" s="122"/>
    </row>
    <row r="167" spans="3:16" s="22" customFormat="1">
      <c r="C167" s="26"/>
      <c r="K167" s="26"/>
      <c r="O167" s="122"/>
      <c r="P167" s="122"/>
    </row>
    <row r="168" spans="3:16" s="22" customFormat="1">
      <c r="C168" s="26"/>
      <c r="K168" s="26"/>
      <c r="O168" s="122"/>
      <c r="P168" s="122"/>
    </row>
    <row r="169" spans="3:16" s="22" customFormat="1">
      <c r="C169" s="26"/>
      <c r="K169" s="26"/>
      <c r="O169" s="122"/>
      <c r="P169" s="122"/>
    </row>
    <row r="170" spans="3:16" s="22" customFormat="1">
      <c r="C170" s="26"/>
      <c r="K170" s="26"/>
      <c r="O170" s="122"/>
      <c r="P170" s="122"/>
    </row>
    <row r="171" spans="3:16" s="22" customFormat="1">
      <c r="C171" s="26"/>
      <c r="K171" s="26"/>
      <c r="O171" s="122"/>
      <c r="P171" s="122"/>
    </row>
    <row r="172" spans="3:16" s="22" customFormat="1">
      <c r="C172" s="26"/>
      <c r="K172" s="26"/>
      <c r="O172" s="122"/>
      <c r="P172" s="122"/>
    </row>
    <row r="173" spans="3:16" s="22" customFormat="1">
      <c r="C173" s="26"/>
      <c r="K173" s="26"/>
      <c r="O173" s="122"/>
      <c r="P173" s="122"/>
    </row>
    <row r="174" spans="3:16" s="22" customFormat="1">
      <c r="C174" s="26"/>
      <c r="K174" s="26"/>
      <c r="O174" s="122"/>
      <c r="P174" s="122"/>
    </row>
    <row r="175" spans="3:16" s="22" customFormat="1">
      <c r="C175" s="26"/>
      <c r="K175" s="26"/>
      <c r="O175" s="122"/>
      <c r="P175" s="122"/>
    </row>
    <row r="176" spans="3:16" s="22" customFormat="1">
      <c r="C176" s="26"/>
      <c r="K176" s="26"/>
      <c r="O176" s="122"/>
      <c r="P176" s="122"/>
    </row>
    <row r="177" spans="3:16" s="22" customFormat="1">
      <c r="C177" s="26"/>
      <c r="K177" s="26"/>
      <c r="O177" s="122"/>
      <c r="P177" s="122"/>
    </row>
    <row r="178" spans="3:16" s="22" customFormat="1">
      <c r="C178" s="26"/>
      <c r="K178" s="26"/>
      <c r="O178" s="122"/>
      <c r="P178" s="122"/>
    </row>
    <row r="179" spans="3:16" s="22" customFormat="1">
      <c r="C179" s="26"/>
      <c r="K179" s="26"/>
      <c r="O179" s="122"/>
      <c r="P179" s="122"/>
    </row>
    <row r="180" spans="3:16" s="22" customFormat="1">
      <c r="C180" s="26"/>
      <c r="K180" s="26"/>
      <c r="O180" s="122"/>
      <c r="P180" s="122"/>
    </row>
    <row r="181" spans="3:16" s="22" customFormat="1">
      <c r="C181" s="26"/>
      <c r="K181" s="26"/>
      <c r="O181" s="122"/>
      <c r="P181" s="122"/>
    </row>
    <row r="182" spans="3:16" s="22" customFormat="1">
      <c r="C182" s="26"/>
      <c r="K182" s="26"/>
      <c r="O182" s="122"/>
      <c r="P182" s="122"/>
    </row>
    <row r="183" spans="3:16" s="22" customFormat="1">
      <c r="C183" s="26"/>
      <c r="K183" s="26"/>
      <c r="O183" s="122"/>
      <c r="P183" s="122"/>
    </row>
    <row r="184" spans="3:16" s="22" customFormat="1">
      <c r="C184" s="26"/>
      <c r="K184" s="26"/>
      <c r="O184" s="122"/>
      <c r="P184" s="122"/>
    </row>
    <row r="185" spans="3:16" s="22" customFormat="1">
      <c r="C185" s="26"/>
      <c r="K185" s="26"/>
      <c r="O185" s="122"/>
      <c r="P185" s="122"/>
    </row>
    <row r="186" spans="3:16" s="22" customFormat="1">
      <c r="C186" s="26"/>
      <c r="K186" s="26"/>
      <c r="O186" s="122"/>
      <c r="P186" s="122"/>
    </row>
    <row r="187" spans="3:16" s="22" customFormat="1">
      <c r="C187" s="26"/>
      <c r="K187" s="26"/>
      <c r="O187" s="122"/>
      <c r="P187" s="122"/>
    </row>
    <row r="188" spans="3:16" s="22" customFormat="1">
      <c r="C188" s="26"/>
      <c r="K188" s="26"/>
      <c r="O188" s="122"/>
      <c r="P188" s="122"/>
    </row>
    <row r="189" spans="3:16" s="22" customFormat="1">
      <c r="C189" s="26"/>
      <c r="K189" s="26"/>
      <c r="O189" s="122"/>
      <c r="P189" s="122"/>
    </row>
    <row r="190" spans="3:16" s="22" customFormat="1">
      <c r="C190" s="26"/>
      <c r="K190" s="26"/>
      <c r="O190" s="122"/>
      <c r="P190" s="122"/>
    </row>
    <row r="191" spans="3:16" s="22" customFormat="1">
      <c r="C191" s="26"/>
      <c r="K191" s="26"/>
      <c r="O191" s="122"/>
      <c r="P191" s="122"/>
    </row>
    <row r="192" spans="3:16" s="22" customFormat="1">
      <c r="C192" s="26"/>
      <c r="K192" s="26"/>
      <c r="O192" s="122"/>
      <c r="P192" s="122"/>
    </row>
    <row r="193" spans="3:16" s="22" customFormat="1">
      <c r="C193" s="26"/>
      <c r="K193" s="26"/>
      <c r="O193" s="122"/>
      <c r="P193" s="122"/>
    </row>
    <row r="194" spans="3:16" s="22" customFormat="1">
      <c r="C194" s="26"/>
      <c r="K194" s="26"/>
      <c r="O194" s="122"/>
      <c r="P194" s="122"/>
    </row>
    <row r="195" spans="3:16" s="22" customFormat="1">
      <c r="C195" s="26"/>
      <c r="K195" s="26"/>
      <c r="O195" s="122"/>
      <c r="P195" s="122"/>
    </row>
    <row r="196" spans="3:16" s="22" customFormat="1">
      <c r="C196" s="26"/>
      <c r="K196" s="26"/>
      <c r="O196" s="122"/>
      <c r="P196" s="122"/>
    </row>
    <row r="197" spans="3:16" s="22" customFormat="1">
      <c r="C197" s="26"/>
      <c r="K197" s="26"/>
      <c r="O197" s="122"/>
      <c r="P197" s="122"/>
    </row>
    <row r="198" spans="3:16" s="22" customFormat="1">
      <c r="C198" s="26"/>
      <c r="K198" s="26"/>
      <c r="O198" s="122"/>
      <c r="P198" s="122"/>
    </row>
    <row r="199" spans="3:16" s="22" customFormat="1">
      <c r="C199" s="26"/>
      <c r="K199" s="26"/>
      <c r="O199" s="122"/>
      <c r="P199" s="122"/>
    </row>
    <row r="200" spans="3:16" s="22" customFormat="1">
      <c r="C200" s="26"/>
      <c r="K200" s="26"/>
      <c r="O200" s="122"/>
      <c r="P200" s="122"/>
    </row>
    <row r="201" spans="3:16" s="22" customFormat="1">
      <c r="C201" s="26"/>
      <c r="K201" s="26"/>
      <c r="O201" s="122"/>
      <c r="P201" s="122"/>
    </row>
    <row r="202" spans="3:16" s="22" customFormat="1">
      <c r="C202" s="26"/>
      <c r="K202" s="26"/>
      <c r="O202" s="122"/>
      <c r="P202" s="122"/>
    </row>
    <row r="203" spans="3:16" s="22" customFormat="1">
      <c r="C203" s="26"/>
      <c r="K203" s="26"/>
      <c r="O203" s="122"/>
      <c r="P203" s="122"/>
    </row>
    <row r="204" spans="3:16" s="22" customFormat="1">
      <c r="C204" s="26"/>
      <c r="K204" s="26"/>
      <c r="O204" s="122"/>
      <c r="P204" s="122"/>
    </row>
    <row r="205" spans="3:16" s="22" customFormat="1">
      <c r="C205" s="26"/>
      <c r="K205" s="26"/>
      <c r="O205" s="122"/>
      <c r="P205" s="122"/>
    </row>
    <row r="206" spans="3:16" s="22" customFormat="1">
      <c r="C206" s="26"/>
      <c r="K206" s="26"/>
      <c r="O206" s="122"/>
      <c r="P206" s="122"/>
    </row>
    <row r="207" spans="3:16" s="22" customFormat="1">
      <c r="C207" s="26"/>
      <c r="K207" s="26"/>
      <c r="O207" s="122"/>
      <c r="P207" s="122"/>
    </row>
    <row r="208" spans="3:16" s="22" customFormat="1">
      <c r="C208" s="26"/>
      <c r="K208" s="26"/>
      <c r="O208" s="122"/>
      <c r="P208" s="122"/>
    </row>
    <row r="209" spans="3:16" s="22" customFormat="1">
      <c r="C209" s="26"/>
      <c r="K209" s="26"/>
      <c r="O209" s="122"/>
      <c r="P209" s="122"/>
    </row>
    <row r="210" spans="3:16" s="22" customFormat="1">
      <c r="C210" s="26"/>
      <c r="K210" s="26"/>
      <c r="O210" s="122"/>
      <c r="P210" s="122"/>
    </row>
    <row r="211" spans="3:16" s="22" customFormat="1">
      <c r="C211" s="26"/>
      <c r="K211" s="26"/>
      <c r="O211" s="122"/>
      <c r="P211" s="122"/>
    </row>
    <row r="212" spans="3:16" s="22" customFormat="1">
      <c r="C212" s="26"/>
      <c r="K212" s="26"/>
      <c r="O212" s="122"/>
      <c r="P212" s="122"/>
    </row>
    <row r="213" spans="3:16" s="22" customFormat="1">
      <c r="C213" s="26"/>
      <c r="K213" s="26"/>
      <c r="O213" s="122"/>
      <c r="P213" s="122"/>
    </row>
    <row r="214" spans="3:16" s="22" customFormat="1">
      <c r="C214" s="26"/>
      <c r="K214" s="26"/>
      <c r="O214" s="122"/>
      <c r="P214" s="122"/>
    </row>
    <row r="215" spans="3:16" s="22" customFormat="1">
      <c r="C215" s="26"/>
      <c r="K215" s="26"/>
      <c r="O215" s="122"/>
      <c r="P215" s="122"/>
    </row>
    <row r="216" spans="3:16" s="22" customFormat="1">
      <c r="C216" s="26"/>
      <c r="K216" s="26"/>
      <c r="O216" s="122"/>
      <c r="P216" s="122"/>
    </row>
    <row r="217" spans="3:16" s="22" customFormat="1">
      <c r="C217" s="26"/>
      <c r="K217" s="26"/>
      <c r="O217" s="122"/>
      <c r="P217" s="122"/>
    </row>
    <row r="218" spans="3:16" s="22" customFormat="1">
      <c r="C218" s="26"/>
      <c r="K218" s="26"/>
      <c r="O218" s="122"/>
      <c r="P218" s="122"/>
    </row>
    <row r="219" spans="3:16" s="22" customFormat="1">
      <c r="C219" s="26"/>
      <c r="K219" s="26"/>
      <c r="O219" s="122"/>
      <c r="P219" s="122"/>
    </row>
    <row r="220" spans="3:16" s="22" customFormat="1">
      <c r="C220" s="26"/>
      <c r="K220" s="26"/>
      <c r="O220" s="122"/>
      <c r="P220" s="122"/>
    </row>
    <row r="221" spans="3:16" s="22" customFormat="1">
      <c r="C221" s="26"/>
      <c r="K221" s="26"/>
      <c r="O221" s="122"/>
      <c r="P221" s="122"/>
    </row>
    <row r="222" spans="3:16" s="22" customFormat="1">
      <c r="C222" s="26"/>
      <c r="K222" s="26"/>
      <c r="O222" s="122"/>
      <c r="P222" s="122"/>
    </row>
    <row r="223" spans="3:16" s="22" customFormat="1">
      <c r="C223" s="26"/>
      <c r="K223" s="26"/>
      <c r="O223" s="122"/>
      <c r="P223" s="122"/>
    </row>
    <row r="224" spans="3:16" s="22" customFormat="1">
      <c r="C224" s="26"/>
      <c r="K224" s="26"/>
      <c r="O224" s="122"/>
      <c r="P224" s="122"/>
    </row>
    <row r="225" spans="3:16" s="22" customFormat="1">
      <c r="C225" s="26"/>
      <c r="K225" s="26"/>
      <c r="O225" s="122"/>
      <c r="P225" s="122"/>
    </row>
    <row r="226" spans="3:16" s="22" customFormat="1">
      <c r="C226" s="26"/>
      <c r="K226" s="26"/>
      <c r="O226" s="122"/>
      <c r="P226" s="122"/>
    </row>
    <row r="227" spans="3:16" s="22" customFormat="1">
      <c r="C227" s="26"/>
      <c r="K227" s="26"/>
      <c r="O227" s="122"/>
      <c r="P227" s="122"/>
    </row>
    <row r="228" spans="3:16" s="22" customFormat="1">
      <c r="C228" s="26"/>
      <c r="K228" s="26"/>
      <c r="O228" s="122"/>
      <c r="P228" s="122"/>
    </row>
    <row r="229" spans="3:16" s="22" customFormat="1">
      <c r="C229" s="26"/>
      <c r="K229" s="26"/>
      <c r="O229" s="122"/>
      <c r="P229" s="122"/>
    </row>
    <row r="230" spans="3:16" s="22" customFormat="1">
      <c r="C230" s="26"/>
      <c r="K230" s="26"/>
      <c r="O230" s="122"/>
      <c r="P230" s="122"/>
    </row>
    <row r="231" spans="3:16" s="22" customFormat="1">
      <c r="C231" s="26"/>
      <c r="K231" s="26"/>
      <c r="O231" s="122"/>
      <c r="P231" s="122"/>
    </row>
    <row r="232" spans="3:16" s="22" customFormat="1">
      <c r="C232" s="26"/>
      <c r="K232" s="26"/>
      <c r="O232" s="122"/>
      <c r="P232" s="122"/>
    </row>
    <row r="233" spans="3:16" s="22" customFormat="1">
      <c r="C233" s="26"/>
      <c r="K233" s="26"/>
      <c r="O233" s="122"/>
      <c r="P233" s="122"/>
    </row>
    <row r="234" spans="3:16" s="22" customFormat="1">
      <c r="C234" s="26"/>
      <c r="K234" s="26"/>
      <c r="O234" s="122"/>
      <c r="P234" s="122"/>
    </row>
    <row r="235" spans="3:16" s="22" customFormat="1">
      <c r="C235" s="26"/>
      <c r="K235" s="26"/>
      <c r="O235" s="122"/>
      <c r="P235" s="122"/>
    </row>
    <row r="236" spans="3:16" s="22" customFormat="1">
      <c r="C236" s="26"/>
      <c r="K236" s="26"/>
      <c r="O236" s="122"/>
      <c r="P236" s="122"/>
    </row>
    <row r="237" spans="3:16" s="22" customFormat="1">
      <c r="C237" s="26"/>
      <c r="K237" s="26"/>
      <c r="O237" s="122"/>
      <c r="P237" s="122"/>
    </row>
    <row r="238" spans="3:16" s="22" customFormat="1">
      <c r="C238" s="26"/>
      <c r="K238" s="26"/>
      <c r="O238" s="122"/>
      <c r="P238" s="122"/>
    </row>
    <row r="239" spans="3:16" s="22" customFormat="1">
      <c r="C239" s="26"/>
      <c r="K239" s="26"/>
      <c r="O239" s="122"/>
      <c r="P239" s="122"/>
    </row>
    <row r="240" spans="3:16" s="22" customFormat="1">
      <c r="C240" s="26"/>
      <c r="K240" s="26"/>
      <c r="O240" s="122"/>
      <c r="P240" s="122"/>
    </row>
    <row r="241" spans="3:16" s="22" customFormat="1">
      <c r="C241" s="26"/>
      <c r="K241" s="26"/>
      <c r="O241" s="122"/>
      <c r="P241" s="122"/>
    </row>
    <row r="242" spans="3:16" s="22" customFormat="1">
      <c r="C242" s="26"/>
      <c r="K242" s="26"/>
      <c r="O242" s="122"/>
      <c r="P242" s="122"/>
    </row>
    <row r="243" spans="3:16" s="22" customFormat="1">
      <c r="C243" s="26"/>
      <c r="K243" s="26"/>
      <c r="O243" s="122"/>
      <c r="P243" s="122"/>
    </row>
    <row r="244" spans="3:16" s="22" customFormat="1">
      <c r="C244" s="26"/>
      <c r="K244" s="26"/>
      <c r="O244" s="122"/>
      <c r="P244" s="122"/>
    </row>
    <row r="245" spans="3:16" s="22" customFormat="1">
      <c r="C245" s="26"/>
      <c r="K245" s="26"/>
      <c r="O245" s="122"/>
      <c r="P245" s="122"/>
    </row>
    <row r="246" spans="3:16" s="22" customFormat="1">
      <c r="C246" s="26"/>
      <c r="K246" s="26"/>
      <c r="O246" s="122"/>
      <c r="P246" s="122"/>
    </row>
    <row r="247" spans="3:16" s="22" customFormat="1">
      <c r="C247" s="26"/>
      <c r="K247" s="26"/>
      <c r="O247" s="122"/>
      <c r="P247" s="122"/>
    </row>
    <row r="248" spans="3:16" s="22" customFormat="1">
      <c r="C248" s="26"/>
      <c r="K248" s="26"/>
      <c r="O248" s="122"/>
      <c r="P248" s="122"/>
    </row>
    <row r="249" spans="3:16" s="22" customFormat="1">
      <c r="C249" s="26"/>
      <c r="K249" s="26"/>
      <c r="O249" s="122"/>
      <c r="P249" s="122"/>
    </row>
    <row r="250" spans="3:16" s="22" customFormat="1">
      <c r="C250" s="26"/>
      <c r="K250" s="26"/>
      <c r="O250" s="122"/>
      <c r="P250" s="122"/>
    </row>
    <row r="251" spans="3:16" s="22" customFormat="1">
      <c r="C251" s="26"/>
      <c r="K251" s="26"/>
      <c r="O251" s="122"/>
      <c r="P251" s="122"/>
    </row>
    <row r="252" spans="3:16" s="22" customFormat="1">
      <c r="C252" s="26"/>
      <c r="K252" s="26"/>
      <c r="O252" s="122"/>
      <c r="P252" s="122"/>
    </row>
    <row r="253" spans="3:16" s="22" customFormat="1">
      <c r="C253" s="26"/>
      <c r="K253" s="26"/>
      <c r="O253" s="122"/>
      <c r="P253" s="122"/>
    </row>
    <row r="254" spans="3:16" s="22" customFormat="1">
      <c r="C254" s="26"/>
      <c r="K254" s="26"/>
      <c r="O254" s="122"/>
      <c r="P254" s="122"/>
    </row>
    <row r="255" spans="3:16" s="22" customFormat="1">
      <c r="C255" s="26"/>
      <c r="K255" s="26"/>
      <c r="O255" s="122"/>
      <c r="P255" s="122"/>
    </row>
    <row r="256" spans="3:16" s="22" customFormat="1">
      <c r="C256" s="26"/>
      <c r="K256" s="26"/>
      <c r="O256" s="122"/>
      <c r="P256" s="122"/>
    </row>
    <row r="257" spans="3:159" s="22" customFormat="1">
      <c r="C257" s="26"/>
      <c r="K257" s="26"/>
      <c r="O257" s="122"/>
      <c r="P257" s="122"/>
    </row>
    <row r="258" spans="3:159" s="22" customFormat="1">
      <c r="C258" s="26"/>
      <c r="K258" s="26"/>
      <c r="O258" s="122"/>
      <c r="P258" s="122"/>
    </row>
    <row r="259" spans="3:159" s="22" customFormat="1">
      <c r="C259" s="26"/>
      <c r="K259" s="26"/>
      <c r="O259" s="122"/>
      <c r="P259" s="122"/>
    </row>
    <row r="260" spans="3:159" s="22" customFormat="1">
      <c r="C260" s="26"/>
      <c r="K260" s="26"/>
      <c r="O260" s="122"/>
      <c r="P260" s="122"/>
    </row>
    <row r="261" spans="3:159" s="22" customFormat="1">
      <c r="C261" s="26"/>
      <c r="K261" s="26"/>
      <c r="O261" s="122"/>
      <c r="P261" s="122"/>
    </row>
    <row r="262" spans="3:159" s="22" customFormat="1">
      <c r="C262" s="26"/>
      <c r="K262" s="26"/>
      <c r="O262" s="122"/>
      <c r="P262" s="122"/>
    </row>
    <row r="263" spans="3:159" s="22" customFormat="1">
      <c r="C263" s="26"/>
      <c r="K263" s="26"/>
      <c r="O263" s="122"/>
      <c r="P263" s="122"/>
    </row>
    <row r="264" spans="3:159" s="22" customFormat="1">
      <c r="C264" s="26"/>
      <c r="K264" s="26"/>
      <c r="O264" s="122"/>
      <c r="P264" s="122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</row>
  </sheetData>
  <phoneticPr fontId="0" type="noConversion"/>
  <pageMargins left="0.75" right="0.75" top="1" bottom="1" header="0.5" footer="0.5"/>
  <pageSetup paperSize="17" scale="69" orientation="landscape" r:id="rId1"/>
  <headerFooter alignWithMargins="0"/>
  <rowBreaks count="1" manualBreakCount="1">
    <brk id="58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28" workbookViewId="0">
      <selection activeCell="A2" sqref="A2"/>
    </sheetView>
  </sheetViews>
  <sheetFormatPr defaultColWidth="8" defaultRowHeight="11.25"/>
  <cols>
    <col min="1" max="2" width="8" style="111" customWidth="1"/>
    <col min="3" max="3" width="23" style="111" customWidth="1"/>
    <col min="4" max="9" width="8" style="111" customWidth="1"/>
    <col min="10" max="10" width="8" style="112" customWidth="1"/>
    <col min="11" max="16384" width="8" style="111"/>
  </cols>
  <sheetData>
    <row r="1" spans="1:11" s="109" customFormat="1" ht="45">
      <c r="A1" s="109" t="s">
        <v>471</v>
      </c>
      <c r="B1" s="109" t="s">
        <v>104</v>
      </c>
      <c r="C1" s="109" t="s">
        <v>250</v>
      </c>
      <c r="D1" s="109" t="s">
        <v>472</v>
      </c>
      <c r="E1" s="109" t="s">
        <v>473</v>
      </c>
      <c r="F1" s="109" t="s">
        <v>474</v>
      </c>
      <c r="G1" s="109" t="s">
        <v>475</v>
      </c>
      <c r="H1" s="109" t="s">
        <v>476</v>
      </c>
      <c r="I1" s="109" t="s">
        <v>477</v>
      </c>
      <c r="J1" s="110" t="s">
        <v>478</v>
      </c>
    </row>
    <row r="2" spans="1:11">
      <c r="A2" s="111">
        <v>1</v>
      </c>
      <c r="B2" s="111">
        <v>3</v>
      </c>
      <c r="C2" s="111" t="s">
        <v>255</v>
      </c>
      <c r="D2" s="111">
        <v>24</v>
      </c>
      <c r="E2" s="111">
        <v>0</v>
      </c>
      <c r="F2" s="111">
        <v>2</v>
      </c>
      <c r="G2" s="111">
        <v>4</v>
      </c>
      <c r="H2" s="111">
        <v>4</v>
      </c>
      <c r="I2" s="111">
        <v>0</v>
      </c>
      <c r="J2" s="112">
        <f t="shared" ref="J2:J33" si="0">D2/(D2+E2+F2+G2+H2+I2)</f>
        <v>0.70588235294117652</v>
      </c>
      <c r="K2" s="111">
        <v>70.599999999999994</v>
      </c>
    </row>
    <row r="3" spans="1:11">
      <c r="A3" s="111">
        <v>2</v>
      </c>
      <c r="B3" s="111">
        <v>4</v>
      </c>
      <c r="C3" s="111" t="s">
        <v>257</v>
      </c>
      <c r="D3" s="111">
        <v>0</v>
      </c>
      <c r="E3" s="111">
        <v>0</v>
      </c>
      <c r="F3" s="111">
        <v>0</v>
      </c>
      <c r="G3" s="111">
        <v>0</v>
      </c>
      <c r="H3" s="111">
        <v>0</v>
      </c>
      <c r="I3" s="111">
        <v>0</v>
      </c>
      <c r="J3" s="112" t="e">
        <f t="shared" si="0"/>
        <v>#DIV/0!</v>
      </c>
      <c r="K3" s="111" t="e">
        <v>#DIV/0!</v>
      </c>
    </row>
    <row r="4" spans="1:11">
      <c r="A4" s="111">
        <v>3</v>
      </c>
      <c r="B4" s="111">
        <v>56</v>
      </c>
      <c r="C4" s="111" t="s">
        <v>356</v>
      </c>
      <c r="D4" s="111">
        <v>18</v>
      </c>
      <c r="E4" s="111">
        <v>1</v>
      </c>
      <c r="F4" s="111">
        <v>1</v>
      </c>
      <c r="G4" s="111">
        <v>0</v>
      </c>
      <c r="H4" s="111">
        <v>1</v>
      </c>
      <c r="I4" s="111">
        <v>1</v>
      </c>
      <c r="J4" s="112">
        <f t="shared" si="0"/>
        <v>0.81818181818181823</v>
      </c>
      <c r="K4" s="111">
        <v>81.8</v>
      </c>
    </row>
    <row r="5" spans="1:11">
      <c r="A5" s="111">
        <v>4</v>
      </c>
      <c r="B5" s="111">
        <v>5</v>
      </c>
      <c r="C5" s="111" t="s">
        <v>259</v>
      </c>
      <c r="D5" s="111">
        <v>2936</v>
      </c>
      <c r="E5" s="111">
        <v>373</v>
      </c>
      <c r="F5" s="111">
        <v>634</v>
      </c>
      <c r="G5" s="111">
        <v>241</v>
      </c>
      <c r="H5" s="111">
        <v>233</v>
      </c>
      <c r="I5" s="111">
        <v>148</v>
      </c>
      <c r="J5" s="112">
        <f t="shared" si="0"/>
        <v>0.64315443592552024</v>
      </c>
      <c r="K5" s="111">
        <v>64.3</v>
      </c>
    </row>
    <row r="6" spans="1:11">
      <c r="A6" s="111">
        <v>5</v>
      </c>
      <c r="B6" s="111">
        <v>6</v>
      </c>
      <c r="C6" s="111" t="s">
        <v>261</v>
      </c>
      <c r="D6" s="111">
        <v>26</v>
      </c>
      <c r="E6" s="111">
        <v>2</v>
      </c>
      <c r="F6" s="111">
        <v>0</v>
      </c>
      <c r="G6" s="111">
        <v>2</v>
      </c>
      <c r="H6" s="111">
        <v>2</v>
      </c>
      <c r="I6" s="111">
        <v>1</v>
      </c>
      <c r="J6" s="112">
        <f t="shared" si="0"/>
        <v>0.78787878787878785</v>
      </c>
      <c r="K6" s="111">
        <v>78.8</v>
      </c>
    </row>
    <row r="7" spans="1:11">
      <c r="A7" s="111">
        <v>6</v>
      </c>
      <c r="B7" s="111">
        <v>7</v>
      </c>
      <c r="C7" s="111" t="s">
        <v>263</v>
      </c>
      <c r="D7" s="111">
        <v>71</v>
      </c>
      <c r="E7" s="111">
        <v>49</v>
      </c>
      <c r="F7" s="111">
        <v>58</v>
      </c>
      <c r="G7" s="111">
        <v>15</v>
      </c>
      <c r="H7" s="111">
        <v>16</v>
      </c>
      <c r="I7" s="111">
        <v>16</v>
      </c>
      <c r="J7" s="112">
        <f t="shared" si="0"/>
        <v>0.31555555555555553</v>
      </c>
      <c r="K7" s="111">
        <v>31.6</v>
      </c>
    </row>
    <row r="8" spans="1:11">
      <c r="A8" s="111">
        <v>7</v>
      </c>
      <c r="B8" s="111">
        <v>8</v>
      </c>
      <c r="C8" s="111" t="s">
        <v>265</v>
      </c>
      <c r="D8" s="111">
        <v>15</v>
      </c>
      <c r="E8" s="111">
        <v>1</v>
      </c>
      <c r="F8" s="111">
        <v>0</v>
      </c>
      <c r="G8" s="111">
        <v>0</v>
      </c>
      <c r="H8" s="111">
        <v>1</v>
      </c>
      <c r="I8" s="111">
        <v>0</v>
      </c>
      <c r="J8" s="112">
        <f t="shared" si="0"/>
        <v>0.88235294117647056</v>
      </c>
      <c r="K8" s="111">
        <v>88.2</v>
      </c>
    </row>
    <row r="9" spans="1:11">
      <c r="A9" s="111">
        <v>8</v>
      </c>
      <c r="B9" s="111">
        <v>9</v>
      </c>
      <c r="C9" s="111" t="s">
        <v>267</v>
      </c>
      <c r="D9" s="111">
        <v>9</v>
      </c>
      <c r="E9" s="111">
        <v>1</v>
      </c>
      <c r="F9" s="111">
        <v>1</v>
      </c>
      <c r="G9" s="111">
        <v>0</v>
      </c>
      <c r="H9" s="111">
        <v>0</v>
      </c>
      <c r="I9" s="111">
        <v>1</v>
      </c>
      <c r="J9" s="112">
        <f t="shared" si="0"/>
        <v>0.75</v>
      </c>
      <c r="K9" s="111">
        <v>75</v>
      </c>
    </row>
    <row r="10" spans="1:11">
      <c r="A10" s="111">
        <v>9</v>
      </c>
      <c r="B10" s="111">
        <v>10</v>
      </c>
      <c r="C10" s="111" t="s">
        <v>269</v>
      </c>
      <c r="D10" s="111">
        <v>4</v>
      </c>
      <c r="E10" s="111">
        <v>3</v>
      </c>
      <c r="F10" s="111">
        <v>5</v>
      </c>
      <c r="G10" s="111">
        <v>0</v>
      </c>
      <c r="H10" s="111">
        <v>2</v>
      </c>
      <c r="I10" s="111">
        <v>0</v>
      </c>
      <c r="J10" s="112">
        <f t="shared" si="0"/>
        <v>0.2857142857142857</v>
      </c>
      <c r="K10" s="111">
        <v>28.6</v>
      </c>
    </row>
    <row r="11" spans="1:11">
      <c r="A11" s="111">
        <v>10</v>
      </c>
      <c r="B11" s="111">
        <v>11</v>
      </c>
      <c r="C11" s="111" t="s">
        <v>271</v>
      </c>
      <c r="D11" s="111">
        <v>39</v>
      </c>
      <c r="E11" s="111">
        <v>2</v>
      </c>
      <c r="F11" s="111">
        <v>5</v>
      </c>
      <c r="G11" s="111">
        <v>1</v>
      </c>
      <c r="H11" s="111">
        <v>0</v>
      </c>
      <c r="I11" s="111">
        <v>4</v>
      </c>
      <c r="J11" s="112">
        <f t="shared" si="0"/>
        <v>0.76470588235294112</v>
      </c>
      <c r="K11" s="111">
        <v>76.5</v>
      </c>
    </row>
    <row r="12" spans="1:11">
      <c r="A12" s="111">
        <v>11</v>
      </c>
      <c r="B12" s="111">
        <v>12</v>
      </c>
      <c r="C12" s="111" t="s">
        <v>273</v>
      </c>
      <c r="D12" s="111">
        <v>42</v>
      </c>
      <c r="E12" s="111">
        <v>1</v>
      </c>
      <c r="F12" s="111">
        <v>0</v>
      </c>
      <c r="G12" s="111">
        <v>1</v>
      </c>
      <c r="H12" s="111">
        <v>1</v>
      </c>
      <c r="I12" s="111">
        <v>0</v>
      </c>
      <c r="J12" s="112">
        <f t="shared" si="0"/>
        <v>0.93333333333333335</v>
      </c>
      <c r="K12" s="111">
        <v>93.3</v>
      </c>
    </row>
    <row r="13" spans="1:11">
      <c r="A13" s="111">
        <v>12</v>
      </c>
      <c r="B13" s="111">
        <v>13</v>
      </c>
      <c r="C13" s="111" t="s">
        <v>275</v>
      </c>
      <c r="D13" s="111">
        <v>24</v>
      </c>
      <c r="E13" s="111">
        <v>5</v>
      </c>
      <c r="F13" s="111">
        <v>4</v>
      </c>
      <c r="G13" s="111">
        <v>0</v>
      </c>
      <c r="H13" s="111">
        <v>3</v>
      </c>
      <c r="I13" s="111">
        <v>1</v>
      </c>
      <c r="J13" s="112">
        <f t="shared" si="0"/>
        <v>0.64864864864864868</v>
      </c>
      <c r="K13" s="111">
        <v>64.900000000000006</v>
      </c>
    </row>
    <row r="14" spans="1:11">
      <c r="A14" s="111">
        <v>13</v>
      </c>
      <c r="B14" s="111">
        <v>14</v>
      </c>
      <c r="C14" s="111" t="s">
        <v>277</v>
      </c>
      <c r="D14" s="111">
        <v>60</v>
      </c>
      <c r="E14" s="111">
        <v>28</v>
      </c>
      <c r="F14" s="111">
        <v>6</v>
      </c>
      <c r="G14" s="111">
        <v>112</v>
      </c>
      <c r="H14" s="111">
        <v>51</v>
      </c>
      <c r="I14" s="111">
        <v>33</v>
      </c>
      <c r="J14" s="112">
        <f t="shared" si="0"/>
        <v>0.20689655172413793</v>
      </c>
      <c r="K14" s="111">
        <v>20.7</v>
      </c>
    </row>
    <row r="15" spans="1:11">
      <c r="A15" s="111">
        <v>14</v>
      </c>
      <c r="B15" s="111">
        <v>2</v>
      </c>
      <c r="C15" s="111" t="s">
        <v>253</v>
      </c>
      <c r="D15" s="111">
        <v>17</v>
      </c>
      <c r="E15" s="111">
        <v>1</v>
      </c>
      <c r="F15" s="111">
        <v>3</v>
      </c>
      <c r="G15" s="111">
        <v>0</v>
      </c>
      <c r="H15" s="111">
        <v>1</v>
      </c>
      <c r="I15" s="111">
        <v>0</v>
      </c>
      <c r="J15" s="112">
        <f t="shared" si="0"/>
        <v>0.77272727272727271</v>
      </c>
      <c r="K15" s="111">
        <v>77.3</v>
      </c>
    </row>
    <row r="16" spans="1:11">
      <c r="A16" s="111">
        <v>15</v>
      </c>
      <c r="B16" s="111">
        <v>15</v>
      </c>
      <c r="C16" s="111" t="s">
        <v>279</v>
      </c>
      <c r="D16" s="111">
        <v>34</v>
      </c>
      <c r="E16" s="111">
        <v>7</v>
      </c>
      <c r="F16" s="111">
        <v>12</v>
      </c>
      <c r="G16" s="111">
        <v>5</v>
      </c>
      <c r="H16" s="111">
        <v>5</v>
      </c>
      <c r="I16" s="111">
        <v>5</v>
      </c>
      <c r="J16" s="112">
        <f t="shared" si="0"/>
        <v>0.5</v>
      </c>
      <c r="K16" s="111">
        <v>50</v>
      </c>
    </row>
    <row r="17" spans="1:11">
      <c r="A17" s="111">
        <v>16</v>
      </c>
      <c r="B17" s="111">
        <v>16</v>
      </c>
      <c r="C17" s="111" t="s">
        <v>281</v>
      </c>
      <c r="D17" s="111">
        <v>818</v>
      </c>
      <c r="E17" s="111">
        <v>149</v>
      </c>
      <c r="F17" s="111">
        <v>207</v>
      </c>
      <c r="G17" s="111">
        <v>98</v>
      </c>
      <c r="H17" s="111">
        <v>74</v>
      </c>
      <c r="I17" s="111">
        <v>123</v>
      </c>
      <c r="J17" s="112">
        <f t="shared" si="0"/>
        <v>0.55684138869979583</v>
      </c>
      <c r="K17" s="111">
        <v>55.7</v>
      </c>
    </row>
    <row r="18" spans="1:11">
      <c r="A18" s="111">
        <v>17</v>
      </c>
      <c r="B18" s="111">
        <v>17</v>
      </c>
      <c r="C18" s="111" t="s">
        <v>283</v>
      </c>
      <c r="D18" s="111">
        <v>176</v>
      </c>
      <c r="E18" s="111">
        <v>43</v>
      </c>
      <c r="F18" s="111">
        <v>121</v>
      </c>
      <c r="G18" s="111">
        <v>14</v>
      </c>
      <c r="H18" s="111">
        <v>1</v>
      </c>
      <c r="I18" s="111">
        <v>1</v>
      </c>
      <c r="J18" s="112">
        <f t="shared" si="0"/>
        <v>0.4943820224719101</v>
      </c>
      <c r="K18" s="111">
        <v>49.4</v>
      </c>
    </row>
    <row r="19" spans="1:11">
      <c r="A19" s="111">
        <v>18</v>
      </c>
      <c r="B19" s="111">
        <v>18</v>
      </c>
      <c r="C19" s="111" t="s">
        <v>285</v>
      </c>
      <c r="D19" s="111">
        <v>34</v>
      </c>
      <c r="E19" s="111">
        <v>0</v>
      </c>
      <c r="F19" s="111">
        <v>1</v>
      </c>
      <c r="G19" s="111">
        <v>2</v>
      </c>
      <c r="H19" s="111">
        <v>0</v>
      </c>
      <c r="I19" s="111">
        <v>1</v>
      </c>
      <c r="J19" s="112">
        <f t="shared" si="0"/>
        <v>0.89473684210526316</v>
      </c>
      <c r="K19" s="111">
        <v>89.5</v>
      </c>
    </row>
    <row r="20" spans="1:11">
      <c r="A20" s="111">
        <v>19</v>
      </c>
      <c r="B20" s="111">
        <v>19</v>
      </c>
      <c r="C20" s="111" t="s">
        <v>287</v>
      </c>
      <c r="D20" s="111">
        <v>14</v>
      </c>
      <c r="E20" s="111">
        <v>0</v>
      </c>
      <c r="F20" s="111">
        <v>3</v>
      </c>
      <c r="G20" s="111">
        <v>2</v>
      </c>
      <c r="H20" s="111">
        <v>0</v>
      </c>
      <c r="I20" s="111">
        <v>4</v>
      </c>
      <c r="J20" s="112">
        <f t="shared" si="0"/>
        <v>0.60869565217391308</v>
      </c>
      <c r="K20" s="111">
        <v>60.9</v>
      </c>
    </row>
    <row r="21" spans="1:11">
      <c r="A21" s="111">
        <v>20</v>
      </c>
      <c r="B21" s="111">
        <v>20</v>
      </c>
      <c r="C21" s="111" t="s">
        <v>289</v>
      </c>
      <c r="D21" s="111">
        <v>4</v>
      </c>
      <c r="E21" s="111">
        <v>2</v>
      </c>
      <c r="F21" s="111">
        <v>0</v>
      </c>
      <c r="G21" s="111">
        <v>0</v>
      </c>
      <c r="H21" s="111">
        <v>0</v>
      </c>
      <c r="I21" s="111">
        <v>0</v>
      </c>
      <c r="J21" s="112">
        <f t="shared" si="0"/>
        <v>0.66666666666666663</v>
      </c>
      <c r="K21" s="111">
        <v>66.7</v>
      </c>
    </row>
    <row r="22" spans="1:11">
      <c r="A22" s="111">
        <v>21</v>
      </c>
      <c r="B22" s="111">
        <v>21</v>
      </c>
      <c r="C22" s="111" t="s">
        <v>291</v>
      </c>
      <c r="D22" s="111">
        <v>17</v>
      </c>
      <c r="E22" s="111">
        <v>8</v>
      </c>
      <c r="F22" s="111">
        <v>3</v>
      </c>
      <c r="G22" s="111">
        <v>6</v>
      </c>
      <c r="H22" s="111">
        <v>3</v>
      </c>
      <c r="I22" s="111">
        <v>1</v>
      </c>
      <c r="J22" s="112">
        <f t="shared" si="0"/>
        <v>0.44736842105263158</v>
      </c>
      <c r="K22" s="111">
        <v>44.7</v>
      </c>
    </row>
    <row r="23" spans="1:11">
      <c r="A23" s="111">
        <v>22</v>
      </c>
      <c r="B23" s="111">
        <v>22</v>
      </c>
      <c r="C23" s="111" t="s">
        <v>293</v>
      </c>
      <c r="D23" s="111">
        <v>417</v>
      </c>
      <c r="E23" s="111">
        <v>37</v>
      </c>
      <c r="F23" s="111">
        <v>22</v>
      </c>
      <c r="G23" s="111">
        <v>20</v>
      </c>
      <c r="H23" s="111">
        <v>41</v>
      </c>
      <c r="I23" s="111">
        <v>24</v>
      </c>
      <c r="J23" s="112">
        <f t="shared" si="0"/>
        <v>0.74331550802139035</v>
      </c>
      <c r="K23" s="111">
        <v>74.3</v>
      </c>
    </row>
    <row r="24" spans="1:11">
      <c r="A24" s="111">
        <v>23</v>
      </c>
      <c r="B24" s="111">
        <v>23</v>
      </c>
      <c r="C24" s="111" t="s">
        <v>295</v>
      </c>
      <c r="D24" s="111">
        <v>3</v>
      </c>
      <c r="E24" s="111">
        <v>1</v>
      </c>
      <c r="F24" s="111">
        <v>1</v>
      </c>
      <c r="G24" s="111">
        <v>2</v>
      </c>
      <c r="H24" s="111">
        <v>1</v>
      </c>
      <c r="I24" s="111">
        <v>1</v>
      </c>
      <c r="J24" s="112">
        <f t="shared" si="0"/>
        <v>0.33333333333333331</v>
      </c>
      <c r="K24" s="111">
        <v>33.299999999999997</v>
      </c>
    </row>
    <row r="25" spans="1:11">
      <c r="A25" s="111">
        <v>24</v>
      </c>
      <c r="B25" s="111">
        <v>55</v>
      </c>
      <c r="C25" s="111" t="s">
        <v>354</v>
      </c>
      <c r="D25" s="111">
        <v>8</v>
      </c>
      <c r="E25" s="111">
        <v>0</v>
      </c>
      <c r="F25" s="111">
        <v>14</v>
      </c>
      <c r="G25" s="111">
        <v>2</v>
      </c>
      <c r="H25" s="111">
        <v>2</v>
      </c>
      <c r="I25" s="111">
        <v>8</v>
      </c>
      <c r="J25" s="112">
        <f t="shared" si="0"/>
        <v>0.23529411764705882</v>
      </c>
      <c r="K25" s="111">
        <v>23.5</v>
      </c>
    </row>
    <row r="26" spans="1:11">
      <c r="A26" s="111">
        <v>25</v>
      </c>
      <c r="B26" s="111">
        <v>24</v>
      </c>
      <c r="C26" s="111" t="s">
        <v>297</v>
      </c>
      <c r="D26" s="111">
        <v>621</v>
      </c>
      <c r="E26" s="111">
        <v>49</v>
      </c>
      <c r="F26" s="111">
        <v>82</v>
      </c>
      <c r="G26" s="111">
        <v>53</v>
      </c>
      <c r="H26" s="111">
        <v>42</v>
      </c>
      <c r="I26" s="111">
        <v>18</v>
      </c>
      <c r="J26" s="112">
        <f t="shared" si="0"/>
        <v>0.7179190751445087</v>
      </c>
      <c r="K26" s="111">
        <v>71.8</v>
      </c>
    </row>
    <row r="27" spans="1:11">
      <c r="A27" s="111">
        <v>26</v>
      </c>
      <c r="B27" s="111">
        <v>25</v>
      </c>
      <c r="C27" s="111" t="s">
        <v>299</v>
      </c>
      <c r="D27" s="111">
        <v>125</v>
      </c>
      <c r="E27" s="111">
        <v>47</v>
      </c>
      <c r="F27" s="111">
        <v>23</v>
      </c>
      <c r="G27" s="111">
        <v>15</v>
      </c>
      <c r="H27" s="111">
        <v>12</v>
      </c>
      <c r="I27" s="111">
        <v>22</v>
      </c>
      <c r="J27" s="112">
        <f t="shared" si="0"/>
        <v>0.51229508196721307</v>
      </c>
      <c r="K27" s="111">
        <v>51.2</v>
      </c>
    </row>
    <row r="28" spans="1:11">
      <c r="A28" s="111">
        <v>27</v>
      </c>
      <c r="B28" s="111">
        <v>27</v>
      </c>
      <c r="C28" s="111" t="s">
        <v>301</v>
      </c>
      <c r="D28" s="111">
        <v>7</v>
      </c>
      <c r="E28" s="111">
        <v>1</v>
      </c>
      <c r="F28" s="111">
        <v>0</v>
      </c>
      <c r="G28" s="111">
        <v>2</v>
      </c>
      <c r="H28" s="111">
        <v>1</v>
      </c>
      <c r="I28" s="111">
        <v>1</v>
      </c>
      <c r="J28" s="112">
        <f t="shared" si="0"/>
        <v>0.58333333333333337</v>
      </c>
      <c r="K28" s="111">
        <v>58.3</v>
      </c>
    </row>
    <row r="29" spans="1:11">
      <c r="A29" s="111">
        <v>28</v>
      </c>
      <c r="B29" s="111">
        <v>28</v>
      </c>
      <c r="C29" s="111" t="s">
        <v>303</v>
      </c>
      <c r="D29" s="111">
        <v>185</v>
      </c>
      <c r="E29" s="111">
        <v>15</v>
      </c>
      <c r="F29" s="111">
        <v>21</v>
      </c>
      <c r="G29" s="111">
        <v>9</v>
      </c>
      <c r="H29" s="111">
        <v>8</v>
      </c>
      <c r="I29" s="111">
        <v>0</v>
      </c>
      <c r="J29" s="112">
        <f t="shared" si="0"/>
        <v>0.77731092436974791</v>
      </c>
      <c r="K29" s="111">
        <v>77.7</v>
      </c>
    </row>
    <row r="30" spans="1:11">
      <c r="A30" s="111">
        <v>29</v>
      </c>
      <c r="B30" s="111">
        <v>29</v>
      </c>
      <c r="C30" s="111" t="s">
        <v>305</v>
      </c>
      <c r="D30" s="111">
        <v>37</v>
      </c>
      <c r="E30" s="111">
        <v>7</v>
      </c>
      <c r="F30" s="111">
        <v>2</v>
      </c>
      <c r="G30" s="111">
        <v>1</v>
      </c>
      <c r="H30" s="111">
        <v>3</v>
      </c>
      <c r="I30" s="111">
        <v>3</v>
      </c>
      <c r="J30" s="112">
        <f t="shared" si="0"/>
        <v>0.69811320754716977</v>
      </c>
      <c r="K30" s="111">
        <v>69.8</v>
      </c>
    </row>
    <row r="31" spans="1:11">
      <c r="A31" s="111">
        <v>30</v>
      </c>
      <c r="B31" s="111">
        <v>30</v>
      </c>
      <c r="C31" s="111" t="s">
        <v>307</v>
      </c>
      <c r="D31" s="111">
        <v>25</v>
      </c>
      <c r="E31" s="111">
        <v>3</v>
      </c>
      <c r="F31" s="111">
        <v>20</v>
      </c>
      <c r="G31" s="111">
        <v>3</v>
      </c>
      <c r="H31" s="111">
        <v>3</v>
      </c>
      <c r="I31" s="111">
        <v>0</v>
      </c>
      <c r="J31" s="112">
        <f t="shared" si="0"/>
        <v>0.46296296296296297</v>
      </c>
      <c r="K31" s="111">
        <v>46.3</v>
      </c>
    </row>
    <row r="32" spans="1:11">
      <c r="A32" s="111">
        <v>31</v>
      </c>
      <c r="B32" s="111">
        <v>31</v>
      </c>
      <c r="C32" s="111" t="s">
        <v>309</v>
      </c>
      <c r="D32" s="111">
        <v>134</v>
      </c>
      <c r="E32" s="111">
        <v>15</v>
      </c>
      <c r="F32" s="111">
        <v>21</v>
      </c>
      <c r="G32" s="111">
        <v>23</v>
      </c>
      <c r="H32" s="111">
        <v>38</v>
      </c>
      <c r="I32" s="111">
        <v>39</v>
      </c>
      <c r="J32" s="112">
        <f t="shared" si="0"/>
        <v>0.49629629629629629</v>
      </c>
      <c r="K32" s="111">
        <v>49.6</v>
      </c>
    </row>
    <row r="33" spans="1:11">
      <c r="A33" s="111">
        <v>32</v>
      </c>
      <c r="B33" s="111">
        <v>32</v>
      </c>
      <c r="C33" s="111" t="s">
        <v>311</v>
      </c>
      <c r="D33" s="111">
        <v>112</v>
      </c>
      <c r="E33" s="111">
        <v>36</v>
      </c>
      <c r="F33" s="111">
        <v>59</v>
      </c>
      <c r="G33" s="111">
        <v>2</v>
      </c>
      <c r="H33" s="111">
        <v>0</v>
      </c>
      <c r="I33" s="111">
        <v>3</v>
      </c>
      <c r="J33" s="112">
        <f t="shared" si="0"/>
        <v>0.52830188679245282</v>
      </c>
      <c r="K33" s="111">
        <v>52.8</v>
      </c>
    </row>
    <row r="34" spans="1:11">
      <c r="A34" s="111">
        <v>33</v>
      </c>
      <c r="B34" s="111">
        <v>33</v>
      </c>
      <c r="C34" s="111" t="s">
        <v>313</v>
      </c>
      <c r="D34" s="111">
        <v>929</v>
      </c>
      <c r="E34" s="111">
        <v>69</v>
      </c>
      <c r="F34" s="111">
        <v>94</v>
      </c>
      <c r="G34" s="111">
        <v>69</v>
      </c>
      <c r="H34" s="111">
        <v>84</v>
      </c>
      <c r="I34" s="111">
        <v>84</v>
      </c>
      <c r="J34" s="112">
        <f t="shared" ref="J34:J57" si="1">D34/(D34+E34+F34+G34+H34+I34)</f>
        <v>0.69902182091798348</v>
      </c>
      <c r="K34" s="111">
        <v>69.900000000000006</v>
      </c>
    </row>
    <row r="35" spans="1:11">
      <c r="A35" s="111">
        <v>34</v>
      </c>
      <c r="B35" s="111">
        <v>34</v>
      </c>
      <c r="C35" s="111" t="s">
        <v>315</v>
      </c>
      <c r="D35" s="111">
        <v>56</v>
      </c>
      <c r="E35" s="111">
        <v>41</v>
      </c>
      <c r="F35" s="111">
        <v>28</v>
      </c>
      <c r="G35" s="111">
        <v>6</v>
      </c>
      <c r="H35" s="111">
        <v>7</v>
      </c>
      <c r="I35" s="111">
        <v>10</v>
      </c>
      <c r="J35" s="112">
        <f t="shared" si="1"/>
        <v>0.3783783783783784</v>
      </c>
      <c r="K35" s="111">
        <v>37.799999999999997</v>
      </c>
    </row>
    <row r="36" spans="1:11">
      <c r="A36" s="111">
        <v>35</v>
      </c>
      <c r="B36" s="111">
        <v>35</v>
      </c>
      <c r="C36" s="111" t="s">
        <v>316</v>
      </c>
      <c r="D36" s="111">
        <v>35</v>
      </c>
      <c r="E36" s="111">
        <v>5</v>
      </c>
      <c r="F36" s="111">
        <v>0</v>
      </c>
      <c r="G36" s="111">
        <v>2</v>
      </c>
      <c r="H36" s="111">
        <v>5</v>
      </c>
      <c r="I36" s="111">
        <v>5</v>
      </c>
      <c r="J36" s="112">
        <f t="shared" si="1"/>
        <v>0.67307692307692313</v>
      </c>
      <c r="K36" s="111">
        <v>67.3</v>
      </c>
    </row>
    <row r="37" spans="1:11">
      <c r="A37" s="111">
        <v>36</v>
      </c>
      <c r="B37" s="111">
        <v>36</v>
      </c>
      <c r="C37" s="111" t="s">
        <v>318</v>
      </c>
      <c r="D37" s="111">
        <v>100</v>
      </c>
      <c r="E37" s="111">
        <v>7</v>
      </c>
      <c r="F37" s="111">
        <v>20</v>
      </c>
      <c r="G37" s="111">
        <v>17</v>
      </c>
      <c r="H37" s="111">
        <v>12</v>
      </c>
      <c r="I37" s="111">
        <v>23</v>
      </c>
      <c r="J37" s="112">
        <f t="shared" si="1"/>
        <v>0.55865921787709494</v>
      </c>
      <c r="K37" s="111">
        <v>55.9</v>
      </c>
    </row>
    <row r="38" spans="1:11">
      <c r="A38" s="111">
        <v>37</v>
      </c>
      <c r="B38" s="111">
        <v>37</v>
      </c>
      <c r="C38" s="111" t="s">
        <v>320</v>
      </c>
      <c r="D38" s="111">
        <v>98</v>
      </c>
      <c r="E38" s="111">
        <v>6</v>
      </c>
      <c r="F38" s="111">
        <v>5</v>
      </c>
      <c r="G38" s="111">
        <v>12</v>
      </c>
      <c r="H38" s="111">
        <v>18</v>
      </c>
      <c r="I38" s="111">
        <v>13</v>
      </c>
      <c r="J38" s="112">
        <f t="shared" si="1"/>
        <v>0.64473684210526316</v>
      </c>
      <c r="K38" s="111">
        <v>64.5</v>
      </c>
    </row>
    <row r="39" spans="1:11">
      <c r="A39" s="111">
        <v>38</v>
      </c>
      <c r="B39" s="111">
        <v>38</v>
      </c>
      <c r="C39" s="111" t="s">
        <v>322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2" t="e">
        <f t="shared" si="1"/>
        <v>#DIV/0!</v>
      </c>
      <c r="K39" s="111" t="e">
        <v>#DIV/0!</v>
      </c>
    </row>
    <row r="40" spans="1:11">
      <c r="A40" s="111">
        <v>39</v>
      </c>
      <c r="B40" s="111">
        <v>39</v>
      </c>
      <c r="C40" s="111" t="s">
        <v>324</v>
      </c>
      <c r="D40" s="111">
        <v>49</v>
      </c>
      <c r="E40" s="111">
        <v>0</v>
      </c>
      <c r="F40" s="111">
        <v>0</v>
      </c>
      <c r="G40" s="111">
        <v>8</v>
      </c>
      <c r="H40" s="111">
        <v>1</v>
      </c>
      <c r="I40" s="111">
        <v>1</v>
      </c>
      <c r="J40" s="112">
        <f t="shared" si="1"/>
        <v>0.83050847457627119</v>
      </c>
      <c r="K40" s="111">
        <v>83.1</v>
      </c>
    </row>
    <row r="41" spans="1:11">
      <c r="A41" s="111">
        <v>40</v>
      </c>
      <c r="B41" s="111">
        <v>40</v>
      </c>
      <c r="C41" s="111" t="s">
        <v>326</v>
      </c>
      <c r="D41" s="111">
        <v>4</v>
      </c>
      <c r="E41" s="111">
        <v>0</v>
      </c>
      <c r="F41" s="111">
        <v>0</v>
      </c>
      <c r="G41" s="111">
        <v>1</v>
      </c>
      <c r="H41" s="111">
        <v>0</v>
      </c>
      <c r="I41" s="111">
        <v>0</v>
      </c>
      <c r="J41" s="112">
        <f t="shared" si="1"/>
        <v>0.8</v>
      </c>
      <c r="K41" s="111">
        <v>80</v>
      </c>
    </row>
    <row r="42" spans="1:11">
      <c r="A42" s="111">
        <v>41</v>
      </c>
      <c r="B42" s="111">
        <v>46</v>
      </c>
      <c r="C42" s="111" t="s">
        <v>479</v>
      </c>
      <c r="D42" s="111">
        <v>12</v>
      </c>
      <c r="E42" s="111">
        <v>0</v>
      </c>
      <c r="F42" s="111">
        <v>2</v>
      </c>
      <c r="G42" s="111">
        <v>1</v>
      </c>
      <c r="H42" s="111">
        <v>0</v>
      </c>
      <c r="I42" s="111">
        <v>2</v>
      </c>
      <c r="J42" s="112">
        <f t="shared" si="1"/>
        <v>0.70588235294117652</v>
      </c>
      <c r="K42" s="111">
        <v>70.599999999999994</v>
      </c>
    </row>
    <row r="43" spans="1:11">
      <c r="A43" s="111">
        <v>42</v>
      </c>
      <c r="B43" s="111">
        <v>42</v>
      </c>
      <c r="C43" s="111" t="s">
        <v>328</v>
      </c>
      <c r="D43" s="111">
        <v>109</v>
      </c>
      <c r="E43" s="111">
        <v>3</v>
      </c>
      <c r="F43" s="111">
        <v>13</v>
      </c>
      <c r="G43" s="111">
        <v>5</v>
      </c>
      <c r="H43" s="111">
        <v>5</v>
      </c>
      <c r="I43" s="111">
        <v>2</v>
      </c>
      <c r="J43" s="112">
        <f t="shared" si="1"/>
        <v>0.79562043795620441</v>
      </c>
      <c r="K43" s="111">
        <v>79.599999999999994</v>
      </c>
    </row>
    <row r="44" spans="1:11">
      <c r="A44" s="111">
        <v>43</v>
      </c>
      <c r="B44" s="111">
        <v>43</v>
      </c>
      <c r="C44" s="111" t="s">
        <v>480</v>
      </c>
      <c r="D44" s="111">
        <v>14</v>
      </c>
      <c r="E44" s="111">
        <v>1</v>
      </c>
      <c r="F44" s="111">
        <v>0</v>
      </c>
      <c r="G44" s="111">
        <v>1</v>
      </c>
      <c r="H44" s="111">
        <v>0</v>
      </c>
      <c r="I44" s="111">
        <v>0</v>
      </c>
      <c r="J44" s="112">
        <f t="shared" si="1"/>
        <v>0.875</v>
      </c>
      <c r="K44" s="111">
        <v>87.5</v>
      </c>
    </row>
    <row r="45" spans="1:11">
      <c r="A45" s="111">
        <v>44</v>
      </c>
      <c r="B45" s="111">
        <v>44</v>
      </c>
      <c r="C45" s="111" t="s">
        <v>332</v>
      </c>
      <c r="D45" s="111">
        <v>8</v>
      </c>
      <c r="E45" s="111">
        <v>1</v>
      </c>
      <c r="F45" s="111">
        <v>0</v>
      </c>
      <c r="G45" s="111">
        <v>0</v>
      </c>
      <c r="H45" s="111">
        <v>3</v>
      </c>
      <c r="I45" s="111">
        <v>0</v>
      </c>
      <c r="J45" s="112">
        <f t="shared" si="1"/>
        <v>0.66666666666666663</v>
      </c>
      <c r="K45" s="111">
        <v>66.7</v>
      </c>
    </row>
    <row r="46" spans="1:11">
      <c r="A46" s="111">
        <v>45</v>
      </c>
      <c r="B46" s="111">
        <v>45</v>
      </c>
      <c r="C46" s="111" t="s">
        <v>334</v>
      </c>
      <c r="D46" s="111">
        <v>28</v>
      </c>
      <c r="E46" s="111">
        <v>1</v>
      </c>
      <c r="F46" s="111">
        <v>5</v>
      </c>
      <c r="G46" s="111">
        <v>4</v>
      </c>
      <c r="H46" s="111">
        <v>4</v>
      </c>
      <c r="I46" s="111">
        <v>4</v>
      </c>
      <c r="J46" s="112">
        <f t="shared" si="1"/>
        <v>0.60869565217391308</v>
      </c>
      <c r="K46" s="111">
        <v>60.9</v>
      </c>
    </row>
    <row r="47" spans="1:11">
      <c r="A47" s="111">
        <v>46</v>
      </c>
      <c r="B47" s="111">
        <v>53</v>
      </c>
      <c r="C47" s="111" t="s">
        <v>350</v>
      </c>
      <c r="D47" s="111">
        <v>5</v>
      </c>
      <c r="E47" s="111">
        <v>0</v>
      </c>
      <c r="F47" s="111">
        <v>0</v>
      </c>
      <c r="G47" s="111">
        <v>0</v>
      </c>
      <c r="H47" s="111">
        <v>1</v>
      </c>
      <c r="I47" s="111">
        <v>2</v>
      </c>
      <c r="J47" s="112">
        <f t="shared" si="1"/>
        <v>0.625</v>
      </c>
      <c r="K47" s="111">
        <v>62.5</v>
      </c>
    </row>
    <row r="48" spans="1:11">
      <c r="A48" s="111">
        <v>47</v>
      </c>
      <c r="B48" s="111">
        <v>47</v>
      </c>
      <c r="C48" s="111" t="s">
        <v>338</v>
      </c>
      <c r="D48" s="111">
        <v>30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2">
        <f t="shared" si="1"/>
        <v>1</v>
      </c>
      <c r="K48" s="111">
        <v>100</v>
      </c>
    </row>
    <row r="49" spans="1:11">
      <c r="A49" s="111">
        <v>48</v>
      </c>
      <c r="B49" s="111">
        <v>48</v>
      </c>
      <c r="C49" s="111" t="s">
        <v>340</v>
      </c>
      <c r="D49" s="111">
        <v>61</v>
      </c>
      <c r="E49" s="111">
        <v>1</v>
      </c>
      <c r="F49" s="111">
        <v>2</v>
      </c>
      <c r="G49" s="111">
        <v>3</v>
      </c>
      <c r="H49" s="111">
        <v>1</v>
      </c>
      <c r="I49" s="111">
        <v>1</v>
      </c>
      <c r="J49" s="112">
        <f t="shared" si="1"/>
        <v>0.88405797101449279</v>
      </c>
      <c r="K49" s="111">
        <v>88.4</v>
      </c>
    </row>
    <row r="50" spans="1:11">
      <c r="A50" s="111">
        <v>49</v>
      </c>
      <c r="B50" s="111">
        <v>49</v>
      </c>
      <c r="C50" s="111" t="s">
        <v>342</v>
      </c>
      <c r="D50" s="111">
        <v>29</v>
      </c>
      <c r="E50" s="111">
        <v>0</v>
      </c>
      <c r="F50" s="111">
        <v>0</v>
      </c>
      <c r="G50" s="111">
        <v>2</v>
      </c>
      <c r="H50" s="111">
        <v>0</v>
      </c>
      <c r="I50" s="111">
        <v>1</v>
      </c>
      <c r="J50" s="112">
        <f t="shared" si="1"/>
        <v>0.90625</v>
      </c>
      <c r="K50" s="111">
        <v>90.6</v>
      </c>
    </row>
    <row r="51" spans="1:11">
      <c r="A51" s="111">
        <v>50</v>
      </c>
      <c r="B51" s="111">
        <v>50</v>
      </c>
      <c r="C51" s="111" t="s">
        <v>344</v>
      </c>
      <c r="D51" s="111">
        <v>12</v>
      </c>
      <c r="E51" s="111">
        <v>3</v>
      </c>
      <c r="F51" s="111">
        <v>0</v>
      </c>
      <c r="G51" s="111">
        <v>0</v>
      </c>
      <c r="H51" s="111">
        <v>0</v>
      </c>
      <c r="I51" s="111">
        <v>0</v>
      </c>
      <c r="J51" s="112">
        <f t="shared" si="1"/>
        <v>0.8</v>
      </c>
      <c r="K51" s="111">
        <v>80</v>
      </c>
    </row>
    <row r="52" spans="1:11">
      <c r="A52" s="111">
        <v>51</v>
      </c>
      <c r="B52" s="111">
        <v>51</v>
      </c>
      <c r="C52" s="111" t="s">
        <v>346</v>
      </c>
      <c r="D52" s="111">
        <v>18</v>
      </c>
      <c r="E52" s="111">
        <v>3</v>
      </c>
      <c r="F52" s="111">
        <v>0</v>
      </c>
      <c r="G52" s="111">
        <v>0</v>
      </c>
      <c r="H52" s="111">
        <v>1</v>
      </c>
      <c r="I52" s="111">
        <v>1</v>
      </c>
      <c r="J52" s="112">
        <f t="shared" si="1"/>
        <v>0.78260869565217395</v>
      </c>
      <c r="K52" s="111">
        <v>78.3</v>
      </c>
    </row>
    <row r="53" spans="1:11">
      <c r="A53" s="111">
        <v>52</v>
      </c>
      <c r="B53" s="111">
        <v>52</v>
      </c>
      <c r="C53" s="111" t="s">
        <v>348</v>
      </c>
      <c r="D53" s="111">
        <v>53</v>
      </c>
      <c r="E53" s="111">
        <v>9</v>
      </c>
      <c r="F53" s="111">
        <v>38</v>
      </c>
      <c r="G53" s="111">
        <v>3</v>
      </c>
      <c r="H53" s="111">
        <v>1</v>
      </c>
      <c r="I53" s="111">
        <v>18</v>
      </c>
      <c r="J53" s="112">
        <f t="shared" si="1"/>
        <v>0.4344262295081967</v>
      </c>
      <c r="K53" s="111">
        <v>43.4</v>
      </c>
    </row>
    <row r="54" spans="1:11">
      <c r="A54" s="111">
        <v>53</v>
      </c>
      <c r="B54" s="111">
        <v>54</v>
      </c>
      <c r="C54" s="111" t="s">
        <v>352</v>
      </c>
      <c r="D54" s="111">
        <v>21</v>
      </c>
      <c r="E54" s="111">
        <v>1</v>
      </c>
      <c r="F54" s="111">
        <v>6</v>
      </c>
      <c r="G54" s="111">
        <v>7</v>
      </c>
      <c r="H54" s="111">
        <v>1</v>
      </c>
      <c r="I54" s="111">
        <v>12</v>
      </c>
      <c r="J54" s="112">
        <f t="shared" si="1"/>
        <v>0.4375</v>
      </c>
      <c r="K54" s="111">
        <v>43.8</v>
      </c>
    </row>
    <row r="55" spans="1:11">
      <c r="A55" s="111">
        <v>54</v>
      </c>
      <c r="B55" s="111">
        <v>98</v>
      </c>
      <c r="C55" s="111" t="s">
        <v>357</v>
      </c>
      <c r="D55" s="111">
        <v>69</v>
      </c>
      <c r="E55" s="111">
        <v>0</v>
      </c>
      <c r="F55" s="111">
        <v>5</v>
      </c>
      <c r="G55" s="111">
        <v>0</v>
      </c>
      <c r="H55" s="111">
        <v>0</v>
      </c>
      <c r="I55" s="111">
        <v>0</v>
      </c>
      <c r="J55" s="112">
        <f t="shared" si="1"/>
        <v>0.93243243243243246</v>
      </c>
      <c r="K55" s="111">
        <v>93.2</v>
      </c>
    </row>
    <row r="56" spans="1:11">
      <c r="A56" s="111">
        <v>55</v>
      </c>
      <c r="B56" s="111">
        <v>99</v>
      </c>
      <c r="C56" s="111" t="s">
        <v>358</v>
      </c>
      <c r="D56" s="111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2" t="e">
        <f t="shared" si="1"/>
        <v>#DIV/0!</v>
      </c>
      <c r="K56" s="111">
        <v>93.2</v>
      </c>
    </row>
    <row r="57" spans="1:11">
      <c r="D57" s="111">
        <f t="shared" ref="D57:I57" si="2">SUM(D2:D56)</f>
        <v>7796</v>
      </c>
      <c r="E57" s="111">
        <f t="shared" si="2"/>
        <v>1038</v>
      </c>
      <c r="F57" s="111">
        <f t="shared" si="2"/>
        <v>1549</v>
      </c>
      <c r="G57" s="111">
        <f t="shared" si="2"/>
        <v>776</v>
      </c>
      <c r="H57" s="111">
        <f t="shared" si="2"/>
        <v>693</v>
      </c>
      <c r="I57" s="111">
        <f t="shared" si="2"/>
        <v>638</v>
      </c>
      <c r="J57" s="112">
        <f t="shared" si="1"/>
        <v>0.62417934347477977</v>
      </c>
      <c r="K57" s="111">
        <v>93.2</v>
      </c>
    </row>
  </sheetData>
  <phoneticPr fontId="1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zoomScale="75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28515625" defaultRowHeight="12.75"/>
  <cols>
    <col min="1" max="1" width="17.140625" style="91" customWidth="1"/>
    <col min="2" max="2" width="11.28515625" style="91" bestFit="1" customWidth="1"/>
    <col min="3" max="3" width="10.42578125" style="93" customWidth="1"/>
    <col min="4" max="6" width="10.42578125" style="91" customWidth="1"/>
    <col min="7" max="7" width="10.42578125" style="106" customWidth="1"/>
    <col min="8" max="8" width="10.42578125" style="91" customWidth="1"/>
    <col min="9" max="9" width="14" style="91" customWidth="1"/>
    <col min="10" max="17" width="10.42578125" style="91" customWidth="1"/>
    <col min="18" max="16384" width="10.28515625" style="91"/>
  </cols>
  <sheetData>
    <row r="1" spans="1:12">
      <c r="B1" s="92"/>
      <c r="C1" s="93" t="s">
        <v>470</v>
      </c>
    </row>
    <row r="2" spans="1:12">
      <c r="B2" s="92"/>
      <c r="C2" s="94"/>
      <c r="I2" s="91" t="s">
        <v>491</v>
      </c>
    </row>
    <row r="3" spans="1:12">
      <c r="A3" s="95" t="s">
        <v>466</v>
      </c>
      <c r="B3" s="95" t="s">
        <v>467</v>
      </c>
      <c r="C3" s="91" t="s">
        <v>468</v>
      </c>
      <c r="D3" s="96" t="s">
        <v>469</v>
      </c>
      <c r="H3" s="91" t="s">
        <v>488</v>
      </c>
      <c r="I3" s="91" t="s">
        <v>490</v>
      </c>
    </row>
    <row r="4" spans="1:12">
      <c r="A4" s="91" t="s">
        <v>44</v>
      </c>
      <c r="B4" s="91" t="s">
        <v>468</v>
      </c>
      <c r="C4" s="93">
        <v>8</v>
      </c>
      <c r="D4" s="97">
        <v>4.4692737430167599E-2</v>
      </c>
      <c r="E4" s="91" t="str">
        <f>IF(A4='RC 2010 District Profiles'!A4,"yes","no")</f>
        <v>yes</v>
      </c>
      <c r="F4" s="91">
        <v>4.5</v>
      </c>
      <c r="G4" s="97"/>
      <c r="H4" s="91" t="s">
        <v>255</v>
      </c>
      <c r="I4" s="91">
        <v>179</v>
      </c>
      <c r="K4" s="96">
        <f>C4/I4</f>
        <v>4.4692737430167599E-2</v>
      </c>
      <c r="L4" s="91" t="str">
        <f>IF(D4=K4,"yes","no")</f>
        <v>yes</v>
      </c>
    </row>
    <row r="5" spans="1:12">
      <c r="A5" s="91" t="s">
        <v>47</v>
      </c>
      <c r="B5" s="91" t="s">
        <v>468</v>
      </c>
      <c r="C5" s="93">
        <v>4</v>
      </c>
      <c r="D5" s="97">
        <v>0.22222222222222221</v>
      </c>
      <c r="E5" s="91" t="str">
        <f>IF(A5='RC 2010 District Profiles'!A5,"yes","no")</f>
        <v>yes</v>
      </c>
      <c r="F5" s="91">
        <v>22.2</v>
      </c>
      <c r="G5" s="107"/>
      <c r="H5" s="91" t="s">
        <v>257</v>
      </c>
      <c r="I5" s="91">
        <v>18</v>
      </c>
      <c r="K5" s="96">
        <f>C5/I5</f>
        <v>0.22222222222222221</v>
      </c>
      <c r="L5" s="91" t="str">
        <f t="shared" ref="L5:L59" si="0">IF(D5=K5,"yes","no")</f>
        <v>yes</v>
      </c>
    </row>
    <row r="6" spans="1:12">
      <c r="A6" s="91" t="s">
        <v>99</v>
      </c>
      <c r="B6" s="91" t="s">
        <v>468</v>
      </c>
      <c r="C6" s="98">
        <v>0</v>
      </c>
      <c r="D6" s="97">
        <v>0</v>
      </c>
      <c r="E6" s="91" t="str">
        <f>IF(A6='RC 2010 District Profiles'!A6,"yes","no")</f>
        <v>yes</v>
      </c>
      <c r="F6" s="91">
        <v>0</v>
      </c>
      <c r="G6" s="107"/>
      <c r="H6" s="91" t="s">
        <v>356</v>
      </c>
      <c r="I6" s="91">
        <v>115</v>
      </c>
      <c r="K6" s="96">
        <f>C6/I6</f>
        <v>0</v>
      </c>
      <c r="L6" s="91" t="str">
        <f t="shared" si="0"/>
        <v>yes</v>
      </c>
    </row>
    <row r="7" spans="1:12">
      <c r="A7" s="91" t="s">
        <v>359</v>
      </c>
      <c r="B7" s="91" t="s">
        <v>468</v>
      </c>
      <c r="C7" s="119">
        <v>0</v>
      </c>
      <c r="D7" s="97" t="s">
        <v>41</v>
      </c>
      <c r="E7" s="91" t="str">
        <f>IF(A7='RC 2010 District Profiles'!A7,"yes","no")</f>
        <v>no</v>
      </c>
      <c r="F7" s="91" t="s">
        <v>41</v>
      </c>
      <c r="G7" s="107"/>
      <c r="K7" s="96"/>
      <c r="L7" s="91" t="str">
        <f t="shared" si="0"/>
        <v>no</v>
      </c>
    </row>
    <row r="8" spans="1:12" s="99" customFormat="1">
      <c r="A8" s="99" t="s">
        <v>48</v>
      </c>
      <c r="B8" s="99" t="s">
        <v>468</v>
      </c>
      <c r="C8" s="93">
        <v>895</v>
      </c>
      <c r="D8" s="97">
        <v>3.8960473620059201E-2</v>
      </c>
      <c r="E8" s="91" t="str">
        <f>IF(A8='RC 2010 District Profiles'!A8,"yes","no")</f>
        <v>no</v>
      </c>
      <c r="F8" s="99">
        <v>3.9</v>
      </c>
      <c r="G8" s="107"/>
      <c r="H8" s="91" t="s">
        <v>259</v>
      </c>
      <c r="I8" s="91">
        <v>22972</v>
      </c>
      <c r="J8" s="91"/>
      <c r="K8" s="96">
        <f>C8/I8</f>
        <v>3.8960473620059201E-2</v>
      </c>
      <c r="L8" s="91" t="str">
        <f t="shared" si="0"/>
        <v>yes</v>
      </c>
    </row>
    <row r="9" spans="1:12">
      <c r="A9" s="91" t="s">
        <v>49</v>
      </c>
      <c r="B9" s="91" t="s">
        <v>468</v>
      </c>
      <c r="C9" s="93">
        <v>5</v>
      </c>
      <c r="D9" s="97">
        <v>3.6496350364963501E-2</v>
      </c>
      <c r="E9" s="91" t="str">
        <f>IF(A9='RC 2010 District Profiles'!A9,"yes","no")</f>
        <v>no</v>
      </c>
      <c r="F9" s="91">
        <v>3.6</v>
      </c>
      <c r="G9" s="107"/>
      <c r="H9" s="99" t="s">
        <v>261</v>
      </c>
      <c r="I9" s="99">
        <v>137</v>
      </c>
      <c r="J9" s="99"/>
      <c r="K9" s="96">
        <f t="shared" ref="K9:K59" si="1">C9/I9</f>
        <v>3.6496350364963501E-2</v>
      </c>
      <c r="L9" s="91" t="str">
        <f t="shared" si="0"/>
        <v>yes</v>
      </c>
    </row>
    <row r="10" spans="1:12">
      <c r="A10" s="91" t="s">
        <v>52</v>
      </c>
      <c r="B10" s="91" t="s">
        <v>468</v>
      </c>
      <c r="C10" s="93">
        <v>80</v>
      </c>
      <c r="D10" s="97">
        <v>0.10723860589812333</v>
      </c>
      <c r="E10" s="91" t="str">
        <f>IF(A10='RC 2010 District Profiles'!A10,"yes","no")</f>
        <v>no</v>
      </c>
      <c r="F10" s="91">
        <v>10.7</v>
      </c>
      <c r="G10" s="107"/>
      <c r="H10" s="91" t="s">
        <v>263</v>
      </c>
      <c r="I10" s="91">
        <v>746</v>
      </c>
      <c r="K10" s="96">
        <f t="shared" si="1"/>
        <v>0.10723860589812333</v>
      </c>
      <c r="L10" s="91" t="str">
        <f t="shared" si="0"/>
        <v>yes</v>
      </c>
    </row>
    <row r="11" spans="1:12">
      <c r="A11" s="91" t="s">
        <v>53</v>
      </c>
      <c r="B11" s="91" t="s">
        <v>468</v>
      </c>
      <c r="C11" s="93">
        <v>1</v>
      </c>
      <c r="D11" s="97">
        <v>1.1627906976744186E-2</v>
      </c>
      <c r="E11" s="91" t="str">
        <f>IF(A11='RC 2010 District Profiles'!A11,"yes","no")</f>
        <v>no</v>
      </c>
      <c r="F11" s="91">
        <v>1.2</v>
      </c>
      <c r="G11" s="107"/>
      <c r="H11" s="91" t="s">
        <v>265</v>
      </c>
      <c r="I11" s="91">
        <v>86</v>
      </c>
      <c r="K11" s="96">
        <f t="shared" si="1"/>
        <v>1.1627906976744186E-2</v>
      </c>
      <c r="L11" s="91" t="str">
        <f t="shared" si="0"/>
        <v>yes</v>
      </c>
    </row>
    <row r="12" spans="1:12">
      <c r="A12" s="91" t="s">
        <v>54</v>
      </c>
      <c r="B12" s="91" t="s">
        <v>468</v>
      </c>
      <c r="C12" s="93">
        <v>3</v>
      </c>
      <c r="D12" s="97">
        <v>3.4883720930232558E-2</v>
      </c>
      <c r="E12" s="91" t="str">
        <f>IF(A12='RC 2010 District Profiles'!A12,"yes","no")</f>
        <v>no</v>
      </c>
      <c r="F12" s="91">
        <v>3.5</v>
      </c>
      <c r="G12" s="107"/>
      <c r="H12" s="91" t="s">
        <v>267</v>
      </c>
      <c r="I12" s="91">
        <v>86</v>
      </c>
      <c r="K12" s="96">
        <f t="shared" si="1"/>
        <v>3.4883720930232558E-2</v>
      </c>
      <c r="L12" s="91" t="str">
        <f t="shared" si="0"/>
        <v>yes</v>
      </c>
    </row>
    <row r="13" spans="1:12">
      <c r="A13" s="91" t="s">
        <v>55</v>
      </c>
      <c r="B13" s="91" t="s">
        <v>468</v>
      </c>
      <c r="C13" s="93">
        <v>4</v>
      </c>
      <c r="D13" s="97">
        <v>4.7619047619047616E-2</v>
      </c>
      <c r="E13" s="91" t="str">
        <f>IF(A13='RC 2010 District Profiles'!A13,"yes","no")</f>
        <v>no</v>
      </c>
      <c r="F13" s="91">
        <v>4.8</v>
      </c>
      <c r="G13" s="107"/>
      <c r="H13" s="91" t="s">
        <v>269</v>
      </c>
      <c r="I13" s="91">
        <v>84</v>
      </c>
      <c r="K13" s="96">
        <f t="shared" si="1"/>
        <v>4.7619047619047616E-2</v>
      </c>
      <c r="L13" s="91" t="str">
        <f t="shared" si="0"/>
        <v>yes</v>
      </c>
    </row>
    <row r="14" spans="1:12">
      <c r="A14" s="91" t="s">
        <v>56</v>
      </c>
      <c r="B14" s="91" t="s">
        <v>468</v>
      </c>
      <c r="C14" s="93">
        <v>5</v>
      </c>
      <c r="D14" s="97">
        <v>1.9011406844106463E-2</v>
      </c>
      <c r="E14" s="91" t="str">
        <f>IF(A14='RC 2010 District Profiles'!A14,"yes","no")</f>
        <v>no</v>
      </c>
      <c r="F14" s="91">
        <v>1.9</v>
      </c>
      <c r="G14" s="107"/>
      <c r="H14" s="91" t="s">
        <v>271</v>
      </c>
      <c r="I14" s="91">
        <v>263</v>
      </c>
      <c r="K14" s="96">
        <f t="shared" si="1"/>
        <v>1.9011406844106463E-2</v>
      </c>
      <c r="L14" s="91" t="str">
        <f t="shared" si="0"/>
        <v>yes</v>
      </c>
    </row>
    <row r="15" spans="1:12">
      <c r="A15" s="19" t="s">
        <v>396</v>
      </c>
      <c r="B15" s="91" t="s">
        <v>468</v>
      </c>
      <c r="C15" s="93">
        <v>3</v>
      </c>
      <c r="D15" s="97">
        <v>1.4634146341463415E-2</v>
      </c>
      <c r="E15" s="91" t="str">
        <f>IF(A15='RC 2010 District Profiles'!A15,"yes","no")</f>
        <v>no</v>
      </c>
      <c r="F15" s="91">
        <v>1.5</v>
      </c>
      <c r="G15" s="107"/>
      <c r="H15" s="91" t="s">
        <v>273</v>
      </c>
      <c r="I15" s="91">
        <v>205</v>
      </c>
      <c r="K15" s="96">
        <f t="shared" si="1"/>
        <v>1.4634146341463415E-2</v>
      </c>
      <c r="L15" s="91" t="str">
        <f t="shared" si="0"/>
        <v>yes</v>
      </c>
    </row>
    <row r="16" spans="1:12">
      <c r="A16" s="19" t="s">
        <v>397</v>
      </c>
      <c r="B16" s="91" t="s">
        <v>468</v>
      </c>
      <c r="C16" s="93">
        <v>14</v>
      </c>
      <c r="D16" s="97">
        <v>4.72972972972973E-2</v>
      </c>
      <c r="E16" s="91" t="str">
        <f>IF(A16='RC 2010 District Profiles'!A16,"yes","no")</f>
        <v>no</v>
      </c>
      <c r="F16" s="91">
        <v>4.7</v>
      </c>
      <c r="G16" s="107"/>
      <c r="H16" s="91" t="s">
        <v>275</v>
      </c>
      <c r="I16" s="91">
        <v>296</v>
      </c>
      <c r="K16" s="96">
        <f t="shared" si="1"/>
        <v>4.72972972972973E-2</v>
      </c>
      <c r="L16" s="91" t="str">
        <f t="shared" si="0"/>
        <v>yes</v>
      </c>
    </row>
    <row r="17" spans="1:12">
      <c r="A17" s="19" t="s">
        <v>398</v>
      </c>
      <c r="B17" s="91" t="s">
        <v>468</v>
      </c>
      <c r="C17" s="93">
        <v>180</v>
      </c>
      <c r="D17" s="97">
        <v>0.26666666666666666</v>
      </c>
      <c r="E17" s="91" t="str">
        <f>IF(A17='RC 2010 District Profiles'!A17,"yes","no")</f>
        <v>no</v>
      </c>
      <c r="F17" s="91">
        <v>26.7</v>
      </c>
      <c r="G17" s="107"/>
      <c r="H17" s="91" t="s">
        <v>277</v>
      </c>
      <c r="I17" s="91">
        <v>675</v>
      </c>
      <c r="K17" s="96">
        <f t="shared" si="1"/>
        <v>0.26666666666666666</v>
      </c>
      <c r="L17" s="91" t="str">
        <f t="shared" si="0"/>
        <v>yes</v>
      </c>
    </row>
    <row r="18" spans="1:12">
      <c r="A18" s="18" t="s">
        <v>395</v>
      </c>
      <c r="B18" s="91" t="s">
        <v>468</v>
      </c>
      <c r="C18" s="93">
        <v>2</v>
      </c>
      <c r="D18" s="97">
        <v>7.6628352490421452E-3</v>
      </c>
      <c r="E18" s="91" t="str">
        <f>IF(A18='RC 2010 District Profiles'!A18,"yes","no")</f>
        <v>no</v>
      </c>
      <c r="F18" s="91">
        <v>0.8</v>
      </c>
      <c r="G18" s="107"/>
      <c r="H18" s="91" t="s">
        <v>253</v>
      </c>
      <c r="I18" s="91">
        <v>261</v>
      </c>
      <c r="K18" s="96">
        <f t="shared" si="1"/>
        <v>7.6628352490421452E-3</v>
      </c>
      <c r="L18" s="91" t="str">
        <f t="shared" si="0"/>
        <v>yes</v>
      </c>
    </row>
    <row r="19" spans="1:12">
      <c r="A19" s="91" t="s">
        <v>60</v>
      </c>
      <c r="B19" s="91" t="s">
        <v>468</v>
      </c>
      <c r="C19" s="93">
        <v>19</v>
      </c>
      <c r="D19" s="97">
        <v>7.9166666666666663E-2</v>
      </c>
      <c r="E19" s="91" t="str">
        <f>IF(A19='RC 2010 District Profiles'!A19,"yes","no")</f>
        <v>no</v>
      </c>
      <c r="F19" s="91">
        <v>7.9</v>
      </c>
      <c r="G19" s="107"/>
      <c r="H19" s="91" t="s">
        <v>279</v>
      </c>
      <c r="I19" s="91">
        <v>240</v>
      </c>
      <c r="K19" s="96">
        <f t="shared" si="1"/>
        <v>7.9166666666666663E-2</v>
      </c>
      <c r="L19" s="91" t="str">
        <f t="shared" si="0"/>
        <v>yes</v>
      </c>
    </row>
    <row r="20" spans="1:12">
      <c r="A20" s="91" t="s">
        <v>61</v>
      </c>
      <c r="B20" s="91" t="s">
        <v>468</v>
      </c>
      <c r="C20" s="93">
        <v>318</v>
      </c>
      <c r="D20" s="97">
        <v>4.8254931714719271E-2</v>
      </c>
      <c r="E20" s="91" t="str">
        <f>IF(A20='RC 2010 District Profiles'!A20,"yes","no")</f>
        <v>no</v>
      </c>
      <c r="F20" s="91">
        <v>4.8</v>
      </c>
      <c r="G20" s="107"/>
      <c r="H20" s="91" t="s">
        <v>281</v>
      </c>
      <c r="I20" s="91">
        <v>6590</v>
      </c>
      <c r="K20" s="96">
        <f t="shared" si="1"/>
        <v>4.8254931714719271E-2</v>
      </c>
      <c r="L20" s="91" t="str">
        <f t="shared" si="0"/>
        <v>yes</v>
      </c>
    </row>
    <row r="21" spans="1:12">
      <c r="A21" s="91" t="s">
        <v>62</v>
      </c>
      <c r="B21" s="91" t="s">
        <v>468</v>
      </c>
      <c r="C21" s="93">
        <v>92</v>
      </c>
      <c r="D21" s="97">
        <v>5.4958183990442055E-2</v>
      </c>
      <c r="E21" s="91" t="str">
        <f>IF(A21='RC 2010 District Profiles'!A21,"yes","no")</f>
        <v>no</v>
      </c>
      <c r="F21" s="91">
        <v>5.5</v>
      </c>
      <c r="G21" s="107"/>
      <c r="H21" s="91" t="s">
        <v>283</v>
      </c>
      <c r="I21" s="91">
        <v>1674</v>
      </c>
      <c r="K21" s="96">
        <f t="shared" si="1"/>
        <v>5.4958183990442055E-2</v>
      </c>
      <c r="L21" s="91" t="str">
        <f t="shared" si="0"/>
        <v>yes</v>
      </c>
    </row>
    <row r="22" spans="1:12">
      <c r="A22" s="91" t="s">
        <v>63</v>
      </c>
      <c r="B22" s="91" t="s">
        <v>468</v>
      </c>
      <c r="C22" s="93">
        <v>1</v>
      </c>
      <c r="D22" s="97">
        <v>6.0975609756097563E-3</v>
      </c>
      <c r="E22" s="91" t="str">
        <f>IF(A22='RC 2010 District Profiles'!A22,"yes","no")</f>
        <v>no</v>
      </c>
      <c r="F22" s="91">
        <v>0.6</v>
      </c>
      <c r="G22" s="107"/>
      <c r="H22" s="91" t="s">
        <v>285</v>
      </c>
      <c r="I22" s="91">
        <v>164</v>
      </c>
      <c r="K22" s="96">
        <f t="shared" si="1"/>
        <v>6.0975609756097563E-3</v>
      </c>
      <c r="L22" s="91" t="str">
        <f t="shared" si="0"/>
        <v>yes</v>
      </c>
    </row>
    <row r="23" spans="1:12">
      <c r="A23" s="91" t="s">
        <v>64</v>
      </c>
      <c r="B23" s="91" t="s">
        <v>468</v>
      </c>
      <c r="C23" s="93">
        <v>1</v>
      </c>
      <c r="D23" s="97">
        <v>1.4084507042253521E-2</v>
      </c>
      <c r="E23" s="91" t="str">
        <f>IF(A23='RC 2010 District Profiles'!A23,"yes","no")</f>
        <v>no</v>
      </c>
      <c r="F23" s="91">
        <v>1.4</v>
      </c>
      <c r="G23" s="107"/>
      <c r="H23" s="91" t="s">
        <v>287</v>
      </c>
      <c r="I23" s="91">
        <v>71</v>
      </c>
      <c r="K23" s="96">
        <f t="shared" si="1"/>
        <v>1.4084507042253521E-2</v>
      </c>
      <c r="L23" s="91" t="str">
        <f t="shared" si="0"/>
        <v>yes</v>
      </c>
    </row>
    <row r="24" spans="1:12">
      <c r="A24" s="91" t="s">
        <v>65</v>
      </c>
      <c r="B24" s="91" t="s">
        <v>468</v>
      </c>
      <c r="C24" s="93">
        <v>2</v>
      </c>
      <c r="D24" s="97">
        <v>5.4054054054054057E-2</v>
      </c>
      <c r="E24" s="91" t="str">
        <f>IF(A24='RC 2010 District Profiles'!A24,"yes","no")</f>
        <v>no</v>
      </c>
      <c r="F24" s="91">
        <v>5.4</v>
      </c>
      <c r="G24" s="107"/>
      <c r="H24" s="91" t="s">
        <v>289</v>
      </c>
      <c r="I24" s="91">
        <v>37</v>
      </c>
      <c r="K24" s="96">
        <f t="shared" si="1"/>
        <v>5.4054054054054057E-2</v>
      </c>
      <c r="L24" s="91" t="str">
        <f t="shared" si="0"/>
        <v>yes</v>
      </c>
    </row>
    <row r="25" spans="1:12">
      <c r="A25" s="91" t="s">
        <v>66</v>
      </c>
      <c r="B25" s="91" t="s">
        <v>468</v>
      </c>
      <c r="C25" s="93">
        <v>19</v>
      </c>
      <c r="D25" s="97">
        <v>0.11377245508982035</v>
      </c>
      <c r="E25" s="91" t="str">
        <f>IF(A25='RC 2010 District Profiles'!A25,"yes","no")</f>
        <v>no</v>
      </c>
      <c r="F25" s="91">
        <v>11.4</v>
      </c>
      <c r="G25" s="107"/>
      <c r="H25" s="91" t="s">
        <v>291</v>
      </c>
      <c r="I25" s="91">
        <v>167</v>
      </c>
      <c r="K25" s="96">
        <f t="shared" si="1"/>
        <v>0.11377245508982035</v>
      </c>
      <c r="L25" s="91" t="str">
        <f t="shared" si="0"/>
        <v>yes</v>
      </c>
    </row>
    <row r="26" spans="1:12" s="99" customFormat="1">
      <c r="A26" s="99" t="s">
        <v>67</v>
      </c>
      <c r="B26" s="99" t="s">
        <v>468</v>
      </c>
      <c r="C26" s="93">
        <v>130</v>
      </c>
      <c r="D26" s="97">
        <v>5.0900548159749412E-2</v>
      </c>
      <c r="E26" s="91" t="str">
        <f>IF(A26='RC 2010 District Profiles'!A26,"yes","no")</f>
        <v>no</v>
      </c>
      <c r="F26" s="99">
        <v>5.0999999999999996</v>
      </c>
      <c r="G26" s="107"/>
      <c r="H26" s="91" t="s">
        <v>293</v>
      </c>
      <c r="I26" s="91">
        <v>2554</v>
      </c>
      <c r="J26" s="91"/>
      <c r="K26" s="96">
        <f t="shared" si="1"/>
        <v>5.0900548159749412E-2</v>
      </c>
      <c r="L26" s="91" t="str">
        <f t="shared" si="0"/>
        <v>yes</v>
      </c>
    </row>
    <row r="27" spans="1:12">
      <c r="A27" t="s">
        <v>399</v>
      </c>
      <c r="B27" s="91" t="s">
        <v>468</v>
      </c>
      <c r="C27" s="93">
        <v>1</v>
      </c>
      <c r="D27" s="97">
        <v>1.9607843137254902E-2</v>
      </c>
      <c r="E27" s="91" t="str">
        <f>IF(A27='RC 2010 District Profiles'!A27,"yes","no")</f>
        <v>no</v>
      </c>
      <c r="F27" s="91">
        <v>2</v>
      </c>
      <c r="G27" s="107"/>
      <c r="H27" s="99" t="s">
        <v>295</v>
      </c>
      <c r="I27" s="99">
        <v>51</v>
      </c>
      <c r="J27" s="99"/>
      <c r="K27" s="96">
        <f t="shared" si="1"/>
        <v>1.9607843137254902E-2</v>
      </c>
      <c r="L27" s="91" t="str">
        <f t="shared" si="0"/>
        <v>yes</v>
      </c>
    </row>
    <row r="28" spans="1:12">
      <c r="A28" s="91" t="s">
        <v>98</v>
      </c>
      <c r="B28" s="91" t="s">
        <v>468</v>
      </c>
      <c r="C28" s="93">
        <v>0</v>
      </c>
      <c r="D28" s="97">
        <v>0</v>
      </c>
      <c r="E28" s="91" t="str">
        <f>IF(A28='RC 2010 District Profiles'!A28,"yes","no")</f>
        <v>no</v>
      </c>
      <c r="F28" s="91">
        <v>0</v>
      </c>
      <c r="G28" s="107"/>
      <c r="H28" s="91" t="s">
        <v>354</v>
      </c>
      <c r="I28" s="91">
        <v>154</v>
      </c>
      <c r="K28" s="96">
        <f t="shared" si="1"/>
        <v>0</v>
      </c>
      <c r="L28" s="91" t="str">
        <f t="shared" si="0"/>
        <v>yes</v>
      </c>
    </row>
    <row r="29" spans="1:12" s="99" customFormat="1">
      <c r="A29" s="99" t="s">
        <v>69</v>
      </c>
      <c r="B29" s="99" t="s">
        <v>468</v>
      </c>
      <c r="C29" s="93">
        <v>215</v>
      </c>
      <c r="D29" s="97">
        <v>4.5425734206634268E-2</v>
      </c>
      <c r="E29" s="91" t="str">
        <f>IF(A29='RC 2010 District Profiles'!A29,"yes","no")</f>
        <v>no</v>
      </c>
      <c r="F29" s="99">
        <v>4.5</v>
      </c>
      <c r="G29" s="107"/>
      <c r="H29" s="91" t="s">
        <v>297</v>
      </c>
      <c r="I29" s="91">
        <v>4733</v>
      </c>
      <c r="J29" s="91"/>
      <c r="K29" s="96">
        <f t="shared" si="1"/>
        <v>4.5425734206634268E-2</v>
      </c>
      <c r="L29" s="91" t="str">
        <f t="shared" si="0"/>
        <v>yes</v>
      </c>
    </row>
    <row r="30" spans="1:12">
      <c r="A30" s="91" t="s">
        <v>70</v>
      </c>
      <c r="B30" s="91" t="s">
        <v>468</v>
      </c>
      <c r="C30" s="93">
        <v>102</v>
      </c>
      <c r="D30" s="97">
        <v>9.4795539033457249E-2</v>
      </c>
      <c r="E30" s="91" t="str">
        <f>IF(A30='RC 2010 District Profiles'!A30,"yes","no")</f>
        <v>no</v>
      </c>
      <c r="F30" s="91">
        <v>9.5</v>
      </c>
      <c r="G30" s="107"/>
      <c r="H30" s="99" t="s">
        <v>299</v>
      </c>
      <c r="I30" s="99">
        <v>1076</v>
      </c>
      <c r="J30" s="99"/>
      <c r="K30" s="96">
        <f t="shared" si="1"/>
        <v>9.4795539033457249E-2</v>
      </c>
      <c r="L30" s="91" t="str">
        <f t="shared" si="0"/>
        <v>yes</v>
      </c>
    </row>
    <row r="31" spans="1:12">
      <c r="A31" s="91" t="s">
        <v>71</v>
      </c>
      <c r="B31" s="91" t="s">
        <v>468</v>
      </c>
      <c r="C31" s="93">
        <v>4</v>
      </c>
      <c r="D31" s="97">
        <v>5.9701492537313432E-2</v>
      </c>
      <c r="E31" s="91" t="str">
        <f>IF(A31='RC 2010 District Profiles'!A31,"yes","no")</f>
        <v>no</v>
      </c>
      <c r="F31" s="91">
        <v>6</v>
      </c>
      <c r="G31" s="107"/>
      <c r="H31" s="91" t="s">
        <v>301</v>
      </c>
      <c r="I31" s="91">
        <v>67</v>
      </c>
      <c r="K31" s="96">
        <f t="shared" si="1"/>
        <v>5.9701492537313432E-2</v>
      </c>
      <c r="L31" s="91" t="str">
        <f t="shared" si="0"/>
        <v>yes</v>
      </c>
    </row>
    <row r="32" spans="1:12">
      <c r="A32" t="s">
        <v>400</v>
      </c>
      <c r="B32" s="91" t="s">
        <v>468</v>
      </c>
      <c r="C32" s="93">
        <v>47</v>
      </c>
      <c r="D32" s="97">
        <v>3.7154150197628459E-2</v>
      </c>
      <c r="E32" s="91" t="str">
        <f>IF(A32='RC 2010 District Profiles'!A32,"yes","no")</f>
        <v>no</v>
      </c>
      <c r="F32" s="91">
        <v>3.7</v>
      </c>
      <c r="G32" s="107"/>
      <c r="H32" s="91" t="s">
        <v>303</v>
      </c>
      <c r="I32" s="91">
        <v>1265</v>
      </c>
      <c r="K32" s="96">
        <f t="shared" si="1"/>
        <v>3.7154150197628459E-2</v>
      </c>
      <c r="L32" s="91" t="str">
        <f t="shared" si="0"/>
        <v>yes</v>
      </c>
    </row>
    <row r="33" spans="1:12">
      <c r="A33" t="s">
        <v>126</v>
      </c>
      <c r="B33" s="91" t="s">
        <v>468</v>
      </c>
      <c r="C33" s="93">
        <v>14</v>
      </c>
      <c r="D33" s="97">
        <v>7.4468085106382975E-2</v>
      </c>
      <c r="E33" s="91" t="str">
        <f>IF(A33='RC 2010 District Profiles'!A33,"yes","no")</f>
        <v>no</v>
      </c>
      <c r="F33" s="91">
        <v>7.4</v>
      </c>
      <c r="G33" s="107"/>
      <c r="H33" s="91" t="s">
        <v>305</v>
      </c>
      <c r="I33" s="91">
        <v>188</v>
      </c>
      <c r="K33" s="96">
        <f t="shared" si="1"/>
        <v>7.4468085106382975E-2</v>
      </c>
      <c r="L33" s="91" t="str">
        <f t="shared" si="0"/>
        <v>yes</v>
      </c>
    </row>
    <row r="34" spans="1:12">
      <c r="A34" t="s">
        <v>401</v>
      </c>
      <c r="B34" s="91" t="s">
        <v>468</v>
      </c>
      <c r="C34" s="93">
        <v>6</v>
      </c>
      <c r="D34" s="97">
        <v>2.9126213592233011E-2</v>
      </c>
      <c r="E34" s="91" t="str">
        <f>IF(A34='RC 2010 District Profiles'!A34,"yes","no")</f>
        <v>no</v>
      </c>
      <c r="F34" s="91">
        <v>2.9</v>
      </c>
      <c r="G34" s="107"/>
      <c r="H34" s="91" t="s">
        <v>307</v>
      </c>
      <c r="I34" s="91">
        <v>206</v>
      </c>
      <c r="K34" s="96">
        <f t="shared" si="1"/>
        <v>2.9126213592233011E-2</v>
      </c>
      <c r="L34" s="91" t="str">
        <f t="shared" si="0"/>
        <v>yes</v>
      </c>
    </row>
    <row r="35" spans="1:12">
      <c r="A35" s="19" t="s">
        <v>75</v>
      </c>
      <c r="B35" s="91" t="s">
        <v>468</v>
      </c>
      <c r="C35" s="93">
        <v>128</v>
      </c>
      <c r="D35" s="97">
        <v>8.3387622149837137E-2</v>
      </c>
      <c r="E35" s="91" t="str">
        <f>IF(A35='RC 2010 District Profiles'!A35,"yes","no")</f>
        <v>no</v>
      </c>
      <c r="F35" s="91">
        <v>8.3000000000000007</v>
      </c>
      <c r="G35" s="107"/>
      <c r="H35" s="91" t="s">
        <v>309</v>
      </c>
      <c r="I35" s="91">
        <v>1535</v>
      </c>
      <c r="K35" s="96">
        <f t="shared" si="1"/>
        <v>8.3387622149837137E-2</v>
      </c>
      <c r="L35" s="91" t="str">
        <f t="shared" si="0"/>
        <v>yes</v>
      </c>
    </row>
    <row r="36" spans="1:12">
      <c r="A36" s="19" t="s">
        <v>76</v>
      </c>
      <c r="B36" s="91" t="s">
        <v>468</v>
      </c>
      <c r="C36" s="93">
        <v>79</v>
      </c>
      <c r="D36" s="97">
        <v>9.1224018475750582E-2</v>
      </c>
      <c r="E36" s="91" t="str">
        <f>IF(A36='RC 2010 District Profiles'!A36,"yes","no")</f>
        <v>no</v>
      </c>
      <c r="F36" s="91">
        <v>9.1</v>
      </c>
      <c r="G36" s="107"/>
      <c r="H36" s="91" t="s">
        <v>311</v>
      </c>
      <c r="I36" s="91">
        <v>866</v>
      </c>
      <c r="K36" s="96">
        <f t="shared" si="1"/>
        <v>9.1224018475750582E-2</v>
      </c>
      <c r="L36" s="91" t="str">
        <f t="shared" si="0"/>
        <v>yes</v>
      </c>
    </row>
    <row r="37" spans="1:12" s="99" customFormat="1">
      <c r="A37" t="s">
        <v>402</v>
      </c>
      <c r="B37" s="99" t="s">
        <v>468</v>
      </c>
      <c r="C37" s="93">
        <v>328</v>
      </c>
      <c r="D37" s="97">
        <v>4.2148547931123104E-2</v>
      </c>
      <c r="E37" s="91" t="str">
        <f>IF(A37='RC 2010 District Profiles'!A37,"yes","no")</f>
        <v>no</v>
      </c>
      <c r="F37" s="99">
        <v>4.2</v>
      </c>
      <c r="G37" s="107"/>
      <c r="H37" s="91" t="s">
        <v>313</v>
      </c>
      <c r="I37" s="91">
        <v>7782</v>
      </c>
      <c r="J37" s="91"/>
      <c r="K37" s="96">
        <f t="shared" si="1"/>
        <v>4.2148547931123104E-2</v>
      </c>
      <c r="L37" s="91" t="str">
        <f t="shared" si="0"/>
        <v>yes</v>
      </c>
    </row>
    <row r="38" spans="1:12">
      <c r="A38" s="91" t="s">
        <v>100</v>
      </c>
      <c r="B38" s="91" t="s">
        <v>468</v>
      </c>
      <c r="C38" s="93">
        <v>0</v>
      </c>
      <c r="D38" s="97">
        <v>0</v>
      </c>
      <c r="E38" s="91" t="str">
        <f>IF(A38='RC 2010 District Profiles'!A38,"yes","no")</f>
        <v>no</v>
      </c>
      <c r="F38" s="91">
        <v>0</v>
      </c>
      <c r="G38" s="107"/>
      <c r="H38" s="99" t="s">
        <v>357</v>
      </c>
      <c r="I38" s="99">
        <v>405</v>
      </c>
      <c r="J38" s="99"/>
      <c r="K38" s="96">
        <f t="shared" si="1"/>
        <v>0</v>
      </c>
      <c r="L38" s="91" t="str">
        <f t="shared" si="0"/>
        <v>yes</v>
      </c>
    </row>
    <row r="39" spans="1:12">
      <c r="A39" s="91" t="s">
        <v>78</v>
      </c>
      <c r="B39" s="91" t="s">
        <v>468</v>
      </c>
      <c r="C39" s="93">
        <v>201</v>
      </c>
      <c r="D39" s="97">
        <v>0.31955484896661368</v>
      </c>
      <c r="E39" s="91" t="str">
        <f>IF(A39='RC 2010 District Profiles'!A39,"yes","no")</f>
        <v>no</v>
      </c>
      <c r="F39" s="91">
        <v>32</v>
      </c>
      <c r="G39" s="107"/>
      <c r="H39" s="91" t="s">
        <v>315</v>
      </c>
      <c r="I39" s="91">
        <v>629</v>
      </c>
      <c r="K39" s="96">
        <f t="shared" si="1"/>
        <v>0.31955484896661368</v>
      </c>
      <c r="L39" s="91" t="str">
        <f t="shared" si="0"/>
        <v>yes</v>
      </c>
    </row>
    <row r="40" spans="1:12">
      <c r="A40" s="91" t="s">
        <v>79</v>
      </c>
      <c r="B40" s="91" t="s">
        <v>468</v>
      </c>
      <c r="C40" s="93">
        <v>25</v>
      </c>
      <c r="D40" s="97">
        <v>7.3529411764705885E-2</v>
      </c>
      <c r="E40" s="91" t="str">
        <f>IF(A40='RC 2010 District Profiles'!A40,"yes","no")</f>
        <v>no</v>
      </c>
      <c r="F40" s="91">
        <v>7.4</v>
      </c>
      <c r="G40" s="107"/>
      <c r="H40" s="91" t="s">
        <v>316</v>
      </c>
      <c r="I40" s="91">
        <v>340</v>
      </c>
      <c r="K40" s="96">
        <f t="shared" si="1"/>
        <v>7.3529411764705885E-2</v>
      </c>
      <c r="L40" s="91" t="str">
        <f t="shared" si="0"/>
        <v>yes</v>
      </c>
    </row>
    <row r="41" spans="1:12">
      <c r="A41" s="91" t="s">
        <v>80</v>
      </c>
      <c r="B41" s="91" t="s">
        <v>468</v>
      </c>
      <c r="C41" s="93">
        <v>50</v>
      </c>
      <c r="D41" s="97">
        <v>6.4850843060959798E-2</v>
      </c>
      <c r="E41" s="91" t="str">
        <f>IF(A41='RC 2010 District Profiles'!A41,"yes","no")</f>
        <v>no</v>
      </c>
      <c r="F41" s="91">
        <v>6.5</v>
      </c>
      <c r="G41" s="107"/>
      <c r="H41" s="91" t="s">
        <v>318</v>
      </c>
      <c r="I41" s="91">
        <v>771</v>
      </c>
      <c r="K41" s="96">
        <f t="shared" si="1"/>
        <v>6.4850843060959798E-2</v>
      </c>
      <c r="L41" s="91" t="str">
        <f t="shared" si="0"/>
        <v>yes</v>
      </c>
    </row>
    <row r="42" spans="1:12">
      <c r="A42" s="91" t="s">
        <v>81</v>
      </c>
      <c r="B42" s="91" t="s">
        <v>468</v>
      </c>
      <c r="C42" s="93">
        <v>113</v>
      </c>
      <c r="D42" s="97">
        <v>0.13124274099883856</v>
      </c>
      <c r="E42" s="91" t="str">
        <f>IF(A42='RC 2010 District Profiles'!A42,"yes","no")</f>
        <v>no</v>
      </c>
      <c r="F42" s="91">
        <v>13.1</v>
      </c>
      <c r="G42" s="107"/>
      <c r="H42" s="91" t="s">
        <v>320</v>
      </c>
      <c r="I42" s="91">
        <v>861</v>
      </c>
      <c r="K42" s="96">
        <f t="shared" si="1"/>
        <v>0.13124274099883856</v>
      </c>
      <c r="L42" s="91" t="str">
        <f t="shared" si="0"/>
        <v>yes</v>
      </c>
    </row>
    <row r="43" spans="1:12">
      <c r="A43" s="91" t="s">
        <v>82</v>
      </c>
      <c r="B43" s="91" t="s">
        <v>468</v>
      </c>
      <c r="C43" s="93">
        <v>1</v>
      </c>
      <c r="D43" s="97">
        <v>0.1111111111111111</v>
      </c>
      <c r="E43" s="91" t="str">
        <f>IF(A43='RC 2010 District Profiles'!A43,"yes","no")</f>
        <v>no</v>
      </c>
      <c r="F43" s="91">
        <v>11.1</v>
      </c>
      <c r="G43" s="107"/>
      <c r="H43" s="91" t="s">
        <v>322</v>
      </c>
      <c r="I43" s="91">
        <v>9</v>
      </c>
      <c r="K43" s="96">
        <f t="shared" si="1"/>
        <v>0.1111111111111111</v>
      </c>
      <c r="L43" s="91" t="str">
        <f t="shared" si="0"/>
        <v>yes</v>
      </c>
    </row>
    <row r="44" spans="1:12">
      <c r="A44" s="91" t="s">
        <v>83</v>
      </c>
      <c r="B44" s="91" t="s">
        <v>468</v>
      </c>
      <c r="C44" s="93">
        <v>3</v>
      </c>
      <c r="D44" s="97">
        <v>1.090909090909091E-2</v>
      </c>
      <c r="E44" s="91" t="str">
        <f>IF(A44='RC 2010 District Profiles'!A44,"yes","no")</f>
        <v>no</v>
      </c>
      <c r="F44" s="91">
        <v>1.1000000000000001</v>
      </c>
      <c r="G44" s="107"/>
      <c r="H44" s="91" t="s">
        <v>324</v>
      </c>
      <c r="I44" s="91">
        <v>275</v>
      </c>
      <c r="K44" s="96">
        <f t="shared" si="1"/>
        <v>1.090909090909091E-2</v>
      </c>
      <c r="L44" s="91" t="str">
        <f t="shared" si="0"/>
        <v>yes</v>
      </c>
    </row>
    <row r="45" spans="1:12">
      <c r="A45" s="91" t="s">
        <v>84</v>
      </c>
      <c r="B45" s="91" t="s">
        <v>468</v>
      </c>
      <c r="C45" s="93">
        <v>0</v>
      </c>
      <c r="D45" s="97">
        <v>0</v>
      </c>
      <c r="E45" s="91" t="str">
        <f>IF(A45='RC 2010 District Profiles'!A45,"yes","no")</f>
        <v>no</v>
      </c>
      <c r="F45" s="91">
        <v>0</v>
      </c>
      <c r="G45" s="107"/>
      <c r="H45" s="91" t="s">
        <v>326</v>
      </c>
      <c r="I45" s="91">
        <v>47</v>
      </c>
      <c r="K45" s="96">
        <f t="shared" si="1"/>
        <v>0</v>
      </c>
      <c r="L45" s="91" t="str">
        <f t="shared" si="0"/>
        <v>yes</v>
      </c>
    </row>
    <row r="46" spans="1:12">
      <c r="A46" s="91" t="s">
        <v>89</v>
      </c>
      <c r="B46" s="91" t="s">
        <v>468</v>
      </c>
      <c r="C46" s="93">
        <v>3</v>
      </c>
      <c r="D46" s="97">
        <v>3.5294117647058823E-2</v>
      </c>
      <c r="E46" s="91" t="str">
        <f>IF(A46='RC 2010 District Profiles'!A46,"yes","no")</f>
        <v>no</v>
      </c>
      <c r="F46" s="91">
        <v>3.5</v>
      </c>
      <c r="G46" s="107"/>
      <c r="H46" s="91" t="s">
        <v>336</v>
      </c>
      <c r="I46" s="91">
        <v>85</v>
      </c>
      <c r="K46" s="96">
        <f t="shared" si="1"/>
        <v>3.5294117647058823E-2</v>
      </c>
      <c r="L46" s="91" t="str">
        <f t="shared" si="0"/>
        <v>yes</v>
      </c>
    </row>
    <row r="47" spans="1:12">
      <c r="A47" s="91" t="s">
        <v>85</v>
      </c>
      <c r="B47" s="91" t="s">
        <v>468</v>
      </c>
      <c r="C47" s="93">
        <v>23</v>
      </c>
      <c r="D47" s="97">
        <v>3.490136570561457E-2</v>
      </c>
      <c r="E47" s="91" t="str">
        <f>IF(A47='RC 2010 District Profiles'!A47,"yes","no")</f>
        <v>no</v>
      </c>
      <c r="F47" s="91">
        <v>3.5</v>
      </c>
      <c r="G47" s="107"/>
      <c r="H47" s="91" t="s">
        <v>328</v>
      </c>
      <c r="I47" s="91">
        <v>659</v>
      </c>
      <c r="K47" s="96">
        <f t="shared" si="1"/>
        <v>3.490136570561457E-2</v>
      </c>
      <c r="L47" s="91" t="str">
        <f t="shared" si="0"/>
        <v>yes</v>
      </c>
    </row>
    <row r="48" spans="1:12">
      <c r="A48" s="91" t="s">
        <v>86</v>
      </c>
      <c r="B48" s="91" t="s">
        <v>468</v>
      </c>
      <c r="C48" s="93">
        <v>2</v>
      </c>
      <c r="D48" s="97">
        <v>3.5714285714285712E-2</v>
      </c>
      <c r="E48" s="91" t="str">
        <f>IF(A48='RC 2010 District Profiles'!A48,"yes","no")</f>
        <v>no</v>
      </c>
      <c r="F48" s="91">
        <v>3.6</v>
      </c>
      <c r="G48" s="107"/>
      <c r="H48" s="91" t="s">
        <v>330</v>
      </c>
      <c r="I48" s="91">
        <v>56</v>
      </c>
      <c r="K48" s="96">
        <f t="shared" si="1"/>
        <v>3.5714285714285712E-2</v>
      </c>
      <c r="L48" s="91" t="str">
        <f t="shared" si="0"/>
        <v>yes</v>
      </c>
    </row>
    <row r="49" spans="1:12">
      <c r="A49" s="19" t="s">
        <v>135</v>
      </c>
      <c r="B49" s="91" t="s">
        <v>468</v>
      </c>
      <c r="C49" s="93">
        <v>7</v>
      </c>
      <c r="D49" s="97">
        <v>8.8607594936708861E-2</v>
      </c>
      <c r="E49" s="91" t="str">
        <f>IF(A49='RC 2010 District Profiles'!A49,"yes","no")</f>
        <v>no</v>
      </c>
      <c r="F49" s="91">
        <v>8.9</v>
      </c>
      <c r="G49" s="107"/>
      <c r="H49" s="91" t="s">
        <v>332</v>
      </c>
      <c r="I49" s="91">
        <v>79</v>
      </c>
      <c r="K49" s="96">
        <f t="shared" si="1"/>
        <v>8.8607594936708861E-2</v>
      </c>
      <c r="L49" s="91" t="str">
        <f t="shared" si="0"/>
        <v>yes</v>
      </c>
    </row>
    <row r="50" spans="1:12">
      <c r="A50" s="91" t="s">
        <v>88</v>
      </c>
      <c r="B50" s="91" t="s">
        <v>468</v>
      </c>
      <c r="C50" s="93">
        <v>7</v>
      </c>
      <c r="D50" s="97">
        <v>2.2950819672131147E-2</v>
      </c>
      <c r="E50" s="91" t="str">
        <f>IF(A50='RC 2010 District Profiles'!A50,"yes","no")</f>
        <v>no</v>
      </c>
      <c r="F50" s="91">
        <v>2.2999999999999998</v>
      </c>
      <c r="G50" s="107"/>
      <c r="H50" s="91" t="s">
        <v>334</v>
      </c>
      <c r="I50" s="91">
        <v>305</v>
      </c>
      <c r="K50" s="96">
        <f t="shared" si="1"/>
        <v>2.2950819672131147E-2</v>
      </c>
      <c r="L50" s="91" t="str">
        <f t="shared" si="0"/>
        <v>yes</v>
      </c>
    </row>
    <row r="51" spans="1:12">
      <c r="A51" s="91" t="s">
        <v>96</v>
      </c>
      <c r="B51" s="91" t="s">
        <v>468</v>
      </c>
      <c r="C51" s="93">
        <v>3</v>
      </c>
      <c r="D51" s="97">
        <v>9.6774193548387094E-2</v>
      </c>
      <c r="E51" s="91" t="str">
        <f>IF(A51='RC 2010 District Profiles'!A51,"yes","no")</f>
        <v>no</v>
      </c>
      <c r="F51" s="91">
        <v>9.6999999999999993</v>
      </c>
      <c r="G51" s="107"/>
      <c r="H51" s="91" t="s">
        <v>350</v>
      </c>
      <c r="I51" s="91">
        <v>31</v>
      </c>
      <c r="K51" s="96">
        <f t="shared" si="1"/>
        <v>9.6774193548387094E-2</v>
      </c>
      <c r="L51" s="91" t="str">
        <f t="shared" si="0"/>
        <v>yes</v>
      </c>
    </row>
    <row r="52" spans="1:12">
      <c r="A52" s="91" t="s">
        <v>90</v>
      </c>
      <c r="B52" s="91" t="s">
        <v>468</v>
      </c>
      <c r="C52" s="93">
        <v>1</v>
      </c>
      <c r="D52" s="97">
        <v>6.024096385542169E-3</v>
      </c>
      <c r="E52" s="91" t="str">
        <f>IF(A52='RC 2010 District Profiles'!A52,"yes","no")</f>
        <v>no</v>
      </c>
      <c r="F52" s="91">
        <v>0.6</v>
      </c>
      <c r="G52" s="107"/>
      <c r="H52" s="91" t="s">
        <v>338</v>
      </c>
      <c r="I52" s="91">
        <v>166</v>
      </c>
      <c r="K52" s="96">
        <f t="shared" si="1"/>
        <v>6.024096385542169E-3</v>
      </c>
      <c r="L52" s="91" t="str">
        <f t="shared" si="0"/>
        <v>yes</v>
      </c>
    </row>
    <row r="53" spans="1:12">
      <c r="A53" s="91" t="s">
        <v>91</v>
      </c>
      <c r="B53" s="91" t="s">
        <v>468</v>
      </c>
      <c r="C53" s="93">
        <v>2</v>
      </c>
      <c r="D53" s="97">
        <v>5.6497175141242938E-3</v>
      </c>
      <c r="E53" s="91" t="str">
        <f>IF(A53='RC 2010 District Profiles'!A53,"yes","no")</f>
        <v>no</v>
      </c>
      <c r="F53" s="91">
        <v>0.6</v>
      </c>
      <c r="G53" s="107"/>
      <c r="H53" s="91" t="s">
        <v>340</v>
      </c>
      <c r="I53" s="91">
        <v>354</v>
      </c>
      <c r="K53" s="96">
        <f t="shared" si="1"/>
        <v>5.6497175141242938E-3</v>
      </c>
      <c r="L53" s="91" t="str">
        <f t="shared" si="0"/>
        <v>yes</v>
      </c>
    </row>
    <row r="54" spans="1:12">
      <c r="A54" s="91" t="s">
        <v>92</v>
      </c>
      <c r="B54" s="91" t="s">
        <v>468</v>
      </c>
      <c r="C54" s="93">
        <v>1</v>
      </c>
      <c r="D54" s="97">
        <v>5.1020408163265302E-3</v>
      </c>
      <c r="E54" s="91" t="str">
        <f>IF(A54='RC 2010 District Profiles'!A54,"yes","no")</f>
        <v>no</v>
      </c>
      <c r="F54" s="91">
        <v>0.5</v>
      </c>
      <c r="G54" s="107"/>
      <c r="H54" s="91" t="s">
        <v>342</v>
      </c>
      <c r="I54" s="91">
        <v>196</v>
      </c>
      <c r="K54" s="96">
        <f t="shared" si="1"/>
        <v>5.1020408163265302E-3</v>
      </c>
      <c r="L54" s="91" t="str">
        <f t="shared" si="0"/>
        <v>yes</v>
      </c>
    </row>
    <row r="55" spans="1:12">
      <c r="A55" s="91" t="s">
        <v>93</v>
      </c>
      <c r="B55" s="91" t="s">
        <v>468</v>
      </c>
      <c r="C55" s="93">
        <v>4</v>
      </c>
      <c r="D55" s="97">
        <v>5.7971014492753624E-2</v>
      </c>
      <c r="E55" s="91" t="str">
        <f>IF(A55='RC 2010 District Profiles'!A55,"yes","no")</f>
        <v>no</v>
      </c>
      <c r="F55" s="91">
        <v>5.8</v>
      </c>
      <c r="G55" s="107"/>
      <c r="H55" s="91" t="s">
        <v>344</v>
      </c>
      <c r="I55" s="91">
        <v>69</v>
      </c>
      <c r="K55" s="96">
        <f t="shared" si="1"/>
        <v>5.7971014492753624E-2</v>
      </c>
      <c r="L55" s="91" t="str">
        <f t="shared" si="0"/>
        <v>yes</v>
      </c>
    </row>
    <row r="56" spans="1:12">
      <c r="A56" s="91" t="s">
        <v>94</v>
      </c>
      <c r="B56" s="91" t="s">
        <v>468</v>
      </c>
      <c r="C56" s="93">
        <v>14</v>
      </c>
      <c r="D56" s="97">
        <v>0.1206896551724138</v>
      </c>
      <c r="E56" s="91" t="str">
        <f>IF(A56='RC 2010 District Profiles'!A56,"yes","no")</f>
        <v>no</v>
      </c>
      <c r="F56" s="91">
        <v>12.1</v>
      </c>
      <c r="G56" s="107"/>
      <c r="H56" s="91" t="s">
        <v>346</v>
      </c>
      <c r="I56" s="91">
        <v>116</v>
      </c>
      <c r="K56" s="96">
        <f t="shared" si="1"/>
        <v>0.1206896551724138</v>
      </c>
      <c r="L56" s="91" t="str">
        <f t="shared" si="0"/>
        <v>yes</v>
      </c>
    </row>
    <row r="57" spans="1:12">
      <c r="A57" t="s">
        <v>404</v>
      </c>
      <c r="B57" s="91" t="s">
        <v>468</v>
      </c>
      <c r="C57" s="93">
        <v>28</v>
      </c>
      <c r="D57" s="97">
        <v>4.4444444444444446E-2</v>
      </c>
      <c r="E57" s="91" t="str">
        <f>IF(A57='RC 2010 District Profiles'!A57,"yes","no")</f>
        <v>no</v>
      </c>
      <c r="F57" s="91">
        <v>4.4000000000000004</v>
      </c>
      <c r="G57" s="107"/>
      <c r="H57" s="91" t="s">
        <v>348</v>
      </c>
      <c r="I57" s="91">
        <v>630</v>
      </c>
      <c r="K57" s="96">
        <f t="shared" si="1"/>
        <v>4.4444444444444446E-2</v>
      </c>
      <c r="L57" s="91" t="str">
        <f t="shared" si="0"/>
        <v>yes</v>
      </c>
    </row>
    <row r="58" spans="1:12">
      <c r="A58" s="91" t="s">
        <v>97</v>
      </c>
      <c r="B58" s="91" t="s">
        <v>468</v>
      </c>
      <c r="C58" s="93">
        <v>34</v>
      </c>
      <c r="D58" s="97">
        <v>0.17258883248730963</v>
      </c>
      <c r="E58" s="91" t="str">
        <f>IF(A58='RC 2010 District Profiles'!A58,"yes","no")</f>
        <v>no</v>
      </c>
      <c r="F58" s="91">
        <v>17.3</v>
      </c>
      <c r="G58" s="107"/>
      <c r="H58" s="91" t="s">
        <v>352</v>
      </c>
      <c r="I58" s="91">
        <v>197</v>
      </c>
      <c r="K58" s="96">
        <f t="shared" si="1"/>
        <v>0.17258883248730963</v>
      </c>
      <c r="L58" s="91" t="str">
        <f t="shared" si="0"/>
        <v>yes</v>
      </c>
    </row>
    <row r="59" spans="1:12" s="96" customFormat="1">
      <c r="A59" s="100" t="s">
        <v>101</v>
      </c>
      <c r="B59" s="100" t="s">
        <v>468</v>
      </c>
      <c r="C59" s="101">
        <f>SUM(C4:C58)</f>
        <v>3232</v>
      </c>
      <c r="D59" s="121">
        <f>C59/I59</f>
        <v>5.2278278310661078E-2</v>
      </c>
      <c r="E59" s="91" t="str">
        <f>IF(A59='RC 2010 District Profiles'!A59,"yes","no")</f>
        <v>no</v>
      </c>
      <c r="F59" s="96">
        <v>5.2299999999999999E-2</v>
      </c>
      <c r="G59" s="108"/>
      <c r="H59" s="91" t="s">
        <v>489</v>
      </c>
      <c r="I59" s="91">
        <v>61823</v>
      </c>
      <c r="J59" s="91"/>
      <c r="K59" s="96">
        <f t="shared" si="1"/>
        <v>5.2278278310661078E-2</v>
      </c>
      <c r="L59" s="91" t="str">
        <f t="shared" si="0"/>
        <v>yes</v>
      </c>
    </row>
    <row r="60" spans="1:12" s="96" customFormat="1">
      <c r="A60" s="102"/>
      <c r="B60" s="102"/>
      <c r="C60" s="103"/>
      <c r="D60" s="120"/>
      <c r="E60" s="99"/>
      <c r="G60" s="106"/>
    </row>
    <row r="61" spans="1:12" s="96" customFormat="1">
      <c r="A61" s="91"/>
      <c r="B61" s="91"/>
      <c r="C61" s="93"/>
      <c r="G61" s="106"/>
    </row>
    <row r="62" spans="1:12" s="96" customFormat="1">
      <c r="A62" s="91"/>
      <c r="B62" s="91"/>
      <c r="C62" s="93"/>
      <c r="E62" s="91"/>
      <c r="G62" s="106"/>
    </row>
    <row r="63" spans="1:12" s="96" customFormat="1">
      <c r="A63" s="91"/>
      <c r="B63" s="91"/>
      <c r="C63" s="93"/>
      <c r="D63" s="91"/>
      <c r="E63" s="91"/>
      <c r="G63" s="106"/>
    </row>
    <row r="64" spans="1:12" s="96" customFormat="1">
      <c r="A64" s="91"/>
      <c r="B64" s="91"/>
      <c r="C64" s="93"/>
      <c r="E64" s="91"/>
      <c r="G64" s="106"/>
    </row>
    <row r="65" spans="1:7" s="96" customFormat="1">
      <c r="A65" s="91"/>
      <c r="B65" s="91"/>
      <c r="C65" s="93"/>
      <c r="E65" s="91"/>
      <c r="G65" s="106"/>
    </row>
    <row r="66" spans="1:7" s="96" customFormat="1">
      <c r="A66" s="91"/>
      <c r="B66" s="91"/>
      <c r="C66" s="93"/>
      <c r="D66" s="91"/>
      <c r="E66" s="91"/>
      <c r="G66" s="106"/>
    </row>
    <row r="67" spans="1:7" s="96" customFormat="1">
      <c r="A67" s="91"/>
      <c r="B67" s="91"/>
      <c r="C67" s="93"/>
      <c r="E67" s="91"/>
      <c r="G67" s="106"/>
    </row>
    <row r="68" spans="1:7" s="96" customFormat="1">
      <c r="A68" s="91"/>
      <c r="B68" s="91"/>
      <c r="C68" s="93"/>
      <c r="E68" s="91"/>
      <c r="G68" s="106"/>
    </row>
    <row r="69" spans="1:7" s="96" customFormat="1">
      <c r="A69" s="91"/>
      <c r="B69" s="91"/>
      <c r="C69" s="93"/>
      <c r="D69" s="91"/>
      <c r="E69" s="91"/>
      <c r="G69" s="106"/>
    </row>
    <row r="70" spans="1:7" s="96" customFormat="1">
      <c r="A70" s="91"/>
      <c r="B70" s="91"/>
      <c r="C70" s="93"/>
      <c r="E70" s="91"/>
      <c r="G70" s="106"/>
    </row>
    <row r="71" spans="1:7" s="96" customFormat="1">
      <c r="A71" s="91"/>
      <c r="B71" s="91"/>
      <c r="C71" s="93"/>
      <c r="E71" s="91"/>
      <c r="G71" s="106"/>
    </row>
    <row r="72" spans="1:7" s="96" customFormat="1">
      <c r="A72" s="91"/>
      <c r="B72" s="91"/>
      <c r="C72" s="93"/>
      <c r="D72" s="91"/>
      <c r="E72" s="91"/>
      <c r="G72" s="106"/>
    </row>
    <row r="73" spans="1:7" s="96" customFormat="1">
      <c r="A73" s="91"/>
      <c r="B73" s="91"/>
      <c r="C73" s="93"/>
      <c r="E73" s="91"/>
      <c r="G73" s="106"/>
    </row>
    <row r="74" spans="1:7" s="96" customFormat="1">
      <c r="A74" s="91"/>
      <c r="B74" s="91"/>
      <c r="C74" s="93"/>
      <c r="E74" s="91"/>
      <c r="G74" s="106"/>
    </row>
    <row r="75" spans="1:7" s="96" customFormat="1">
      <c r="A75" s="91"/>
      <c r="B75" s="91"/>
      <c r="C75" s="93"/>
      <c r="D75" s="91"/>
      <c r="E75" s="91"/>
      <c r="G75" s="106"/>
    </row>
    <row r="76" spans="1:7" s="96" customFormat="1">
      <c r="A76" s="91"/>
      <c r="B76" s="91"/>
      <c r="C76" s="93"/>
      <c r="E76" s="91"/>
      <c r="G76" s="106"/>
    </row>
    <row r="77" spans="1:7" s="96" customFormat="1">
      <c r="A77" s="91"/>
      <c r="B77" s="91"/>
      <c r="C77" s="93"/>
      <c r="E77" s="91"/>
      <c r="G77" s="106"/>
    </row>
    <row r="78" spans="1:7" s="96" customFormat="1">
      <c r="A78" s="91"/>
      <c r="B78" s="91"/>
      <c r="C78" s="93"/>
      <c r="D78" s="91"/>
      <c r="E78" s="91"/>
      <c r="G78" s="106"/>
    </row>
    <row r="79" spans="1:7" s="96" customFormat="1">
      <c r="A79" s="91"/>
      <c r="B79" s="91"/>
      <c r="C79" s="93"/>
      <c r="E79" s="91"/>
      <c r="G79" s="106"/>
    </row>
    <row r="80" spans="1:7" s="96" customFormat="1">
      <c r="A80" s="91"/>
      <c r="B80" s="91"/>
      <c r="C80" s="93"/>
      <c r="E80" s="91"/>
      <c r="G80" s="106"/>
    </row>
    <row r="81" spans="1:7" s="96" customFormat="1">
      <c r="A81" s="91"/>
      <c r="B81" s="91"/>
      <c r="C81" s="93"/>
      <c r="D81" s="91"/>
      <c r="E81" s="91"/>
      <c r="G81" s="106"/>
    </row>
    <row r="82" spans="1:7" s="96" customFormat="1">
      <c r="A82" s="91"/>
      <c r="B82" s="91"/>
      <c r="C82" s="93"/>
      <c r="E82" s="91"/>
      <c r="G82" s="106"/>
    </row>
    <row r="83" spans="1:7" s="96" customFormat="1">
      <c r="A83" s="91"/>
      <c r="B83" s="91"/>
      <c r="C83" s="93"/>
      <c r="E83" s="91"/>
      <c r="G83" s="106"/>
    </row>
    <row r="84" spans="1:7" s="96" customFormat="1">
      <c r="A84" s="91"/>
      <c r="B84" s="91"/>
      <c r="C84" s="93"/>
      <c r="D84" s="91"/>
      <c r="E84" s="91"/>
      <c r="G84" s="106"/>
    </row>
    <row r="85" spans="1:7" s="96" customFormat="1">
      <c r="A85" s="91"/>
      <c r="B85" s="91"/>
      <c r="C85" s="93"/>
      <c r="E85" s="91"/>
      <c r="G85" s="106"/>
    </row>
    <row r="86" spans="1:7" s="96" customFormat="1">
      <c r="A86" s="91"/>
      <c r="B86" s="91"/>
      <c r="C86" s="93"/>
      <c r="E86" s="91"/>
      <c r="G86" s="106"/>
    </row>
    <row r="87" spans="1:7" s="96" customFormat="1">
      <c r="A87" s="91"/>
      <c r="B87" s="91"/>
      <c r="C87" s="93"/>
      <c r="D87" s="91"/>
      <c r="E87" s="91"/>
      <c r="G87" s="106"/>
    </row>
    <row r="88" spans="1:7" s="96" customFormat="1">
      <c r="A88" s="91"/>
      <c r="B88" s="91"/>
      <c r="C88" s="93"/>
      <c r="E88" s="91"/>
      <c r="G88" s="106"/>
    </row>
    <row r="89" spans="1:7" s="96" customFormat="1">
      <c r="A89" s="91"/>
      <c r="B89" s="91"/>
      <c r="C89" s="93"/>
      <c r="E89" s="91"/>
      <c r="G89" s="106"/>
    </row>
    <row r="90" spans="1:7" s="96" customFormat="1">
      <c r="A90" s="91"/>
      <c r="B90" s="91"/>
      <c r="C90" s="93"/>
      <c r="D90" s="91"/>
      <c r="E90" s="91"/>
      <c r="G90" s="106"/>
    </row>
    <row r="91" spans="1:7" s="96" customFormat="1">
      <c r="A91" s="91"/>
      <c r="B91" s="91"/>
      <c r="C91" s="93"/>
      <c r="E91" s="91"/>
      <c r="G91" s="106"/>
    </row>
    <row r="92" spans="1:7" s="96" customFormat="1">
      <c r="A92" s="91"/>
      <c r="B92" s="91"/>
      <c r="C92" s="93"/>
      <c r="E92" s="91"/>
      <c r="G92" s="106"/>
    </row>
    <row r="93" spans="1:7" s="96" customFormat="1">
      <c r="A93" s="91"/>
      <c r="B93" s="91"/>
      <c r="C93" s="93"/>
      <c r="D93" s="91"/>
      <c r="E93" s="91"/>
      <c r="G93" s="106"/>
    </row>
    <row r="94" spans="1:7" s="96" customFormat="1">
      <c r="A94" s="91"/>
      <c r="B94" s="91"/>
      <c r="C94" s="93"/>
      <c r="E94" s="91"/>
      <c r="G94" s="106"/>
    </row>
    <row r="95" spans="1:7" s="96" customFormat="1">
      <c r="A95" s="91"/>
      <c r="B95" s="91"/>
      <c r="C95" s="93"/>
      <c r="E95" s="91"/>
      <c r="G95" s="106"/>
    </row>
    <row r="96" spans="1:7" s="96" customFormat="1">
      <c r="A96" s="91"/>
      <c r="B96" s="91"/>
      <c r="C96" s="93"/>
      <c r="D96" s="91"/>
      <c r="E96" s="91"/>
      <c r="G96" s="106"/>
    </row>
    <row r="97" spans="1:7" s="96" customFormat="1">
      <c r="A97" s="91"/>
      <c r="B97" s="91"/>
      <c r="C97" s="93"/>
      <c r="E97" s="91"/>
      <c r="G97" s="106"/>
    </row>
    <row r="98" spans="1:7" s="96" customFormat="1">
      <c r="A98" s="91"/>
      <c r="B98" s="91"/>
      <c r="C98" s="93"/>
      <c r="E98" s="91"/>
      <c r="G98" s="106"/>
    </row>
    <row r="99" spans="1:7" s="96" customFormat="1">
      <c r="A99" s="91"/>
      <c r="B99" s="91"/>
      <c r="C99" s="93"/>
      <c r="D99" s="91"/>
      <c r="E99" s="91"/>
      <c r="G99" s="106"/>
    </row>
    <row r="100" spans="1:7" s="96" customFormat="1">
      <c r="A100" s="91"/>
      <c r="B100" s="91"/>
      <c r="C100" s="93"/>
      <c r="E100" s="91"/>
      <c r="G100" s="106"/>
    </row>
    <row r="101" spans="1:7" s="96" customFormat="1">
      <c r="A101" s="91"/>
      <c r="B101" s="91"/>
      <c r="C101" s="93"/>
      <c r="E101" s="91"/>
      <c r="G101" s="106"/>
    </row>
    <row r="102" spans="1:7" s="96" customFormat="1">
      <c r="A102" s="91"/>
      <c r="B102" s="91"/>
      <c r="C102" s="93"/>
      <c r="D102" s="91"/>
      <c r="E102" s="91"/>
      <c r="G102" s="106"/>
    </row>
    <row r="103" spans="1:7" s="96" customFormat="1">
      <c r="A103" s="91"/>
      <c r="B103" s="91"/>
      <c r="C103" s="93"/>
      <c r="E103" s="91"/>
      <c r="G103" s="106"/>
    </row>
    <row r="104" spans="1:7" s="96" customFormat="1">
      <c r="A104" s="91"/>
      <c r="B104" s="91"/>
      <c r="C104" s="93"/>
      <c r="E104" s="91"/>
      <c r="G104" s="106"/>
    </row>
    <row r="105" spans="1:7" s="96" customFormat="1">
      <c r="A105" s="91"/>
      <c r="B105" s="91"/>
      <c r="C105" s="93"/>
      <c r="D105" s="91"/>
      <c r="E105" s="91"/>
      <c r="G105" s="106"/>
    </row>
    <row r="106" spans="1:7" s="96" customFormat="1">
      <c r="A106" s="91"/>
      <c r="B106" s="91"/>
      <c r="C106" s="93"/>
      <c r="E106" s="91"/>
      <c r="G106" s="106"/>
    </row>
    <row r="107" spans="1:7" s="96" customFormat="1">
      <c r="A107" s="91"/>
      <c r="B107" s="91"/>
      <c r="C107" s="93"/>
      <c r="E107" s="91"/>
      <c r="G107" s="106"/>
    </row>
    <row r="108" spans="1:7" s="96" customFormat="1">
      <c r="A108" s="91"/>
      <c r="B108" s="91"/>
      <c r="C108" s="93"/>
      <c r="D108" s="91"/>
      <c r="E108" s="91"/>
      <c r="G108" s="106"/>
    </row>
    <row r="109" spans="1:7" s="96" customFormat="1">
      <c r="A109" s="91"/>
      <c r="B109" s="91"/>
      <c r="C109" s="93"/>
      <c r="E109" s="91"/>
      <c r="G109" s="106"/>
    </row>
    <row r="110" spans="1:7" s="96" customFormat="1">
      <c r="A110" s="91"/>
      <c r="B110" s="91"/>
      <c r="C110" s="93"/>
      <c r="E110" s="91"/>
      <c r="G110" s="106"/>
    </row>
    <row r="111" spans="1:7" s="96" customFormat="1">
      <c r="A111" s="91"/>
      <c r="B111" s="91"/>
      <c r="C111" s="93"/>
      <c r="D111" s="91"/>
      <c r="E111" s="91"/>
      <c r="G111" s="106"/>
    </row>
    <row r="112" spans="1:7" s="96" customFormat="1">
      <c r="A112" s="91"/>
      <c r="B112" s="91"/>
      <c r="C112" s="93"/>
      <c r="E112" s="91"/>
      <c r="G112" s="106"/>
    </row>
    <row r="113" spans="1:7" s="96" customFormat="1">
      <c r="A113" s="91"/>
      <c r="B113" s="91"/>
      <c r="C113" s="93"/>
      <c r="E113" s="91"/>
      <c r="G113" s="106"/>
    </row>
    <row r="114" spans="1:7" s="96" customFormat="1">
      <c r="A114" s="91"/>
      <c r="B114" s="91"/>
      <c r="C114" s="93"/>
      <c r="D114" s="91"/>
      <c r="E114" s="91"/>
      <c r="G114" s="106"/>
    </row>
    <row r="115" spans="1:7" s="96" customFormat="1">
      <c r="A115" s="91"/>
      <c r="B115" s="91"/>
      <c r="C115" s="93"/>
      <c r="E115" s="91"/>
      <c r="G115" s="106"/>
    </row>
    <row r="116" spans="1:7" s="96" customFormat="1">
      <c r="A116" s="91"/>
      <c r="B116" s="91"/>
      <c r="C116" s="93"/>
      <c r="E116" s="91"/>
      <c r="G116" s="106"/>
    </row>
    <row r="117" spans="1:7" s="96" customFormat="1">
      <c r="A117" s="91"/>
      <c r="B117" s="91"/>
      <c r="C117" s="93"/>
      <c r="D117" s="91"/>
      <c r="E117" s="91"/>
      <c r="G117" s="106"/>
    </row>
    <row r="118" spans="1:7" s="96" customFormat="1">
      <c r="A118" s="91"/>
      <c r="B118" s="91"/>
      <c r="C118" s="93"/>
      <c r="E118" s="91"/>
      <c r="G118" s="106"/>
    </row>
    <row r="119" spans="1:7" s="96" customFormat="1">
      <c r="A119" s="91"/>
      <c r="B119" s="91"/>
      <c r="C119" s="93"/>
      <c r="E119" s="91"/>
      <c r="G119" s="106"/>
    </row>
    <row r="120" spans="1:7" s="96" customFormat="1">
      <c r="A120" s="91"/>
      <c r="B120" s="91"/>
      <c r="C120" s="93"/>
      <c r="D120" s="91"/>
      <c r="E120" s="91"/>
      <c r="G120" s="106"/>
    </row>
    <row r="121" spans="1:7" s="96" customFormat="1">
      <c r="A121" s="91"/>
      <c r="B121" s="91"/>
      <c r="C121" s="93"/>
      <c r="E121" s="91"/>
      <c r="G121" s="106"/>
    </row>
    <row r="122" spans="1:7" s="96" customFormat="1">
      <c r="A122" s="91"/>
      <c r="B122" s="91"/>
      <c r="C122" s="93"/>
      <c r="E122" s="91"/>
      <c r="G122" s="106"/>
    </row>
    <row r="123" spans="1:7" s="96" customFormat="1">
      <c r="A123" s="91"/>
      <c r="B123" s="91"/>
      <c r="C123" s="93"/>
      <c r="D123" s="91"/>
      <c r="E123" s="91"/>
      <c r="G123" s="106"/>
    </row>
    <row r="124" spans="1:7" s="96" customFormat="1">
      <c r="A124" s="91"/>
      <c r="B124" s="91"/>
      <c r="C124" s="93"/>
      <c r="E124" s="91"/>
      <c r="G124" s="106"/>
    </row>
    <row r="125" spans="1:7" s="96" customFormat="1">
      <c r="A125" s="91"/>
      <c r="B125" s="91"/>
      <c r="C125" s="93"/>
      <c r="E125" s="91"/>
      <c r="G125" s="106"/>
    </row>
    <row r="126" spans="1:7" s="96" customFormat="1">
      <c r="A126" s="91"/>
      <c r="B126" s="91"/>
      <c r="C126" s="93"/>
      <c r="E126" s="91"/>
      <c r="G126" s="106"/>
    </row>
    <row r="127" spans="1:7" s="96" customFormat="1">
      <c r="A127" s="91"/>
      <c r="B127" s="91"/>
      <c r="C127" s="93"/>
      <c r="D127" s="99"/>
      <c r="E127" s="91"/>
      <c r="G127" s="106"/>
    </row>
    <row r="128" spans="1:7" s="96" customFormat="1">
      <c r="A128" s="91"/>
      <c r="B128" s="91"/>
      <c r="C128" s="93"/>
      <c r="E128" s="91"/>
      <c r="G128" s="106"/>
    </row>
    <row r="129" spans="1:7" s="96" customFormat="1">
      <c r="A129" s="91"/>
      <c r="B129" s="91"/>
      <c r="C129" s="93"/>
      <c r="E129" s="91"/>
      <c r="G129" s="106"/>
    </row>
    <row r="130" spans="1:7" s="96" customFormat="1">
      <c r="A130" s="91"/>
      <c r="B130" s="91"/>
      <c r="C130" s="93"/>
      <c r="D130" s="91"/>
      <c r="E130" s="91"/>
      <c r="G130" s="106"/>
    </row>
    <row r="131" spans="1:7" s="96" customFormat="1">
      <c r="A131" s="91"/>
      <c r="B131" s="91"/>
      <c r="C131" s="93"/>
      <c r="E131" s="91"/>
      <c r="G131" s="106"/>
    </row>
    <row r="132" spans="1:7" s="96" customFormat="1">
      <c r="A132" s="91"/>
      <c r="B132" s="91"/>
      <c r="C132" s="93"/>
      <c r="E132" s="91"/>
      <c r="G132" s="106"/>
    </row>
    <row r="133" spans="1:7" s="96" customFormat="1">
      <c r="A133" s="91"/>
      <c r="B133" s="91"/>
      <c r="C133" s="93"/>
      <c r="D133" s="91"/>
      <c r="E133" s="91"/>
      <c r="G133" s="106"/>
    </row>
    <row r="134" spans="1:7" s="96" customFormat="1">
      <c r="A134" s="91"/>
      <c r="B134" s="91"/>
      <c r="C134" s="93"/>
      <c r="E134" s="91"/>
      <c r="G134" s="106"/>
    </row>
    <row r="135" spans="1:7" s="96" customFormat="1">
      <c r="A135" s="91"/>
      <c r="B135" s="91"/>
      <c r="C135" s="93"/>
      <c r="E135" s="91"/>
      <c r="G135" s="106"/>
    </row>
    <row r="136" spans="1:7" s="96" customFormat="1">
      <c r="A136" s="91"/>
      <c r="B136" s="91"/>
      <c r="C136" s="93"/>
      <c r="D136" s="91"/>
      <c r="E136" s="91"/>
      <c r="G136" s="106"/>
    </row>
    <row r="137" spans="1:7" s="96" customFormat="1">
      <c r="A137" s="91"/>
      <c r="B137" s="91"/>
      <c r="C137" s="93"/>
      <c r="E137" s="91"/>
      <c r="G137" s="106"/>
    </row>
    <row r="138" spans="1:7" s="96" customFormat="1">
      <c r="A138" s="91"/>
      <c r="B138" s="91"/>
      <c r="C138" s="93"/>
      <c r="E138" s="91"/>
      <c r="G138" s="106"/>
    </row>
    <row r="139" spans="1:7" s="96" customFormat="1">
      <c r="A139" s="91"/>
      <c r="B139" s="91"/>
      <c r="C139" s="93"/>
      <c r="D139" s="91"/>
      <c r="E139" s="91"/>
      <c r="G139" s="106"/>
    </row>
    <row r="140" spans="1:7" s="96" customFormat="1">
      <c r="A140" s="91"/>
      <c r="B140" s="91"/>
      <c r="C140" s="93"/>
      <c r="E140" s="91"/>
      <c r="G140" s="106"/>
    </row>
    <row r="141" spans="1:7" s="96" customFormat="1">
      <c r="A141" s="91"/>
      <c r="B141" s="91"/>
      <c r="C141" s="93"/>
      <c r="E141" s="91"/>
      <c r="G141" s="106"/>
    </row>
    <row r="142" spans="1:7" s="96" customFormat="1">
      <c r="A142" s="91"/>
      <c r="B142" s="91"/>
      <c r="C142" s="93"/>
      <c r="D142" s="91"/>
      <c r="E142" s="91"/>
      <c r="G142" s="106"/>
    </row>
    <row r="143" spans="1:7" s="96" customFormat="1">
      <c r="A143" s="91"/>
      <c r="B143" s="91"/>
      <c r="C143" s="93"/>
      <c r="E143" s="91"/>
      <c r="G143" s="106"/>
    </row>
    <row r="144" spans="1:7" s="96" customFormat="1">
      <c r="A144" s="91"/>
      <c r="B144" s="91"/>
      <c r="C144" s="93"/>
      <c r="E144" s="91"/>
      <c r="G144" s="106"/>
    </row>
    <row r="145" spans="1:7" s="96" customFormat="1">
      <c r="A145" s="91"/>
      <c r="B145" s="91"/>
      <c r="C145" s="93"/>
      <c r="D145" s="91"/>
      <c r="E145" s="91"/>
      <c r="G145" s="106"/>
    </row>
    <row r="146" spans="1:7" s="96" customFormat="1">
      <c r="A146" s="91"/>
      <c r="B146" s="91"/>
      <c r="C146" s="93"/>
      <c r="E146" s="91"/>
      <c r="G146" s="106"/>
    </row>
    <row r="147" spans="1:7" s="96" customFormat="1">
      <c r="A147" s="91"/>
      <c r="B147" s="91"/>
      <c r="C147" s="93"/>
      <c r="E147" s="91"/>
      <c r="G147" s="106"/>
    </row>
    <row r="148" spans="1:7" s="96" customFormat="1">
      <c r="A148" s="91"/>
      <c r="B148" s="91"/>
      <c r="C148" s="93"/>
      <c r="D148" s="91"/>
      <c r="E148" s="91"/>
      <c r="G148" s="106"/>
    </row>
    <row r="149" spans="1:7" s="96" customFormat="1">
      <c r="A149" s="91"/>
      <c r="B149" s="91"/>
      <c r="C149" s="93"/>
      <c r="E149" s="91"/>
      <c r="G149" s="106"/>
    </row>
    <row r="150" spans="1:7" s="96" customFormat="1">
      <c r="A150" s="91"/>
      <c r="B150" s="91"/>
      <c r="C150" s="93"/>
      <c r="E150" s="91"/>
      <c r="G150" s="106"/>
    </row>
    <row r="151" spans="1:7" s="96" customFormat="1">
      <c r="A151" s="91"/>
      <c r="B151" s="91"/>
      <c r="C151" s="93"/>
      <c r="D151" s="91"/>
      <c r="E151" s="91"/>
      <c r="G151" s="106"/>
    </row>
    <row r="152" spans="1:7" s="96" customFormat="1">
      <c r="A152" s="91"/>
      <c r="B152" s="91"/>
      <c r="C152" s="93"/>
      <c r="E152" s="91"/>
      <c r="G152" s="106"/>
    </row>
    <row r="153" spans="1:7" s="96" customFormat="1">
      <c r="A153" s="91"/>
      <c r="B153" s="91"/>
      <c r="C153" s="93"/>
      <c r="E153" s="91"/>
      <c r="G153" s="106"/>
    </row>
    <row r="154" spans="1:7" s="96" customFormat="1">
      <c r="A154" s="91"/>
      <c r="B154" s="91"/>
      <c r="C154" s="93"/>
      <c r="D154" s="91"/>
      <c r="E154" s="91"/>
      <c r="G154" s="106"/>
    </row>
    <row r="155" spans="1:7" s="96" customFormat="1">
      <c r="A155" s="91"/>
      <c r="B155" s="91"/>
      <c r="C155" s="93"/>
      <c r="E155" s="91"/>
      <c r="G155" s="106"/>
    </row>
    <row r="156" spans="1:7" s="96" customFormat="1">
      <c r="A156" s="91"/>
      <c r="B156" s="91"/>
      <c r="C156" s="93"/>
      <c r="E156" s="91"/>
      <c r="G156" s="106"/>
    </row>
    <row r="157" spans="1:7" s="96" customFormat="1">
      <c r="A157" s="91"/>
      <c r="B157" s="91"/>
      <c r="C157" s="93"/>
      <c r="D157" s="91"/>
      <c r="E157" s="91"/>
      <c r="G157" s="106"/>
    </row>
    <row r="158" spans="1:7" s="96" customFormat="1">
      <c r="A158" s="91"/>
      <c r="B158" s="91"/>
      <c r="C158" s="93"/>
      <c r="E158" s="91"/>
      <c r="G158" s="106"/>
    </row>
    <row r="159" spans="1:7" s="96" customFormat="1">
      <c r="A159" s="91"/>
      <c r="B159" s="91"/>
      <c r="C159" s="93"/>
      <c r="E159" s="91"/>
      <c r="G159" s="106"/>
    </row>
    <row r="160" spans="1:7" s="96" customFormat="1">
      <c r="A160" s="91"/>
      <c r="B160" s="91"/>
      <c r="C160" s="93"/>
      <c r="D160" s="91"/>
      <c r="E160" s="91"/>
      <c r="G160" s="106"/>
    </row>
    <row r="161" spans="1:11" s="96" customFormat="1">
      <c r="A161" s="91"/>
      <c r="B161" s="91"/>
      <c r="C161" s="93"/>
      <c r="E161" s="91"/>
      <c r="G161" s="106"/>
    </row>
    <row r="162" spans="1:11" s="96" customFormat="1">
      <c r="A162" s="91"/>
      <c r="B162" s="91"/>
      <c r="C162" s="93"/>
      <c r="E162" s="91"/>
      <c r="G162" s="106"/>
    </row>
    <row r="163" spans="1:11" s="96" customFormat="1">
      <c r="A163" s="91"/>
      <c r="B163" s="91"/>
      <c r="C163" s="93"/>
      <c r="D163" s="91"/>
      <c r="E163" s="91"/>
      <c r="G163" s="106"/>
    </row>
    <row r="164" spans="1:11" s="96" customFormat="1">
      <c r="A164" s="91"/>
      <c r="B164" s="91"/>
      <c r="C164" s="93"/>
      <c r="E164" s="91"/>
      <c r="G164" s="106"/>
    </row>
    <row r="165" spans="1:11" s="96" customFormat="1">
      <c r="A165" s="91"/>
      <c r="B165" s="91"/>
      <c r="C165" s="93"/>
      <c r="E165" s="91"/>
      <c r="G165" s="106"/>
    </row>
    <row r="166" spans="1:11" s="96" customFormat="1">
      <c r="A166" s="91"/>
      <c r="B166" s="91"/>
      <c r="C166" s="93"/>
      <c r="D166" s="91"/>
      <c r="E166" s="91"/>
      <c r="G166" s="106"/>
    </row>
    <row r="167" spans="1:11" s="96" customFormat="1">
      <c r="A167" s="91"/>
      <c r="B167" s="91"/>
      <c r="C167" s="93"/>
      <c r="E167" s="91"/>
      <c r="G167" s="106"/>
    </row>
    <row r="168" spans="1:11" s="96" customFormat="1">
      <c r="A168" s="91"/>
      <c r="B168" s="91"/>
      <c r="C168" s="93"/>
      <c r="E168" s="91"/>
      <c r="G168" s="106"/>
    </row>
    <row r="169" spans="1:11" s="96" customFormat="1">
      <c r="A169" s="91"/>
      <c r="B169" s="91"/>
      <c r="C169" s="93"/>
      <c r="D169" s="91"/>
      <c r="E169" s="91"/>
      <c r="G169" s="106"/>
    </row>
    <row r="170" spans="1:11" s="96" customFormat="1">
      <c r="A170" s="91"/>
      <c r="B170" s="91"/>
      <c r="C170" s="93"/>
      <c r="E170" s="91"/>
      <c r="G170" s="106"/>
    </row>
    <row r="171" spans="1:11" s="96" customFormat="1">
      <c r="A171" s="91"/>
      <c r="B171" s="91"/>
      <c r="C171" s="93"/>
      <c r="E171" s="91"/>
      <c r="G171" s="106"/>
    </row>
    <row r="172" spans="1:11" s="99" customFormat="1">
      <c r="A172" s="91"/>
      <c r="B172" s="91"/>
      <c r="C172" s="93"/>
      <c r="D172" s="91"/>
      <c r="E172" s="91"/>
      <c r="G172" s="106"/>
      <c r="H172" s="96"/>
      <c r="I172" s="96"/>
      <c r="J172" s="96"/>
      <c r="K172" s="96"/>
    </row>
    <row r="173" spans="1:11" s="96" customFormat="1">
      <c r="A173" s="91"/>
      <c r="B173" s="91"/>
      <c r="C173" s="93"/>
      <c r="E173" s="91"/>
      <c r="G173" s="106"/>
      <c r="H173" s="99"/>
      <c r="I173" s="99"/>
      <c r="J173" s="99"/>
      <c r="K173" s="99"/>
    </row>
    <row r="174" spans="1:11">
      <c r="D174" s="96"/>
      <c r="H174" s="96"/>
      <c r="I174" s="96"/>
      <c r="J174" s="96"/>
      <c r="K174" s="96"/>
    </row>
    <row r="176" spans="1:11">
      <c r="D176" s="96"/>
    </row>
    <row r="177" spans="4:4">
      <c r="D177" s="96"/>
    </row>
    <row r="179" spans="4:4">
      <c r="D179" s="96"/>
    </row>
    <row r="180" spans="4:4">
      <c r="D180" s="96"/>
    </row>
    <row r="182" spans="4:4">
      <c r="D182" s="96"/>
    </row>
    <row r="183" spans="4:4">
      <c r="D183" s="96"/>
    </row>
    <row r="185" spans="4:4">
      <c r="D185" s="96"/>
    </row>
    <row r="186" spans="4:4">
      <c r="D186" s="96"/>
    </row>
    <row r="188" spans="4:4">
      <c r="D188" s="96"/>
    </row>
    <row r="189" spans="4:4">
      <c r="D189" s="96"/>
    </row>
    <row r="191" spans="4:4">
      <c r="D191" s="96"/>
    </row>
    <row r="192" spans="4:4">
      <c r="D192" s="96"/>
    </row>
    <row r="193" spans="4:4">
      <c r="D193" s="99"/>
    </row>
    <row r="194" spans="4:4">
      <c r="D194" s="96"/>
    </row>
  </sheetData>
  <phoneticPr fontId="15" type="noConversion"/>
  <pageMargins left="0" right="0" top="1" bottom="1" header="0.5" footer="0.5"/>
  <pageSetup orientation="landscape" r:id="rId1"/>
  <headerFooter alignWithMargins="0">
    <oddHeader>&amp;LAlaska Dept. of Education and Early Development&amp;CDistrict Dropout Rates&amp;R&amp;D</oddHeader>
    <oddFooter>&amp;LDropout Rates are calculated using grades 7-12.&amp;RPage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264"/>
  <sheetViews>
    <sheetView topLeftCell="A2" zoomScale="75" workbookViewId="0">
      <pane xSplit="2" ySplit="2" topLeftCell="EP4" activePane="bottomRight" state="frozen"/>
      <selection activeCell="A2" sqref="A2"/>
      <selection pane="topRight" activeCell="C2" sqref="C2"/>
      <selection pane="bottomLeft" activeCell="A4" sqref="A4"/>
      <selection pane="bottomRight" activeCell="DX58" sqref="DX58"/>
    </sheetView>
  </sheetViews>
  <sheetFormatPr defaultRowHeight="12.75"/>
  <cols>
    <col min="1" max="1" width="4.140625" customWidth="1"/>
    <col min="2" max="2" width="15.42578125" customWidth="1"/>
    <col min="3" max="3" width="9.140625" style="23"/>
    <col min="5" max="5" width="15.140625" style="23" bestFit="1" customWidth="1"/>
    <col min="6" max="6" width="13.28515625" bestFit="1" customWidth="1"/>
    <col min="7" max="7" width="9.28515625" style="23" bestFit="1" customWidth="1"/>
    <col min="9" max="9" width="9.140625" style="23"/>
    <col min="12" max="12" width="9.140625" style="23"/>
    <col min="14" max="14" width="9.140625" style="23"/>
    <col min="16" max="16" width="9.140625" style="23"/>
    <col min="19" max="31" width="12.28515625" customWidth="1"/>
    <col min="32" max="43" width="12.28515625" style="22" customWidth="1"/>
    <col min="44" max="45" width="12.28515625" customWidth="1"/>
    <col min="46" max="57" width="12.28515625" style="23" customWidth="1"/>
    <col min="58" max="58" width="12.28515625" customWidth="1"/>
    <col min="59" max="71" width="12.28515625" style="22" customWidth="1"/>
    <col min="72" max="83" width="12.28515625" style="23" customWidth="1"/>
    <col min="84" max="84" width="12.28515625" style="22" customWidth="1"/>
    <col min="85" max="110" width="12.28515625" customWidth="1"/>
    <col min="111" max="122" width="12.28515625" style="22" customWidth="1"/>
    <col min="123" max="123" width="12.28515625" customWidth="1"/>
    <col min="124" max="135" width="12.28515625" style="23" customWidth="1"/>
    <col min="136" max="142" width="12.28515625" customWidth="1"/>
    <col min="143" max="148" width="12.28515625" style="23" customWidth="1"/>
    <col min="149" max="155" width="12.28515625" customWidth="1"/>
    <col min="156" max="161" width="12.28515625" style="23" customWidth="1"/>
    <col min="162" max="168" width="12.28515625" style="22" customWidth="1"/>
    <col min="169" max="180" width="12.28515625" customWidth="1"/>
  </cols>
  <sheetData>
    <row r="1" spans="1:181" s="26" customFormat="1">
      <c r="B1" s="41"/>
      <c r="C1" s="226" t="s">
        <v>0</v>
      </c>
      <c r="D1" s="227"/>
      <c r="E1" s="227"/>
      <c r="F1" s="227"/>
      <c r="G1" s="227"/>
      <c r="H1" s="43"/>
      <c r="I1" s="227" t="s">
        <v>1</v>
      </c>
      <c r="J1" s="227"/>
      <c r="K1" s="227"/>
      <c r="L1" s="227"/>
      <c r="M1" s="228" t="s">
        <v>2</v>
      </c>
      <c r="N1" s="228"/>
      <c r="O1" s="228"/>
      <c r="P1" s="228"/>
      <c r="Q1" s="228"/>
      <c r="R1" s="41"/>
      <c r="S1" s="229" t="s">
        <v>3</v>
      </c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1"/>
      <c r="AG1" s="229" t="s">
        <v>4</v>
      </c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41"/>
      <c r="AT1" s="41"/>
      <c r="AU1" s="225" t="s">
        <v>207</v>
      </c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 t="s">
        <v>208</v>
      </c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43"/>
      <c r="BT1" s="225" t="s">
        <v>209</v>
      </c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43"/>
      <c r="CG1" s="225" t="s">
        <v>210</v>
      </c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43"/>
      <c r="CT1" s="225" t="s">
        <v>211</v>
      </c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43"/>
      <c r="DG1" s="225" t="s">
        <v>212</v>
      </c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 t="s">
        <v>229</v>
      </c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 t="s">
        <v>360</v>
      </c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45"/>
      <c r="EU1" s="225" t="s">
        <v>445</v>
      </c>
      <c r="EV1" s="225"/>
      <c r="EW1" s="225"/>
      <c r="EX1" s="225"/>
      <c r="EY1" s="225"/>
      <c r="EZ1" s="225"/>
      <c r="FA1" s="225" t="s">
        <v>453</v>
      </c>
      <c r="FB1" s="225"/>
      <c r="FC1" s="225"/>
      <c r="FD1" s="225"/>
      <c r="FE1" s="225"/>
      <c r="FF1" s="225"/>
      <c r="FG1" s="43"/>
      <c r="FH1" s="225" t="s">
        <v>454</v>
      </c>
      <c r="FI1" s="225"/>
      <c r="FJ1" s="225"/>
      <c r="FK1" s="225"/>
      <c r="FL1" s="225"/>
      <c r="FM1" s="225"/>
      <c r="FN1" s="225" t="s">
        <v>455</v>
      </c>
      <c r="FO1" s="225"/>
      <c r="FP1" s="225"/>
      <c r="FQ1" s="225"/>
      <c r="FR1" s="225"/>
      <c r="FS1" s="225"/>
      <c r="FT1" s="225" t="s">
        <v>456</v>
      </c>
      <c r="FU1" s="225"/>
      <c r="FV1" s="225"/>
      <c r="FW1" s="225"/>
      <c r="FX1" s="225"/>
      <c r="FY1" s="225"/>
    </row>
    <row r="2" spans="1:181" s="26" customFormat="1" ht="21.75" customHeight="1">
      <c r="B2" s="41"/>
      <c r="C2" s="227"/>
      <c r="D2" s="227"/>
      <c r="E2" s="227"/>
      <c r="F2" s="227"/>
      <c r="G2" s="227"/>
      <c r="H2" s="42"/>
      <c r="I2" s="227"/>
      <c r="J2" s="227"/>
      <c r="K2" s="227"/>
      <c r="L2" s="227"/>
      <c r="M2" s="228"/>
      <c r="N2" s="228"/>
      <c r="O2" s="228"/>
      <c r="P2" s="228"/>
      <c r="Q2" s="228"/>
      <c r="R2" s="41"/>
      <c r="S2" s="229" t="s">
        <v>407</v>
      </c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44"/>
      <c r="AG2" s="229" t="s">
        <v>406</v>
      </c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41"/>
      <c r="AT2" s="41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43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43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43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43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43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43"/>
      <c r="FH2" s="225"/>
      <c r="FI2" s="225"/>
      <c r="FJ2" s="225"/>
      <c r="FK2" s="225"/>
      <c r="FL2" s="225"/>
      <c r="FM2" s="225"/>
      <c r="FN2" s="225"/>
      <c r="FO2" s="225"/>
      <c r="FP2" s="225"/>
      <c r="FQ2" s="225"/>
      <c r="FR2" s="225"/>
      <c r="FS2" s="225"/>
      <c r="FT2" s="225"/>
      <c r="FU2" s="225"/>
      <c r="FV2" s="225"/>
      <c r="FW2" s="225"/>
      <c r="FX2" s="225"/>
      <c r="FY2" s="225"/>
    </row>
    <row r="3" spans="1:181" ht="225">
      <c r="B3" s="3"/>
      <c r="C3" s="27" t="s">
        <v>5</v>
      </c>
      <c r="D3" s="4" t="s">
        <v>6</v>
      </c>
      <c r="E3" s="28" t="s">
        <v>366</v>
      </c>
      <c r="F3" s="5" t="s">
        <v>361</v>
      </c>
      <c r="G3" s="27" t="s">
        <v>362</v>
      </c>
      <c r="H3" s="6" t="s">
        <v>363</v>
      </c>
      <c r="I3" s="24" t="s">
        <v>364</v>
      </c>
      <c r="J3" s="7" t="s">
        <v>365</v>
      </c>
      <c r="K3" s="8"/>
      <c r="L3" s="27" t="s">
        <v>7</v>
      </c>
      <c r="M3" s="9" t="s">
        <v>8</v>
      </c>
      <c r="N3" s="29" t="s">
        <v>9</v>
      </c>
      <c r="O3" s="9" t="s">
        <v>10</v>
      </c>
      <c r="P3" s="27" t="s">
        <v>11</v>
      </c>
      <c r="Q3" s="7" t="s">
        <v>12</v>
      </c>
      <c r="R3" s="10"/>
      <c r="S3" s="30" t="s">
        <v>13</v>
      </c>
      <c r="T3" s="27" t="s">
        <v>14</v>
      </c>
      <c r="U3" s="27" t="s">
        <v>15</v>
      </c>
      <c r="V3" s="27" t="s">
        <v>16</v>
      </c>
      <c r="W3" s="27" t="s">
        <v>17</v>
      </c>
      <c r="X3" s="27" t="s">
        <v>18</v>
      </c>
      <c r="Y3" s="27" t="s">
        <v>19</v>
      </c>
      <c r="Z3" s="27" t="s">
        <v>20</v>
      </c>
      <c r="AA3" s="27" t="s">
        <v>21</v>
      </c>
      <c r="AB3" s="27" t="s">
        <v>22</v>
      </c>
      <c r="AC3" s="30" t="s">
        <v>23</v>
      </c>
      <c r="AD3" s="25" t="s">
        <v>24</v>
      </c>
      <c r="AE3" s="1"/>
      <c r="AF3" s="11" t="s">
        <v>13</v>
      </c>
      <c r="AG3" s="12" t="s">
        <v>14</v>
      </c>
      <c r="AH3" s="12" t="s">
        <v>15</v>
      </c>
      <c r="AI3" s="12" t="s">
        <v>16</v>
      </c>
      <c r="AJ3" s="12" t="s">
        <v>17</v>
      </c>
      <c r="AK3" s="12" t="s">
        <v>18</v>
      </c>
      <c r="AL3" s="12" t="s">
        <v>19</v>
      </c>
      <c r="AM3" s="12" t="s">
        <v>20</v>
      </c>
      <c r="AN3" s="12" t="s">
        <v>21</v>
      </c>
      <c r="AO3" s="12" t="s">
        <v>22</v>
      </c>
      <c r="AP3" s="11" t="s">
        <v>23</v>
      </c>
      <c r="AQ3" s="11" t="s">
        <v>24</v>
      </c>
      <c r="AR3" s="2"/>
      <c r="AS3" s="2"/>
      <c r="AT3" s="39" t="s">
        <v>25</v>
      </c>
      <c r="AU3" s="40" t="s">
        <v>26</v>
      </c>
      <c r="AV3" s="40" t="s">
        <v>27</v>
      </c>
      <c r="AW3" s="40" t="s">
        <v>28</v>
      </c>
      <c r="AX3" s="40" t="s">
        <v>29</v>
      </c>
      <c r="AY3" s="40" t="s">
        <v>30</v>
      </c>
      <c r="AZ3" s="40" t="s">
        <v>31</v>
      </c>
      <c r="BA3" s="40" t="s">
        <v>32</v>
      </c>
      <c r="BB3" s="40" t="s">
        <v>33</v>
      </c>
      <c r="BC3" s="40" t="s">
        <v>34</v>
      </c>
      <c r="BD3" s="40" t="s">
        <v>35</v>
      </c>
      <c r="BE3" s="40" t="s">
        <v>36</v>
      </c>
      <c r="BF3" s="15"/>
      <c r="BG3" s="13" t="s">
        <v>25</v>
      </c>
      <c r="BH3" s="14" t="s">
        <v>26</v>
      </c>
      <c r="BI3" s="14" t="s">
        <v>27</v>
      </c>
      <c r="BJ3" s="14" t="s">
        <v>28</v>
      </c>
      <c r="BK3" s="14" t="s">
        <v>29</v>
      </c>
      <c r="BL3" s="14" t="s">
        <v>30</v>
      </c>
      <c r="BM3" s="14" t="s">
        <v>31</v>
      </c>
      <c r="BN3" s="14" t="s">
        <v>32</v>
      </c>
      <c r="BO3" s="14" t="s">
        <v>33</v>
      </c>
      <c r="BP3" s="14" t="s">
        <v>34</v>
      </c>
      <c r="BQ3" s="14" t="s">
        <v>35</v>
      </c>
      <c r="BR3" s="14" t="s">
        <v>36</v>
      </c>
      <c r="BS3" s="15"/>
      <c r="BT3" s="25" t="s">
        <v>25</v>
      </c>
      <c r="BU3" s="24" t="s">
        <v>26</v>
      </c>
      <c r="BV3" s="24" t="s">
        <v>27</v>
      </c>
      <c r="BW3" s="24" t="s">
        <v>28</v>
      </c>
      <c r="BX3" s="24" t="s">
        <v>29</v>
      </c>
      <c r="BY3" s="24" t="s">
        <v>30</v>
      </c>
      <c r="BZ3" s="24" t="s">
        <v>31</v>
      </c>
      <c r="CA3" s="24" t="s">
        <v>32</v>
      </c>
      <c r="CB3" s="24" t="s">
        <v>33</v>
      </c>
      <c r="CC3" s="24" t="s">
        <v>34</v>
      </c>
      <c r="CD3" s="24" t="s">
        <v>35</v>
      </c>
      <c r="CE3" s="24" t="s">
        <v>36</v>
      </c>
      <c r="CF3" s="14"/>
      <c r="CG3" s="16" t="s">
        <v>25</v>
      </c>
      <c r="CH3" s="17" t="s">
        <v>26</v>
      </c>
      <c r="CI3" s="17" t="s">
        <v>27</v>
      </c>
      <c r="CJ3" s="17" t="s">
        <v>28</v>
      </c>
      <c r="CK3" s="14" t="s">
        <v>29</v>
      </c>
      <c r="CL3" s="14" t="s">
        <v>30</v>
      </c>
      <c r="CM3" s="14" t="s">
        <v>31</v>
      </c>
      <c r="CN3" s="14" t="s">
        <v>32</v>
      </c>
      <c r="CO3" s="17" t="s">
        <v>33</v>
      </c>
      <c r="CP3" s="17" t="s">
        <v>34</v>
      </c>
      <c r="CQ3" s="17" t="s">
        <v>35</v>
      </c>
      <c r="CR3" s="17" t="s">
        <v>36</v>
      </c>
      <c r="CS3" s="2"/>
      <c r="CT3" s="25" t="s">
        <v>25</v>
      </c>
      <c r="CU3" s="24" t="s">
        <v>26</v>
      </c>
      <c r="CV3" s="24" t="s">
        <v>27</v>
      </c>
      <c r="CW3" s="24" t="s">
        <v>28</v>
      </c>
      <c r="CX3" s="24" t="s">
        <v>29</v>
      </c>
      <c r="CY3" s="24" t="s">
        <v>30</v>
      </c>
      <c r="CZ3" s="24" t="s">
        <v>31</v>
      </c>
      <c r="DA3" s="24" t="s">
        <v>32</v>
      </c>
      <c r="DB3" s="24" t="s">
        <v>33</v>
      </c>
      <c r="DC3" s="24" t="s">
        <v>34</v>
      </c>
      <c r="DD3" s="24" t="s">
        <v>35</v>
      </c>
      <c r="DE3" s="24" t="s">
        <v>36</v>
      </c>
      <c r="DF3" s="2"/>
      <c r="DG3" s="13" t="s">
        <v>25</v>
      </c>
      <c r="DH3" s="14" t="s">
        <v>26</v>
      </c>
      <c r="DI3" s="14" t="s">
        <v>27</v>
      </c>
      <c r="DJ3" s="14" t="s">
        <v>28</v>
      </c>
      <c r="DK3" s="14" t="s">
        <v>29</v>
      </c>
      <c r="DL3" s="14" t="s">
        <v>30</v>
      </c>
      <c r="DM3" s="14" t="s">
        <v>31</v>
      </c>
      <c r="DN3" s="14" t="s">
        <v>32</v>
      </c>
      <c r="DO3" s="14" t="s">
        <v>33</v>
      </c>
      <c r="DP3" s="14" t="s">
        <v>34</v>
      </c>
      <c r="DQ3" s="14" t="s">
        <v>35</v>
      </c>
      <c r="DR3" s="13" t="s">
        <v>36</v>
      </c>
      <c r="DS3" s="2"/>
      <c r="DT3" s="25" t="s">
        <v>25</v>
      </c>
      <c r="DU3" s="24" t="s">
        <v>26</v>
      </c>
      <c r="DV3" s="24" t="s">
        <v>27</v>
      </c>
      <c r="DW3" s="24" t="s">
        <v>28</v>
      </c>
      <c r="DX3" s="24" t="s">
        <v>29</v>
      </c>
      <c r="DY3" s="24" t="s">
        <v>30</v>
      </c>
      <c r="DZ3" s="24" t="s">
        <v>31</v>
      </c>
      <c r="EA3" s="24" t="s">
        <v>32</v>
      </c>
      <c r="EB3" s="24" t="s">
        <v>33</v>
      </c>
      <c r="EC3" s="24" t="s">
        <v>34</v>
      </c>
      <c r="ED3" s="24" t="s">
        <v>35</v>
      </c>
      <c r="EE3" s="25" t="s">
        <v>36</v>
      </c>
      <c r="EF3" s="2"/>
      <c r="EG3" s="13" t="s">
        <v>25</v>
      </c>
      <c r="EH3" s="14" t="s">
        <v>26</v>
      </c>
      <c r="EI3" s="14" t="s">
        <v>27</v>
      </c>
      <c r="EJ3" s="14" t="s">
        <v>28</v>
      </c>
      <c r="EK3" s="14" t="s">
        <v>29</v>
      </c>
      <c r="EL3" s="14" t="s">
        <v>30</v>
      </c>
      <c r="EM3" s="14" t="s">
        <v>31</v>
      </c>
      <c r="EN3" s="14" t="s">
        <v>32</v>
      </c>
      <c r="EO3" s="14" t="s">
        <v>33</v>
      </c>
      <c r="EP3" s="14" t="s">
        <v>34</v>
      </c>
      <c r="EQ3" s="14" t="s">
        <v>35</v>
      </c>
      <c r="ER3" s="13" t="s">
        <v>36</v>
      </c>
      <c r="ES3" s="2"/>
      <c r="ET3" s="25" t="s">
        <v>26</v>
      </c>
      <c r="EU3" s="24" t="s">
        <v>28</v>
      </c>
      <c r="EV3" s="24" t="s">
        <v>30</v>
      </c>
      <c r="EW3" s="24" t="s">
        <v>32</v>
      </c>
      <c r="EX3" s="24" t="s">
        <v>34</v>
      </c>
      <c r="EY3" s="24" t="s">
        <v>36</v>
      </c>
      <c r="EZ3" s="14" t="s">
        <v>26</v>
      </c>
      <c r="FA3" s="13" t="s">
        <v>28</v>
      </c>
      <c r="FB3" s="14" t="s">
        <v>30</v>
      </c>
      <c r="FC3" s="14" t="s">
        <v>32</v>
      </c>
      <c r="FD3" s="14" t="s">
        <v>34</v>
      </c>
      <c r="FE3" s="14" t="s">
        <v>36</v>
      </c>
      <c r="FF3" s="2"/>
      <c r="FG3" s="25" t="s">
        <v>26</v>
      </c>
      <c r="FH3" s="24" t="s">
        <v>28</v>
      </c>
      <c r="FI3" s="24" t="s">
        <v>30</v>
      </c>
      <c r="FJ3" s="24" t="s">
        <v>32</v>
      </c>
      <c r="FK3" s="24" t="s">
        <v>34</v>
      </c>
      <c r="FL3" s="24" t="s">
        <v>36</v>
      </c>
      <c r="FM3" s="14" t="s">
        <v>26</v>
      </c>
      <c r="FN3" s="14" t="s">
        <v>28</v>
      </c>
      <c r="FO3" s="14" t="s">
        <v>30</v>
      </c>
      <c r="FP3" s="14" t="s">
        <v>32</v>
      </c>
      <c r="FQ3" s="14" t="s">
        <v>34</v>
      </c>
      <c r="FR3" s="14" t="s">
        <v>36</v>
      </c>
      <c r="FS3" s="24" t="s">
        <v>26</v>
      </c>
      <c r="FT3" s="24" t="s">
        <v>28</v>
      </c>
      <c r="FU3" s="24" t="s">
        <v>30</v>
      </c>
      <c r="FV3" s="24" t="s">
        <v>32</v>
      </c>
      <c r="FW3" s="24" t="s">
        <v>34</v>
      </c>
      <c r="FX3" s="24" t="s">
        <v>36</v>
      </c>
      <c r="FY3" s="22"/>
    </row>
    <row r="4" spans="1:181">
      <c r="A4">
        <f>VLOOKUP(B4,districts!$A$2:$B$56,2,FALSE)</f>
        <v>3</v>
      </c>
      <c r="B4" s="19" t="s">
        <v>44</v>
      </c>
      <c r="C4" s="58">
        <v>8</v>
      </c>
      <c r="D4" s="59">
        <v>2</v>
      </c>
      <c r="E4" s="60">
        <v>5715799</v>
      </c>
      <c r="F4" s="61">
        <v>412.35</v>
      </c>
      <c r="G4" s="62">
        <v>-6.9712351945854429</v>
      </c>
      <c r="H4" s="63">
        <v>14.9</v>
      </c>
      <c r="I4" s="62">
        <v>45.3</v>
      </c>
      <c r="J4" s="66">
        <v>57.8</v>
      </c>
      <c r="K4" s="20"/>
      <c r="L4" s="67">
        <v>13</v>
      </c>
      <c r="M4" s="63">
        <v>6.2</v>
      </c>
      <c r="N4" s="62">
        <v>1.3468013468013467</v>
      </c>
      <c r="O4" s="63">
        <v>94.826672016738073</v>
      </c>
      <c r="P4" s="68">
        <v>24</v>
      </c>
      <c r="Q4" s="69">
        <v>66.7</v>
      </c>
      <c r="R4" s="32"/>
      <c r="S4" s="48">
        <v>30.4</v>
      </c>
      <c r="T4" s="48">
        <v>26.1</v>
      </c>
      <c r="U4" s="48">
        <v>17.399999999999999</v>
      </c>
      <c r="V4" s="48">
        <v>26.1</v>
      </c>
      <c r="W4" s="48">
        <v>30.4</v>
      </c>
      <c r="X4" s="48">
        <v>34.799999999999997</v>
      </c>
      <c r="Y4" s="48">
        <v>17.399999999999999</v>
      </c>
      <c r="Z4" s="48">
        <v>17.399999999999999</v>
      </c>
      <c r="AA4" s="48">
        <v>16</v>
      </c>
      <c r="AB4" s="48">
        <v>28</v>
      </c>
      <c r="AC4" s="48">
        <v>32</v>
      </c>
      <c r="AD4" s="48">
        <v>24</v>
      </c>
      <c r="AE4" s="81"/>
      <c r="AF4" s="50">
        <v>28.1</v>
      </c>
      <c r="AG4" s="50">
        <v>15.6</v>
      </c>
      <c r="AH4" s="50">
        <v>40.6</v>
      </c>
      <c r="AI4" s="50">
        <v>15.6</v>
      </c>
      <c r="AJ4" s="50">
        <v>15.6</v>
      </c>
      <c r="AK4" s="50">
        <v>25</v>
      </c>
      <c r="AL4" s="50">
        <v>40.6</v>
      </c>
      <c r="AM4" s="50">
        <v>18.8</v>
      </c>
      <c r="AN4" s="50">
        <v>15.6</v>
      </c>
      <c r="AO4" s="50">
        <v>28.1</v>
      </c>
      <c r="AP4" s="50">
        <v>28.1</v>
      </c>
      <c r="AQ4" s="50">
        <v>28.1</v>
      </c>
      <c r="AR4" s="33"/>
      <c r="AS4" s="34"/>
      <c r="AT4" s="51">
        <f>VLOOKUP(A4,SBA07_raw!$C$427:$L$478,7,FALSE)</f>
        <v>0.25</v>
      </c>
      <c r="AU4" s="51">
        <f>VLOOKUP(A4,SBA07_raw!$C$427:$L$478,8,FALSE)</f>
        <v>0.33333333333333298</v>
      </c>
      <c r="AV4" s="51">
        <f>VLOOKUP(A4,SBA07_raw!$C$427:$L$478,9,FALSE)</f>
        <v>0.27777777777777801</v>
      </c>
      <c r="AW4" s="51">
        <f>VLOOKUP(A4,SBA07_raw!$C$427:$L$478,10,FALSE)</f>
        <v>0.13888888888888901</v>
      </c>
      <c r="AX4" s="51">
        <f>VLOOKUP(A4,SBA07_raw!$C$852:$L$903,7,FALSE)</f>
        <v>0.194444444444444</v>
      </c>
      <c r="AY4" s="51">
        <f>VLOOKUP(A4,SBA07_raw!$C$852:$L$903,8,FALSE)</f>
        <v>0.36111111111111099</v>
      </c>
      <c r="AZ4" s="51">
        <f>VLOOKUP(A4,SBA07_raw!$C$852:$L$903,9,FALSE)</f>
        <v>0.38888888888888901</v>
      </c>
      <c r="BA4" s="51">
        <f>VLOOKUP(A4,SBA07_raw!$C$852:$L$903,10,FALSE)</f>
        <v>5.5555555555555601E-2</v>
      </c>
      <c r="BB4" s="51">
        <f>VLOOKUP(A4,SBA07_raw!$C$2:$L$53,7,FALSE)</f>
        <v>0.16666666666666699</v>
      </c>
      <c r="BC4" s="51">
        <f>VLOOKUP(A4,SBA07_raw!$C$2:$L$53,8,FALSE)</f>
        <v>0.38888888888888901</v>
      </c>
      <c r="BD4" s="51">
        <f>VLOOKUP(A4,SBA07_raw!$C$2:$L$53,9,FALSE)</f>
        <v>0.11111111111111099</v>
      </c>
      <c r="BE4" s="51">
        <f>VLOOKUP(A4,SBA07_raw!$C$2:$L$53,10,FALSE)</f>
        <v>0.33333333333333298</v>
      </c>
      <c r="BF4" s="33"/>
      <c r="BG4" s="47">
        <f>VLOOKUP(A4,SBA07_raw!$C$479:$L$531,7,FALSE)</f>
        <v>0.24</v>
      </c>
      <c r="BH4" s="47">
        <f>VLOOKUP(A4,SBA07_raw!$C$479:$L$531,8,FALSE)</f>
        <v>0.64</v>
      </c>
      <c r="BI4" s="47">
        <f>VLOOKUP(A4,SBA07_raw!$C$479:$L$531,9,FALSE)</f>
        <v>0.04</v>
      </c>
      <c r="BJ4" s="47">
        <f>VLOOKUP(A4,SBA07_raw!$C$479:$L$531,10,FALSE)</f>
        <v>0.08</v>
      </c>
      <c r="BK4" s="47">
        <f>VLOOKUP(A4,SBA07_raw!$C$904:$L$956,7,FALSE)</f>
        <v>0.28000000000000003</v>
      </c>
      <c r="BL4" s="47">
        <f>VLOOKUP(A4,SBA07_raw!$C$904:$L$956,8,FALSE)</f>
        <v>0.4</v>
      </c>
      <c r="BM4" s="47">
        <f>VLOOKUP(A4,SBA07_raw!$C$904:$L$956,9,FALSE)</f>
        <v>0.32</v>
      </c>
      <c r="BN4" s="47">
        <f>VLOOKUP(A4,SBA07_raw!$C$904:$L$956,10,FALSE)</f>
        <v>0</v>
      </c>
      <c r="BO4" s="47">
        <f>VLOOKUP(A4,SBA07_raw!$C$54:$L$106,7,FALSE)</f>
        <v>0.32</v>
      </c>
      <c r="BP4" s="47">
        <f>VLOOKUP(A4,SBA07_raw!$C$54:$L$106,8,FALSE)</f>
        <v>0.36</v>
      </c>
      <c r="BQ4" s="47">
        <f>VLOOKUP(A4,SBA07_raw!$C$54:$L$106,9,FALSE)</f>
        <v>0.24</v>
      </c>
      <c r="BR4" s="47">
        <f>VLOOKUP(A4,SBA07_raw!$C$54:$L$106,10,FALSE)</f>
        <v>0.08</v>
      </c>
      <c r="BS4" s="33"/>
      <c r="BT4" s="51">
        <f>VLOOKUP($A4,SBA07_raw!$C$532:$L$584,7,FALSE)</f>
        <v>0.24137931034482801</v>
      </c>
      <c r="BU4" s="51">
        <f>VLOOKUP($A4,SBA07_raw!$C$532:$L$584,8,FALSE)</f>
        <v>0.55172413793103403</v>
      </c>
      <c r="BV4" s="51">
        <f>VLOOKUP($A4,SBA07_raw!$C$532:$L$584,9,FALSE)</f>
        <v>0.17241379310344801</v>
      </c>
      <c r="BW4" s="51">
        <f>VLOOKUP($A4,SBA07_raw!$C$532:$L$584,10,FALSE)</f>
        <v>3.4482758620689703E-2</v>
      </c>
      <c r="BX4" s="52">
        <f>VLOOKUP($A4,SBA07_raw!$C$957:$L$1009,7,FALSE)</f>
        <v>0.20689655172413801</v>
      </c>
      <c r="BY4" s="52">
        <f>VLOOKUP($A4,SBA07_raw!$C$957:$L$1009,8,FALSE)</f>
        <v>0.41379310344827602</v>
      </c>
      <c r="BZ4" s="52">
        <f>VLOOKUP($A4,SBA07_raw!$C$957:$L$1009,9,FALSE)</f>
        <v>0.34482758620689702</v>
      </c>
      <c r="CA4" s="52">
        <f>VLOOKUP($A4,SBA07_raw!$C$957:$L$1009,10,FALSE)</f>
        <v>3.4482758620689703E-2</v>
      </c>
      <c r="CB4" s="52">
        <f>VLOOKUP($A4,SBA07_raw!$C$107:$L$159,7,FALSE)</f>
        <v>0.24137931034482801</v>
      </c>
      <c r="CC4" s="52">
        <f>VLOOKUP($A4,SBA07_raw!$C$107:$L$159,8,FALSE)</f>
        <v>0.44827586206896602</v>
      </c>
      <c r="CD4" s="52">
        <f>VLOOKUP($A4,SBA07_raw!$C$107:$L$159,9,FALSE)</f>
        <v>0.27586206896551702</v>
      </c>
      <c r="CE4" s="52">
        <f>VLOOKUP($A4,SBA07_raw!$C$107:$L$159,10,FALSE)</f>
        <v>3.4482758620689703E-2</v>
      </c>
      <c r="CF4" s="36"/>
      <c r="CG4" s="53">
        <f>VLOOKUP($A4,SBA07_raw!$C$585:$L$637,7,FALSE)</f>
        <v>0.19354838709677399</v>
      </c>
      <c r="CH4" s="53">
        <f>VLOOKUP($A4,SBA07_raw!$C$585:$L$637,8,FALSE)</f>
        <v>0.483870967741936</v>
      </c>
      <c r="CI4" s="53">
        <f>VLOOKUP($A4,SBA07_raw!$C$585:$L$637,9,FALSE)</f>
        <v>0.32258064516128998</v>
      </c>
      <c r="CJ4" s="53">
        <f>VLOOKUP($A4,SBA07_raw!$C$585:$L$637,10,FALSE)</f>
        <v>0</v>
      </c>
      <c r="CK4" s="53">
        <f>VLOOKUP($A4,SBA07_raw!$C$1010:$L$1062,7,FALSE)</f>
        <v>0.16129032258064499</v>
      </c>
      <c r="CL4" s="53">
        <f>VLOOKUP($A4,SBA07_raw!$C$1010:$L$1062,8,FALSE)</f>
        <v>0.35483870967741898</v>
      </c>
      <c r="CM4" s="53">
        <f>VLOOKUP($A4,SBA07_raw!$C$1010:$L$1062,9,FALSE)</f>
        <v>0.38709677419354799</v>
      </c>
      <c r="CN4" s="53">
        <f>VLOOKUP($A4,SBA07_raw!$C$1010:$L$1062,10,FALSE)</f>
        <v>9.6774193548387094E-2</v>
      </c>
      <c r="CO4" s="53">
        <f>VLOOKUP($A4,SBA07_raw!$C$160:$L$212,7,FALSE)</f>
        <v>0.19354838709677399</v>
      </c>
      <c r="CP4" s="53">
        <f>VLOOKUP($A4,SBA07_raw!$C$160:$L$212,8,FALSE)</f>
        <v>0.38709677419354799</v>
      </c>
      <c r="CQ4" s="53">
        <f>VLOOKUP($A4,SBA07_raw!$C$160:$L$212,9,FALSE)</f>
        <v>0.19354838709677399</v>
      </c>
      <c r="CR4" s="53">
        <f>VLOOKUP($A4,SBA07_raw!$C$160:$L$212,10,FALSE)</f>
        <v>0.225806451612903</v>
      </c>
      <c r="CS4" s="33"/>
      <c r="CT4" s="51">
        <f>VLOOKUP($A4,SBA07_raw!$C$638:$L$690,7,FALSE)</f>
        <v>0.29411764705882398</v>
      </c>
      <c r="CU4" s="51">
        <f>VLOOKUP($A4,SBA07_raw!$C$638:$L$690,8,FALSE)</f>
        <v>0.5</v>
      </c>
      <c r="CV4" s="51">
        <f>VLOOKUP($A4,SBA07_raw!$C$638:$L$690,9,FALSE)</f>
        <v>0.14705882352941199</v>
      </c>
      <c r="CW4" s="51">
        <f>VLOOKUP($A4,SBA07_raw!$C$638:$L$690,10,FALSE)</f>
        <v>5.8823529411764698E-2</v>
      </c>
      <c r="CX4" s="51">
        <f>VLOOKUP($A4,SBA07_raw!$C$1063:$L$1115,7,FALSE)</f>
        <v>5.8823529411764698E-2</v>
      </c>
      <c r="CY4" s="51">
        <f>VLOOKUP($A4,SBA07_raw!$C$1063:$L$1115,8,FALSE)</f>
        <v>0.52941176470588203</v>
      </c>
      <c r="CZ4" s="51">
        <f>VLOOKUP($A4,SBA07_raw!$C$1063:$L$1115,9,FALSE)</f>
        <v>0.26470588235294101</v>
      </c>
      <c r="DA4" s="51">
        <f>VLOOKUP($A4,SBA07_raw!$C$1063:$L$1115,10,FALSE)</f>
        <v>0.14705882352941199</v>
      </c>
      <c r="DB4" s="51">
        <f>VLOOKUP($A4,SBA07_raw!$C$213:$L$265,7,FALSE)</f>
        <v>8.8235294117647106E-2</v>
      </c>
      <c r="DC4" s="51">
        <f>VLOOKUP($A4,SBA07_raw!$C$213:$L$265,8,FALSE)</f>
        <v>0.52941176470588203</v>
      </c>
      <c r="DD4" s="51">
        <f>VLOOKUP($A4,SBA07_raw!$C$213:$L$265,9,FALSE)</f>
        <v>0.17647058823529399</v>
      </c>
      <c r="DE4" s="51">
        <f>VLOOKUP($A4,SBA07_raw!$C$213:$L$265,10,FALSE)</f>
        <v>0.20588235294117599</v>
      </c>
      <c r="DF4" s="33">
        <f t="shared" ref="DF4:DF12" si="0">SUM(DG4:DR4)</f>
        <v>3.0000000000000004</v>
      </c>
      <c r="DG4" s="47">
        <f>VLOOKUP($A4,SBA07_raw!$C$691:$L$743,7,FALSE)</f>
        <v>0.31818181818181801</v>
      </c>
      <c r="DH4" s="47">
        <f>VLOOKUP($A4,SBA07_raw!$C$691:$L$743,8,FALSE)</f>
        <v>0.45454545454545497</v>
      </c>
      <c r="DI4" s="47">
        <f>VLOOKUP($A4,SBA07_raw!$C$691:$L$743,9,FALSE)</f>
        <v>0.18181818181818199</v>
      </c>
      <c r="DJ4" s="47">
        <f>VLOOKUP($A4,SBA07_raw!$C$691:$L$743,10,FALSE)</f>
        <v>4.5454545454545497E-2</v>
      </c>
      <c r="DK4" s="47">
        <f>VLOOKUP($A4,SBA07_raw!$C$1116:$L$1168,7,FALSE)</f>
        <v>0</v>
      </c>
      <c r="DL4" s="47">
        <f>VLOOKUP($A4,SBA07_raw!$C$1116:$L$1168,8,FALSE)</f>
        <v>0.63636363636363602</v>
      </c>
      <c r="DM4" s="47">
        <f>VLOOKUP($A4,SBA07_raw!$C$1116:$L$1168,9,FALSE)</f>
        <v>0.18181818181818199</v>
      </c>
      <c r="DN4" s="47">
        <f>VLOOKUP($A4,SBA07_raw!$C$1116:$L$1168,10,FALSE)</f>
        <v>0.18181818181818199</v>
      </c>
      <c r="DO4" s="47">
        <f>VLOOKUP($A4,SBA07_raw!$C$266:$L$318,7,FALSE)</f>
        <v>9.0909090909090898E-2</v>
      </c>
      <c r="DP4" s="47">
        <f>VLOOKUP($A4,SBA07_raw!$C$266:$L$318,8,FALSE)</f>
        <v>0.5</v>
      </c>
      <c r="DQ4" s="47">
        <f>VLOOKUP($A4,SBA07_raw!$C$266:$L$318,9,FALSE)</f>
        <v>0.22727272727272699</v>
      </c>
      <c r="DR4" s="47">
        <f>VLOOKUP($A4,SBA07_raw!$C$266:$L$318,10,FALSE)</f>
        <v>0.18181818181818199</v>
      </c>
      <c r="DS4" s="85"/>
      <c r="DT4" s="83">
        <f>VLOOKUP($A4,SBA07_raw!$C$744:$L$797,7,FALSE)</f>
        <v>0.15384615384615399</v>
      </c>
      <c r="DU4" s="83">
        <f>VLOOKUP($A4,SBA07_raw!$C$744:$L$797,8,FALSE)</f>
        <v>0.53846153846153799</v>
      </c>
      <c r="DV4" s="83">
        <f>VLOOKUP($A4,SBA07_raw!$C$744:$L$797,9,FALSE)</f>
        <v>0.269230769230769</v>
      </c>
      <c r="DW4" s="83">
        <f>VLOOKUP($A4,SBA07_raw!$C$744:$L$797,10,FALSE)</f>
        <v>3.8461538461538498E-2</v>
      </c>
      <c r="DX4" s="83">
        <f>VLOOKUP($A4,SBA07_raw!$C$1169:$L$1222,7,FALSE)</f>
        <v>0</v>
      </c>
      <c r="DY4" s="83">
        <f>VLOOKUP($A4,SBA07_raw!$C$1169:$L$1222,8,FALSE)</f>
        <v>0.5</v>
      </c>
      <c r="DZ4" s="83">
        <f>VLOOKUP($A4,SBA07_raw!$C$1169:$L$1222,9,FALSE)</f>
        <v>0.38461538461538503</v>
      </c>
      <c r="EA4" s="83">
        <f>VLOOKUP($A4,SBA07_raw!$C$1169:$L$1222,10,FALSE)</f>
        <v>0.115384615384615</v>
      </c>
      <c r="EB4" s="83">
        <f>VLOOKUP($A4,SBA07_raw!$C$319:$L$372,7,FALSE)</f>
        <v>0.115384615384615</v>
      </c>
      <c r="EC4" s="83">
        <f>VLOOKUP($A4,SBA07_raw!$C$319:$L$372,8,FALSE)</f>
        <v>0.30769230769230799</v>
      </c>
      <c r="ED4" s="83">
        <f>VLOOKUP($A4,SBA07_raw!$C$319:$L$372,9,FALSE)</f>
        <v>0.30769230769230799</v>
      </c>
      <c r="EE4" s="83">
        <f>VLOOKUP($A4,SBA07_raw!$C$319:$L$372,10,FALSE)</f>
        <v>0.269230769230769</v>
      </c>
      <c r="EF4" s="85"/>
      <c r="EG4" s="84">
        <f>VLOOKUP($A4,SBA07_raw!$C$798:$L$851,7,FALSE)</f>
        <v>0.40540540540540498</v>
      </c>
      <c r="EH4" s="84">
        <f>VLOOKUP($A4,SBA07_raw!$C$798:$L$851,8,FALSE)</f>
        <v>0.40540540540540498</v>
      </c>
      <c r="EI4" s="84">
        <f>VLOOKUP($A4,SBA07_raw!$C$798:$L$851,9,FALSE)</f>
        <v>0.135135135135135</v>
      </c>
      <c r="EJ4" s="84">
        <f>VLOOKUP($A4,SBA07_raw!$C$798:$L$851,10,FALSE)</f>
        <v>5.4054054054054099E-2</v>
      </c>
      <c r="EK4" s="84">
        <f>VLOOKUP($A4,SBA07_raw!$C$1223:$L$1276,7,FALSE)</f>
        <v>5.2631578947368397E-2</v>
      </c>
      <c r="EL4" s="84">
        <f>VLOOKUP($A4,SBA07_raw!$C$1223:$L$1276,8,FALSE)</f>
        <v>0.57894736842105299</v>
      </c>
      <c r="EM4" s="84">
        <f>VLOOKUP($A4,SBA07_raw!$C$1223:$L$1276,9,FALSE)</f>
        <v>0.31578947368421101</v>
      </c>
      <c r="EN4" s="84">
        <f>VLOOKUP($A4,SBA07_raw!$C$1223:$L$1276,10,FALSE)</f>
        <v>5.2631578947368397E-2</v>
      </c>
      <c r="EO4" s="84">
        <f>VLOOKUP($A4,SBA07_raw!$C$373:$L$426,7,FALSE)</f>
        <v>0.13888888888888901</v>
      </c>
      <c r="EP4" s="84">
        <f>VLOOKUP($A4,SBA07_raw!$C$373:$L$426,8,FALSE)</f>
        <v>0.47222222222222199</v>
      </c>
      <c r="EQ4" s="84">
        <f>VLOOKUP($A4,SBA07_raw!$C$373:$L$426,9,FALSE)</f>
        <v>0.22222222222222199</v>
      </c>
      <c r="ER4" s="84">
        <f>VLOOKUP($A4,SBA07_raw!$C$373:$L$426,10,FALSE)</f>
        <v>0.16666666666666699</v>
      </c>
      <c r="ES4" s="35"/>
      <c r="ET4" s="51" t="str">
        <f>VLOOKUP($A4,Fall06HSGQE!$C$141:$J$192,7,FALSE)</f>
        <v>80% or More</v>
      </c>
      <c r="EU4" s="51" t="str">
        <f>VLOOKUP($A4,Fall06HSGQE!$C$141:$J$192,8,FALSE)</f>
        <v>20% or Fewer</v>
      </c>
      <c r="EV4" s="51" t="str">
        <f>VLOOKUP($A4,Fall06HSGQE!$C$260:$J$309,7,FALSE)</f>
        <v>*</v>
      </c>
      <c r="EW4" s="51" t="str">
        <f>VLOOKUP($A4,Fall06HSGQE!$C$260:$J$309,8,FALSE)</f>
        <v>*</v>
      </c>
      <c r="EX4" s="51">
        <f>VLOOKUP($A4,Fall06HSGQE!$C$22:$J$73,7,FALSE)</f>
        <v>0.625</v>
      </c>
      <c r="EY4" s="51">
        <f>VLOOKUP($A4,Fall06HSGQE!$C$22:$J$73,8,FALSE)</f>
        <v>0.375</v>
      </c>
      <c r="EZ4" s="47" t="str">
        <f>VLOOKUP($A4,Fall06HSGQE!$C$193:$J$241,7,FALSE)</f>
        <v>40% or Fewer</v>
      </c>
      <c r="FA4" s="47" t="str">
        <f>VLOOKUP($A4,Fall06HSGQE!$C$193:$J$241,8,FALSE)</f>
        <v>60% or More</v>
      </c>
      <c r="FB4" s="47" t="e">
        <f>VLOOKUP($A4,Fall06HSGQE!$C$310:$J$349,7,FALSE)</f>
        <v>#N/A</v>
      </c>
      <c r="FC4" s="47" t="e">
        <f>VLOOKUP($A4,Fall06HSGQE!$C$310:$J$349,8,FALSE)</f>
        <v>#N/A</v>
      </c>
      <c r="FD4" s="47">
        <f>VLOOKUP($A4,Fall06HSGQE!$C$74:$J$121,7,FALSE)</f>
        <v>0.625</v>
      </c>
      <c r="FE4" s="47">
        <f>VLOOKUP($A4,Fall06HSGQE!$C$74:$J$121,8,FALSE)</f>
        <v>0.375</v>
      </c>
      <c r="FF4" s="86"/>
      <c r="FG4" s="51">
        <f>VLOOKUP($A4,Spr07HSGQE!$C$141:$J$194,7,FALSE)</f>
        <v>0.80555555555555602</v>
      </c>
      <c r="FH4" s="51">
        <f>VLOOKUP($A4,Spr07HSGQE!$C$141:$J$194,8,FALSE)</f>
        <v>0.194444444444444</v>
      </c>
      <c r="FI4" s="51">
        <f>VLOOKUP($A4,Spr07HSGQE!$C$275:$J$328,7,FALSE)</f>
        <v>0.68421052631578905</v>
      </c>
      <c r="FJ4" s="51">
        <f>VLOOKUP($A4,Spr07HSGQE!$C$275:$J$328,8,FALSE)</f>
        <v>0.31578947368421101</v>
      </c>
      <c r="FK4" s="51">
        <f>VLOOKUP($A4,Spr07HSGQE!$C$2:$J$55,7,FALSE)</f>
        <v>0.71428571428571397</v>
      </c>
      <c r="FL4" s="51">
        <f>VLOOKUP($A4,Spr07HSGQE!$C$2:$J$55,8,FALSE)</f>
        <v>0.28571428571428598</v>
      </c>
      <c r="FM4" s="47" t="str">
        <f>VLOOKUP($A4,Spr07HSGQE!$C$195:$J$242,7,FALSE)</f>
        <v>*</v>
      </c>
      <c r="FN4" s="47" t="str">
        <f>VLOOKUP($A4,Spr07HSGQE!$C$195:$J$242,8,FALSE)</f>
        <v>*</v>
      </c>
      <c r="FO4" s="47" t="str">
        <f>VLOOKUP($A4,Spr07HSGQE!$C$329:$J$374,7,FALSE)</f>
        <v>*</v>
      </c>
      <c r="FP4" s="47" t="str">
        <f>VLOOKUP($A4,Spr07HSGQE!$C$329:$J$374,8,FALSE)</f>
        <v>*</v>
      </c>
      <c r="FQ4" s="47" t="str">
        <f>VLOOKUP($A4,Spr07HSGQE!$C$56:$J$104,7,FALSE)</f>
        <v>*</v>
      </c>
      <c r="FR4" s="47" t="str">
        <f>VLOOKUP($A4,Spr07HSGQE!$C$56:$J$104,8,FALSE)</f>
        <v>*</v>
      </c>
      <c r="FS4" s="51" t="str">
        <f>VLOOKUP($A4,Spr07HSGQE!$C$243:$J$274,7,FALSE)</f>
        <v>*</v>
      </c>
      <c r="FT4" s="51" t="str">
        <f>VLOOKUP($A4,Spr07HSGQE!$C$243:$J$274,8,FALSE)</f>
        <v>*</v>
      </c>
      <c r="FU4" s="51" t="e">
        <f>VLOOKUP($A4,Spr07HSGQE!$C$375:$J$406,7,FALSE)</f>
        <v>#N/A</v>
      </c>
      <c r="FV4" s="51" t="e">
        <f>VLOOKUP($A4,Spr07HSGQE!$C$375:$J$406,8,FALSE)</f>
        <v>#N/A</v>
      </c>
      <c r="FW4" s="51" t="str">
        <f>VLOOKUP($A4,Spr07HSGQE!$C$105:$J$140,7,FALSE)</f>
        <v>*</v>
      </c>
      <c r="FX4" s="51" t="str">
        <f>VLOOKUP($A4,Spr07HSGQE!$C$105:$J$140,8,FALSE)</f>
        <v>*</v>
      </c>
      <c r="FY4" s="46"/>
    </row>
    <row r="5" spans="1:181">
      <c r="A5">
        <f>VLOOKUP(B5,districts!$A$2:$B$56,2,FALSE)</f>
        <v>4</v>
      </c>
      <c r="B5" s="19" t="s">
        <v>47</v>
      </c>
      <c r="C5" s="58">
        <v>3</v>
      </c>
      <c r="D5" s="59">
        <v>0</v>
      </c>
      <c r="E5" s="60">
        <v>1412200</v>
      </c>
      <c r="F5" s="61">
        <v>44</v>
      </c>
      <c r="G5" s="62">
        <v>-4.3478260869565215</v>
      </c>
      <c r="H5" s="63">
        <v>8.9</v>
      </c>
      <c r="I5" s="62">
        <v>0</v>
      </c>
      <c r="J5" s="66">
        <v>31.1</v>
      </c>
      <c r="K5" s="20"/>
      <c r="L5" s="67">
        <v>1</v>
      </c>
      <c r="M5" s="63">
        <v>5</v>
      </c>
      <c r="N5" s="62">
        <v>0</v>
      </c>
      <c r="O5" s="63">
        <v>95.846462331710114</v>
      </c>
      <c r="P5" s="68">
        <v>1</v>
      </c>
      <c r="Q5" s="69">
        <v>100</v>
      </c>
      <c r="R5" s="32"/>
      <c r="S5" s="48">
        <v>20</v>
      </c>
      <c r="T5" s="48">
        <v>0</v>
      </c>
      <c r="U5" s="48">
        <v>20</v>
      </c>
      <c r="V5" s="48">
        <v>60</v>
      </c>
      <c r="W5" s="48">
        <v>20</v>
      </c>
      <c r="X5" s="48">
        <v>20</v>
      </c>
      <c r="Y5" s="48">
        <v>20</v>
      </c>
      <c r="Z5" s="48">
        <v>40</v>
      </c>
      <c r="AA5" s="48">
        <v>40</v>
      </c>
      <c r="AB5" s="48">
        <v>0</v>
      </c>
      <c r="AC5" s="48">
        <v>20</v>
      </c>
      <c r="AD5" s="48">
        <v>40</v>
      </c>
      <c r="AE5" s="81"/>
      <c r="AF5" s="50">
        <v>33.299999999999997</v>
      </c>
      <c r="AG5" s="50">
        <v>0</v>
      </c>
      <c r="AH5" s="50">
        <v>33.299999999999997</v>
      </c>
      <c r="AI5" s="50">
        <v>33.299999999999997</v>
      </c>
      <c r="AJ5" s="50">
        <v>0</v>
      </c>
      <c r="AK5" s="50">
        <v>66.7</v>
      </c>
      <c r="AL5" s="50">
        <v>33.299999999999997</v>
      </c>
      <c r="AM5" s="50">
        <v>0</v>
      </c>
      <c r="AN5" s="50">
        <v>33.299999999999997</v>
      </c>
      <c r="AO5" s="50">
        <v>33.299999999999997</v>
      </c>
      <c r="AP5" s="50">
        <v>33.299999999999997</v>
      </c>
      <c r="AQ5" s="50">
        <v>0</v>
      </c>
      <c r="AR5" s="33"/>
      <c r="AS5" s="34"/>
      <c r="AT5" s="51" t="str">
        <f>VLOOKUP(A5,SBA07_raw!$C$427:$L$478,7,FALSE)</f>
        <v>*</v>
      </c>
      <c r="AU5" s="51" t="str">
        <f>VLOOKUP(A5,SBA07_raw!$C$427:$L$478,8,FALSE)</f>
        <v>*</v>
      </c>
      <c r="AV5" s="51" t="str">
        <f>VLOOKUP(A5,SBA07_raw!$C$427:$L$478,9,FALSE)</f>
        <v>*</v>
      </c>
      <c r="AW5" s="51" t="str">
        <f>VLOOKUP(A5,SBA07_raw!$C$427:$L$478,10,FALSE)</f>
        <v>*</v>
      </c>
      <c r="AX5" s="51" t="str">
        <f>VLOOKUP(A5,SBA07_raw!$C$852:$L$903,7,FALSE)</f>
        <v>*</v>
      </c>
      <c r="AY5" s="51" t="str">
        <f>VLOOKUP(A5,SBA07_raw!$C$852:$L$903,8,FALSE)</f>
        <v>*</v>
      </c>
      <c r="AZ5" s="51" t="str">
        <f>VLOOKUP(A5,SBA07_raw!$C$852:$L$903,9,FALSE)</f>
        <v>*</v>
      </c>
      <c r="BA5" s="51" t="str">
        <f>VLOOKUP(A5,SBA07_raw!$C$852:$L$903,10,FALSE)</f>
        <v>*</v>
      </c>
      <c r="BB5" s="51" t="str">
        <f>VLOOKUP(A5,SBA07_raw!$C$2:$L$53,7,FALSE)</f>
        <v>*</v>
      </c>
      <c r="BC5" s="51" t="str">
        <f>VLOOKUP(A5,SBA07_raw!$C$2:$L$53,8,FALSE)</f>
        <v>*</v>
      </c>
      <c r="BD5" s="51" t="str">
        <f>VLOOKUP(A5,SBA07_raw!$C$2:$L$53,9,FALSE)</f>
        <v>*</v>
      </c>
      <c r="BE5" s="51" t="str">
        <f>VLOOKUP(A5,SBA07_raw!$C$2:$L$53,10,FALSE)</f>
        <v>*</v>
      </c>
      <c r="BF5" s="33"/>
      <c r="BG5" s="47" t="str">
        <f>VLOOKUP(A5,SBA07_raw!$C$479:$L$531,7,FALSE)</f>
        <v>*</v>
      </c>
      <c r="BH5" s="47" t="str">
        <f>VLOOKUP(A5,SBA07_raw!$C$479:$L$531,8,FALSE)</f>
        <v>*</v>
      </c>
      <c r="BI5" s="47" t="str">
        <f>VLOOKUP(A5,SBA07_raw!$C$479:$L$531,9,FALSE)</f>
        <v>*</v>
      </c>
      <c r="BJ5" s="47" t="str">
        <f>VLOOKUP(A5,SBA07_raw!$C$479:$L$531,10,FALSE)</f>
        <v>*</v>
      </c>
      <c r="BK5" s="47" t="str">
        <f>VLOOKUP(A5,SBA07_raw!$C$904:$L$956,7,FALSE)</f>
        <v>*</v>
      </c>
      <c r="BL5" s="47" t="str">
        <f>VLOOKUP(A5,SBA07_raw!$C$904:$L$956,8,FALSE)</f>
        <v>*</v>
      </c>
      <c r="BM5" s="47" t="str">
        <f>VLOOKUP(A5,SBA07_raw!$C$904:$L$956,9,FALSE)</f>
        <v>*</v>
      </c>
      <c r="BN5" s="47" t="str">
        <f>VLOOKUP(A5,SBA07_raw!$C$904:$L$956,10,FALSE)</f>
        <v>*</v>
      </c>
      <c r="BO5" s="47" t="str">
        <f>VLOOKUP(A5,SBA07_raw!$C$54:$L$106,7,FALSE)</f>
        <v>*</v>
      </c>
      <c r="BP5" s="47" t="str">
        <f>VLOOKUP(A5,SBA07_raw!$C$54:$L$106,8,FALSE)</f>
        <v>*</v>
      </c>
      <c r="BQ5" s="47" t="str">
        <f>VLOOKUP(A5,SBA07_raw!$C$54:$L$106,9,FALSE)</f>
        <v>*</v>
      </c>
      <c r="BR5" s="47" t="str">
        <f>VLOOKUP(A5,SBA07_raw!$C$54:$L$106,10,FALSE)</f>
        <v>*</v>
      </c>
      <c r="BS5" s="33"/>
      <c r="BT5" s="51" t="str">
        <f>VLOOKUP($A5,SBA07_raw!$C$532:$L$584,7,FALSE)</f>
        <v>*</v>
      </c>
      <c r="BU5" s="51" t="str">
        <f>VLOOKUP($A5,SBA07_raw!$C$532:$L$584,8,FALSE)</f>
        <v>*</v>
      </c>
      <c r="BV5" s="51" t="str">
        <f>VLOOKUP($A5,SBA07_raw!$C$532:$L$584,9,FALSE)</f>
        <v>*</v>
      </c>
      <c r="BW5" s="51" t="str">
        <f>VLOOKUP($A5,SBA07_raw!$C$532:$L$584,10,FALSE)</f>
        <v>*</v>
      </c>
      <c r="BX5" s="52" t="str">
        <f>VLOOKUP($A5,SBA07_raw!$C$957:$L$1009,7,FALSE)</f>
        <v>*</v>
      </c>
      <c r="BY5" s="52" t="str">
        <f>VLOOKUP($A5,SBA07_raw!$C$957:$L$1009,8,FALSE)</f>
        <v>*</v>
      </c>
      <c r="BZ5" s="52" t="str">
        <f>VLOOKUP($A5,SBA07_raw!$C$957:$L$1009,9,FALSE)</f>
        <v>*</v>
      </c>
      <c r="CA5" s="52" t="str">
        <f>VLOOKUP($A5,SBA07_raw!$C$957:$L$1009,10,FALSE)</f>
        <v>*</v>
      </c>
      <c r="CB5" s="52" t="str">
        <f>VLOOKUP($A5,SBA07_raw!$C$107:$L$159,7,FALSE)</f>
        <v>*</v>
      </c>
      <c r="CC5" s="52" t="str">
        <f>VLOOKUP($A5,SBA07_raw!$C$107:$L$159,8,FALSE)</f>
        <v>*</v>
      </c>
      <c r="CD5" s="52" t="str">
        <f>VLOOKUP($A5,SBA07_raw!$C$107:$L$159,9,FALSE)</f>
        <v>*</v>
      </c>
      <c r="CE5" s="52" t="str">
        <f>VLOOKUP($A5,SBA07_raw!$C$107:$L$159,10,FALSE)</f>
        <v>*</v>
      </c>
      <c r="CF5" s="36"/>
      <c r="CG5" s="53">
        <f>VLOOKUP($A5,SBA07_raw!$C$585:$L$637,7,FALSE)</f>
        <v>0.5</v>
      </c>
      <c r="CH5" s="53">
        <f>VLOOKUP($A5,SBA07_raw!$C$585:$L$637,8,FALSE)</f>
        <v>0.5</v>
      </c>
      <c r="CI5" s="53">
        <f>VLOOKUP($A5,SBA07_raw!$C$585:$L$637,9,FALSE)</f>
        <v>0</v>
      </c>
      <c r="CJ5" s="53">
        <f>VLOOKUP($A5,SBA07_raw!$C$585:$L$637,10,FALSE)</f>
        <v>0</v>
      </c>
      <c r="CK5" s="53">
        <f>VLOOKUP($A5,SBA07_raw!$C$1010:$L$1062,7,FALSE)</f>
        <v>0.33333333333333298</v>
      </c>
      <c r="CL5" s="53">
        <f>VLOOKUP($A5,SBA07_raw!$C$1010:$L$1062,8,FALSE)</f>
        <v>0.33333333333333298</v>
      </c>
      <c r="CM5" s="53">
        <f>VLOOKUP($A5,SBA07_raw!$C$1010:$L$1062,9,FALSE)</f>
        <v>0.33333333333333298</v>
      </c>
      <c r="CN5" s="53">
        <f>VLOOKUP($A5,SBA07_raw!$C$1010:$L$1062,10,FALSE)</f>
        <v>0</v>
      </c>
      <c r="CO5" s="53">
        <f>VLOOKUP($A5,SBA07_raw!$C$160:$L$212,7,FALSE)</f>
        <v>0.33333333333333298</v>
      </c>
      <c r="CP5" s="53">
        <f>VLOOKUP($A5,SBA07_raw!$C$160:$L$212,8,FALSE)</f>
        <v>0.5</v>
      </c>
      <c r="CQ5" s="53">
        <f>VLOOKUP($A5,SBA07_raw!$C$160:$L$212,9,FALSE)</f>
        <v>0.16666666666666699</v>
      </c>
      <c r="CR5" s="53">
        <f>VLOOKUP($A5,SBA07_raw!$C$160:$L$212,10,FALSE)</f>
        <v>0</v>
      </c>
      <c r="CS5" s="33"/>
      <c r="CT5" s="51" t="str">
        <f>VLOOKUP($A5,SBA07_raw!$C$638:$L$690,7,FALSE)</f>
        <v>*</v>
      </c>
      <c r="CU5" s="51" t="str">
        <f>VLOOKUP($A5,SBA07_raw!$C$638:$L$690,8,FALSE)</f>
        <v>*</v>
      </c>
      <c r="CV5" s="51" t="str">
        <f>VLOOKUP($A5,SBA07_raw!$C$638:$L$690,9,FALSE)</f>
        <v>*</v>
      </c>
      <c r="CW5" s="51" t="str">
        <f>VLOOKUP($A5,SBA07_raw!$C$638:$L$690,10,FALSE)</f>
        <v>*</v>
      </c>
      <c r="CX5" s="51" t="str">
        <f>VLOOKUP($A5,SBA07_raw!$C$1063:$L$1115,7,FALSE)</f>
        <v>*</v>
      </c>
      <c r="CY5" s="51" t="str">
        <f>VLOOKUP($A5,SBA07_raw!$C$1063:$L$1115,8,FALSE)</f>
        <v>*</v>
      </c>
      <c r="CZ5" s="51" t="str">
        <f>VLOOKUP($A5,SBA07_raw!$C$1063:$L$1115,9,FALSE)</f>
        <v>*</v>
      </c>
      <c r="DA5" s="51" t="str">
        <f>VLOOKUP($A5,SBA07_raw!$C$1063:$L$1115,10,FALSE)</f>
        <v>*</v>
      </c>
      <c r="DB5" s="51" t="str">
        <f>VLOOKUP($A5,SBA07_raw!$C$213:$L$265,7,FALSE)</f>
        <v>*</v>
      </c>
      <c r="DC5" s="51" t="str">
        <f>VLOOKUP($A5,SBA07_raw!$C$213:$L$265,8,FALSE)</f>
        <v>*</v>
      </c>
      <c r="DD5" s="51" t="str">
        <f>VLOOKUP($A5,SBA07_raw!$C$213:$L$265,9,FALSE)</f>
        <v>*</v>
      </c>
      <c r="DE5" s="51" t="str">
        <f>VLOOKUP($A5,SBA07_raw!$C$213:$L$265,10,FALSE)</f>
        <v>*</v>
      </c>
      <c r="DF5" s="33">
        <f t="shared" si="0"/>
        <v>0</v>
      </c>
      <c r="DG5" s="47" t="str">
        <f>VLOOKUP($A5,SBA07_raw!$C$691:$L$743,7,FALSE)</f>
        <v>*</v>
      </c>
      <c r="DH5" s="47" t="str">
        <f>VLOOKUP($A5,SBA07_raw!$C$691:$L$743,8,FALSE)</f>
        <v>*</v>
      </c>
      <c r="DI5" s="47" t="str">
        <f>VLOOKUP($A5,SBA07_raw!$C$691:$L$743,9,FALSE)</f>
        <v>*</v>
      </c>
      <c r="DJ5" s="47" t="str">
        <f>VLOOKUP($A5,SBA07_raw!$C$691:$L$743,10,FALSE)</f>
        <v>*</v>
      </c>
      <c r="DK5" s="47" t="str">
        <f>VLOOKUP($A5,SBA07_raw!$C$1116:$L$1168,7,FALSE)</f>
        <v>*</v>
      </c>
      <c r="DL5" s="47" t="str">
        <f>VLOOKUP($A5,SBA07_raw!$C$1116:$L$1168,8,FALSE)</f>
        <v>*</v>
      </c>
      <c r="DM5" s="47" t="str">
        <f>VLOOKUP($A5,SBA07_raw!$C$1116:$L$1168,9,FALSE)</f>
        <v>*</v>
      </c>
      <c r="DN5" s="47" t="str">
        <f>VLOOKUP($A5,SBA07_raw!$C$1116:$L$1168,10,FALSE)</f>
        <v>*</v>
      </c>
      <c r="DO5" s="47" t="str">
        <f>VLOOKUP($A5,SBA07_raw!$C$266:$L$318,7,FALSE)</f>
        <v>*</v>
      </c>
      <c r="DP5" s="47" t="str">
        <f>VLOOKUP($A5,SBA07_raw!$C$266:$L$318,8,FALSE)</f>
        <v>*</v>
      </c>
      <c r="DQ5" s="47" t="str">
        <f>VLOOKUP($A5,SBA07_raw!$C$266:$L$318,9,FALSE)</f>
        <v>*</v>
      </c>
      <c r="DR5" s="47" t="str">
        <f>VLOOKUP($A5,SBA07_raw!$C$266:$L$318,10,FALSE)</f>
        <v>*</v>
      </c>
      <c r="DS5" s="85"/>
      <c r="DT5" s="83">
        <f>VLOOKUP($A5,SBA07_raw!$C$744:$L$797,7,FALSE)</f>
        <v>0.16666666666666699</v>
      </c>
      <c r="DU5" s="83">
        <f>VLOOKUP($A5,SBA07_raw!$C$744:$L$797,8,FALSE)</f>
        <v>0.33333333333333298</v>
      </c>
      <c r="DV5" s="83">
        <f>VLOOKUP($A5,SBA07_raw!$C$744:$L$797,9,FALSE)</f>
        <v>0.5</v>
      </c>
      <c r="DW5" s="83">
        <f>VLOOKUP($A5,SBA07_raw!$C$744:$L$797,10,FALSE)</f>
        <v>0</v>
      </c>
      <c r="DX5" s="83">
        <f>VLOOKUP($A5,SBA07_raw!$C$1169:$L$1222,7,FALSE)</f>
        <v>0</v>
      </c>
      <c r="DY5" s="83">
        <f>VLOOKUP($A5,SBA07_raw!$C$1169:$L$1222,8,FALSE)</f>
        <v>0.5</v>
      </c>
      <c r="DZ5" s="83">
        <f>VLOOKUP($A5,SBA07_raw!$C$1169:$L$1222,9,FALSE)</f>
        <v>0</v>
      </c>
      <c r="EA5" s="83">
        <f>VLOOKUP($A5,SBA07_raw!$C$1169:$L$1222,10,FALSE)</f>
        <v>0.5</v>
      </c>
      <c r="EB5" s="83">
        <f>VLOOKUP($A5,SBA07_raw!$C$319:$L$372,7,FALSE)</f>
        <v>0.16666666666666699</v>
      </c>
      <c r="EC5" s="83">
        <f>VLOOKUP($A5,SBA07_raw!$C$319:$L$372,8,FALSE)</f>
        <v>0.33333333333333298</v>
      </c>
      <c r="ED5" s="83">
        <f>VLOOKUP($A5,SBA07_raw!$C$319:$L$372,9,FALSE)</f>
        <v>0.16666666666666699</v>
      </c>
      <c r="EE5" s="83">
        <f>VLOOKUP($A5,SBA07_raw!$C$319:$L$372,10,FALSE)</f>
        <v>0.33333333333333298</v>
      </c>
      <c r="EF5" s="85"/>
      <c r="EG5" s="84" t="str">
        <f>VLOOKUP($A5,SBA07_raw!$C$798:$L$851,7,FALSE)</f>
        <v>*</v>
      </c>
      <c r="EH5" s="84" t="str">
        <f>VLOOKUP($A5,SBA07_raw!$C$798:$L$851,8,FALSE)</f>
        <v>*</v>
      </c>
      <c r="EI5" s="84" t="str">
        <f>VLOOKUP($A5,SBA07_raw!$C$798:$L$851,9,FALSE)</f>
        <v>*</v>
      </c>
      <c r="EJ5" s="84" t="str">
        <f>VLOOKUP($A5,SBA07_raw!$C$798:$L$851,10,FALSE)</f>
        <v>*</v>
      </c>
      <c r="EK5" s="84" t="str">
        <f>VLOOKUP($A5,SBA07_raw!$C$1223:$L$1276,7,FALSE)</f>
        <v>*</v>
      </c>
      <c r="EL5" s="84" t="str">
        <f>VLOOKUP($A5,SBA07_raw!$C$1223:$L$1276,8,FALSE)</f>
        <v>*</v>
      </c>
      <c r="EM5" s="84" t="str">
        <f>VLOOKUP($A5,SBA07_raw!$C$1223:$L$1276,9,FALSE)</f>
        <v>*</v>
      </c>
      <c r="EN5" s="84" t="str">
        <f>VLOOKUP($A5,SBA07_raw!$C$1223:$L$1276,10,FALSE)</f>
        <v>*</v>
      </c>
      <c r="EO5" s="84" t="str">
        <f>VLOOKUP($A5,SBA07_raw!$C$373:$L$426,7,FALSE)</f>
        <v>*</v>
      </c>
      <c r="EP5" s="84" t="str">
        <f>VLOOKUP($A5,SBA07_raw!$C$373:$L$426,8,FALSE)</f>
        <v>*</v>
      </c>
      <c r="EQ5" s="84" t="str">
        <f>VLOOKUP($A5,SBA07_raw!$C$373:$L$426,9,FALSE)</f>
        <v>*</v>
      </c>
      <c r="ER5" s="84" t="str">
        <f>VLOOKUP($A5,SBA07_raw!$C$373:$L$426,10,FALSE)</f>
        <v>*</v>
      </c>
      <c r="ES5" s="56"/>
      <c r="ET5" s="51" t="str">
        <f>VLOOKUP($A5,Fall06HSGQE!$C$141:$J$192,7,FALSE)</f>
        <v>*</v>
      </c>
      <c r="EU5" s="51" t="str">
        <f>VLOOKUP($A5,Fall06HSGQE!$C$141:$J$192,8,FALSE)</f>
        <v>*</v>
      </c>
      <c r="EV5" s="51" t="str">
        <f>VLOOKUP($A5,Fall06HSGQE!$C$260:$J$309,7,FALSE)</f>
        <v>*</v>
      </c>
      <c r="EW5" s="51" t="str">
        <f>VLOOKUP($A5,Fall06HSGQE!$C$260:$J$309,8,FALSE)</f>
        <v>*</v>
      </c>
      <c r="EX5" s="51" t="str">
        <f>VLOOKUP($A5,Fall06HSGQE!$C$22:$J$73,7,FALSE)</f>
        <v>*</v>
      </c>
      <c r="EY5" s="51" t="str">
        <f>VLOOKUP($A5,Fall06HSGQE!$C$22:$J$73,8,FALSE)</f>
        <v>*</v>
      </c>
      <c r="EZ5" s="47" t="e">
        <f>VLOOKUP($A5,Fall06HSGQE!$C$193:$J$241,7,FALSE)</f>
        <v>#N/A</v>
      </c>
      <c r="FA5" s="47" t="e">
        <f>VLOOKUP($A5,Fall06HSGQE!$C$193:$J$241,8,FALSE)</f>
        <v>#N/A</v>
      </c>
      <c r="FB5" s="47" t="e">
        <f>VLOOKUP($A5,Fall06HSGQE!$C$310:$J$349,7,FALSE)</f>
        <v>#N/A</v>
      </c>
      <c r="FC5" s="47" t="e">
        <f>VLOOKUP($A5,Fall06HSGQE!$C$310:$J$349,8,FALSE)</f>
        <v>#N/A</v>
      </c>
      <c r="FD5" s="47" t="e">
        <f>VLOOKUP($A5,Fall06HSGQE!$C$74:$J$121,7,FALSE)</f>
        <v>#N/A</v>
      </c>
      <c r="FE5" s="47" t="e">
        <f>VLOOKUP($A5,Fall06HSGQE!$C$74:$J$121,8,FALSE)</f>
        <v>#N/A</v>
      </c>
      <c r="FF5" s="86"/>
      <c r="FG5" s="51" t="str">
        <f>VLOOKUP($A5,Spr07HSGQE!$C$141:$J$194,7,FALSE)</f>
        <v>*</v>
      </c>
      <c r="FH5" s="51" t="str">
        <f>VLOOKUP($A5,Spr07HSGQE!$C$141:$J$194,8,FALSE)</f>
        <v>*</v>
      </c>
      <c r="FI5" s="51" t="str">
        <f>VLOOKUP($A5,Spr07HSGQE!$C$275:$J$328,7,FALSE)</f>
        <v>*</v>
      </c>
      <c r="FJ5" s="51" t="str">
        <f>VLOOKUP($A5,Spr07HSGQE!$C$275:$J$328,8,FALSE)</f>
        <v>*</v>
      </c>
      <c r="FK5" s="51" t="str">
        <f>VLOOKUP($A5,Spr07HSGQE!$C$2:$J$55,7,FALSE)</f>
        <v>*</v>
      </c>
      <c r="FL5" s="51" t="str">
        <f>VLOOKUP($A5,Spr07HSGQE!$C$2:$J$55,8,FALSE)</f>
        <v>*</v>
      </c>
      <c r="FM5" s="47" t="str">
        <f>VLOOKUP($A5,Spr07HSGQE!$C$195:$J$242,7,FALSE)</f>
        <v>*</v>
      </c>
      <c r="FN5" s="47" t="str">
        <f>VLOOKUP($A5,Spr07HSGQE!$C$195:$J$242,8,FALSE)</f>
        <v>*</v>
      </c>
      <c r="FO5" s="47" t="e">
        <f>VLOOKUP($A5,Spr07HSGQE!$C$329:$J$374,7,FALSE)</f>
        <v>#N/A</v>
      </c>
      <c r="FP5" s="47" t="e">
        <f>VLOOKUP($A5,Spr07HSGQE!$C$329:$J$374,8,FALSE)</f>
        <v>#N/A</v>
      </c>
      <c r="FQ5" s="47" t="str">
        <f>VLOOKUP($A5,Spr07HSGQE!$C$56:$J$104,7,FALSE)</f>
        <v>*</v>
      </c>
      <c r="FR5" s="47" t="str">
        <f>VLOOKUP($A5,Spr07HSGQE!$C$56:$J$104,8,FALSE)</f>
        <v>*</v>
      </c>
      <c r="FS5" s="51" t="e">
        <f>VLOOKUP($A5,Spr07HSGQE!$C$243:$J$274,7,FALSE)</f>
        <v>#N/A</v>
      </c>
      <c r="FT5" s="51" t="e">
        <f>VLOOKUP($A5,Spr07HSGQE!$C$243:$J$274,8,FALSE)</f>
        <v>#N/A</v>
      </c>
      <c r="FU5" s="51" t="e">
        <f>VLOOKUP($A5,Spr07HSGQE!$C$375:$J$406,7,FALSE)</f>
        <v>#N/A</v>
      </c>
      <c r="FV5" s="51" t="e">
        <f>VLOOKUP($A5,Spr07HSGQE!$C$375:$J$406,8,FALSE)</f>
        <v>#N/A</v>
      </c>
      <c r="FW5" s="51" t="e">
        <f>VLOOKUP($A5,Spr07HSGQE!$C$105:$J$140,7,FALSE)</f>
        <v>#N/A</v>
      </c>
      <c r="FX5" s="51" t="e">
        <f>VLOOKUP($A5,Spr07HSGQE!$C$105:$J$140,8,FALSE)</f>
        <v>#N/A</v>
      </c>
      <c r="FY5" s="46"/>
    </row>
    <row r="6" spans="1:181">
      <c r="A6">
        <f>VLOOKUP(B6,districts!$A$2:$B$56,2,FALSE)</f>
        <v>56</v>
      </c>
      <c r="B6" s="19" t="s">
        <v>99</v>
      </c>
      <c r="C6" s="58">
        <v>6</v>
      </c>
      <c r="D6" s="59">
        <v>0</v>
      </c>
      <c r="E6" s="60">
        <v>5951204</v>
      </c>
      <c r="F6" s="61">
        <v>246.4</v>
      </c>
      <c r="G6" s="62">
        <v>-8.2479985105194586</v>
      </c>
      <c r="H6" s="63">
        <v>20.5</v>
      </c>
      <c r="I6" s="62">
        <v>41</v>
      </c>
      <c r="J6" s="66">
        <v>44.3</v>
      </c>
      <c r="K6" s="20"/>
      <c r="L6" s="67">
        <v>3</v>
      </c>
      <c r="M6" s="63">
        <v>2.8</v>
      </c>
      <c r="N6" s="62">
        <v>0</v>
      </c>
      <c r="O6" s="63">
        <v>91.205513031010796</v>
      </c>
      <c r="P6" s="68">
        <v>15</v>
      </c>
      <c r="Q6" s="69">
        <v>83.3</v>
      </c>
      <c r="R6" s="32"/>
      <c r="S6" s="48">
        <v>13.6</v>
      </c>
      <c r="T6" s="48">
        <v>36.4</v>
      </c>
      <c r="U6" s="48">
        <v>27.3</v>
      </c>
      <c r="V6" s="48">
        <v>22.7</v>
      </c>
      <c r="W6" s="48">
        <v>4.5</v>
      </c>
      <c r="X6" s="48">
        <v>45.5</v>
      </c>
      <c r="Y6" s="48">
        <v>27.3</v>
      </c>
      <c r="Z6" s="48">
        <v>22.7</v>
      </c>
      <c r="AA6" s="48">
        <v>13.6</v>
      </c>
      <c r="AB6" s="48">
        <v>36.4</v>
      </c>
      <c r="AC6" s="48">
        <v>22.7</v>
      </c>
      <c r="AD6" s="48">
        <v>27.3</v>
      </c>
      <c r="AE6" s="81"/>
      <c r="AF6" s="50">
        <v>10</v>
      </c>
      <c r="AG6" s="50">
        <v>50</v>
      </c>
      <c r="AH6" s="50">
        <v>30</v>
      </c>
      <c r="AI6" s="50">
        <v>10</v>
      </c>
      <c r="AJ6" s="50">
        <v>30</v>
      </c>
      <c r="AK6" s="50">
        <v>15</v>
      </c>
      <c r="AL6" s="50">
        <v>45</v>
      </c>
      <c r="AM6" s="50">
        <v>10</v>
      </c>
      <c r="AN6" s="50">
        <v>25</v>
      </c>
      <c r="AO6" s="50">
        <v>40</v>
      </c>
      <c r="AP6" s="50">
        <v>20</v>
      </c>
      <c r="AQ6" s="50">
        <v>15</v>
      </c>
      <c r="AR6" s="33"/>
      <c r="AS6" s="34"/>
      <c r="AT6" s="51">
        <f>VLOOKUP(A6,SBA07_raw!$C$427:$L$478,7,FALSE)</f>
        <v>0.125</v>
      </c>
      <c r="AU6" s="51">
        <f>VLOOKUP(A6,SBA07_raw!$C$427:$L$478,8,FALSE)</f>
        <v>0.5</v>
      </c>
      <c r="AV6" s="51">
        <f>VLOOKUP(A6,SBA07_raw!$C$427:$L$478,9,FALSE)</f>
        <v>0.3125</v>
      </c>
      <c r="AW6" s="51">
        <f>VLOOKUP(A6,SBA07_raw!$C$427:$L$478,10,FALSE)</f>
        <v>6.25E-2</v>
      </c>
      <c r="AX6" s="51">
        <f>VLOOKUP(A6,SBA07_raw!$C$852:$L$903,7,FALSE)</f>
        <v>0.25</v>
      </c>
      <c r="AY6" s="51">
        <f>VLOOKUP(A6,SBA07_raw!$C$852:$L$903,8,FALSE)</f>
        <v>0.125</v>
      </c>
      <c r="AZ6" s="51">
        <f>VLOOKUP(A6,SBA07_raw!$C$852:$L$903,9,FALSE)</f>
        <v>0.5625</v>
      </c>
      <c r="BA6" s="51">
        <f>VLOOKUP(A6,SBA07_raw!$C$852:$L$903,10,FALSE)</f>
        <v>6.25E-2</v>
      </c>
      <c r="BB6" s="51">
        <f>VLOOKUP(A6,SBA07_raw!$C$2:$L$53,7,FALSE)</f>
        <v>0.1875</v>
      </c>
      <c r="BC6" s="51">
        <f>VLOOKUP(A6,SBA07_raw!$C$2:$L$53,8,FALSE)</f>
        <v>0.5</v>
      </c>
      <c r="BD6" s="51">
        <f>VLOOKUP(A6,SBA07_raw!$C$2:$L$53,9,FALSE)</f>
        <v>0.125</v>
      </c>
      <c r="BE6" s="51">
        <f>VLOOKUP(A6,SBA07_raw!$C$2:$L$53,10,FALSE)</f>
        <v>0.1875</v>
      </c>
      <c r="BF6" s="33"/>
      <c r="BG6" s="47">
        <f>VLOOKUP(A6,SBA07_raw!$C$479:$L$531,7,FALSE)</f>
        <v>0.14285714285714299</v>
      </c>
      <c r="BH6" s="47">
        <f>VLOOKUP(A6,SBA07_raw!$C$479:$L$531,8,FALSE)</f>
        <v>0.64285714285714302</v>
      </c>
      <c r="BI6" s="47">
        <f>VLOOKUP(A6,SBA07_raw!$C$479:$L$531,9,FALSE)</f>
        <v>7.1428571428571397E-2</v>
      </c>
      <c r="BJ6" s="47">
        <f>VLOOKUP(A6,SBA07_raw!$C$479:$L$531,10,FALSE)</f>
        <v>0.14285714285714299</v>
      </c>
      <c r="BK6" s="47">
        <f>VLOOKUP(A6,SBA07_raw!$C$904:$L$956,7,FALSE)</f>
        <v>7.1428571428571397E-2</v>
      </c>
      <c r="BL6" s="47">
        <f>VLOOKUP(A6,SBA07_raw!$C$904:$L$956,8,FALSE)</f>
        <v>0.5</v>
      </c>
      <c r="BM6" s="47">
        <f>VLOOKUP(A6,SBA07_raw!$C$904:$L$956,9,FALSE)</f>
        <v>0.28571428571428598</v>
      </c>
      <c r="BN6" s="47">
        <f>VLOOKUP(A6,SBA07_raw!$C$904:$L$956,10,FALSE)</f>
        <v>0.14285714285714299</v>
      </c>
      <c r="BO6" s="47">
        <f>VLOOKUP(A6,SBA07_raw!$C$54:$L$106,7,FALSE)</f>
        <v>0.214285714285714</v>
      </c>
      <c r="BP6" s="47">
        <f>VLOOKUP(A6,SBA07_raw!$C$54:$L$106,8,FALSE)</f>
        <v>0.5</v>
      </c>
      <c r="BQ6" s="47">
        <f>VLOOKUP(A6,SBA07_raw!$C$54:$L$106,9,FALSE)</f>
        <v>0.14285714285714299</v>
      </c>
      <c r="BR6" s="47">
        <f>VLOOKUP(A6,SBA07_raw!$C$54:$L$106,10,FALSE)</f>
        <v>0.14285714285714299</v>
      </c>
      <c r="BS6" s="33"/>
      <c r="BT6" s="51">
        <f>VLOOKUP($A6,SBA07_raw!$C$532:$L$584,7,FALSE)</f>
        <v>0.13636363636363599</v>
      </c>
      <c r="BU6" s="51">
        <f>VLOOKUP($A6,SBA07_raw!$C$532:$L$584,8,FALSE)</f>
        <v>0.59090909090909105</v>
      </c>
      <c r="BV6" s="51">
        <f>VLOOKUP($A6,SBA07_raw!$C$532:$L$584,9,FALSE)</f>
        <v>0.22727272727272699</v>
      </c>
      <c r="BW6" s="51">
        <f>VLOOKUP($A6,SBA07_raw!$C$532:$L$584,10,FALSE)</f>
        <v>4.5454545454545497E-2</v>
      </c>
      <c r="BX6" s="52">
        <f>VLOOKUP($A6,SBA07_raw!$C$957:$L$1009,7,FALSE)</f>
        <v>9.5238095238095205E-2</v>
      </c>
      <c r="BY6" s="52">
        <f>VLOOKUP($A6,SBA07_raw!$C$957:$L$1009,8,FALSE)</f>
        <v>0.52380952380952395</v>
      </c>
      <c r="BZ6" s="52">
        <f>VLOOKUP($A6,SBA07_raw!$C$957:$L$1009,9,FALSE)</f>
        <v>0.38095238095238099</v>
      </c>
      <c r="CA6" s="52">
        <f>VLOOKUP($A6,SBA07_raw!$C$957:$L$1009,10,FALSE)</f>
        <v>0</v>
      </c>
      <c r="CB6" s="52">
        <f>VLOOKUP($A6,SBA07_raw!$C$107:$L$159,7,FALSE)</f>
        <v>0.28571428571428598</v>
      </c>
      <c r="CC6" s="52">
        <f>VLOOKUP($A6,SBA07_raw!$C$107:$L$159,8,FALSE)</f>
        <v>0.42857142857142899</v>
      </c>
      <c r="CD6" s="52">
        <f>VLOOKUP($A6,SBA07_raw!$C$107:$L$159,9,FALSE)</f>
        <v>0.28571428571428598</v>
      </c>
      <c r="CE6" s="52">
        <f>VLOOKUP($A6,SBA07_raw!$C$107:$L$159,10,FALSE)</f>
        <v>0</v>
      </c>
      <c r="CF6" s="36"/>
      <c r="CG6" s="53">
        <f>VLOOKUP($A6,SBA07_raw!$C$585:$L$637,7,FALSE)</f>
        <v>0.19047619047618999</v>
      </c>
      <c r="CH6" s="53">
        <f>VLOOKUP($A6,SBA07_raw!$C$585:$L$637,8,FALSE)</f>
        <v>0.476190476190476</v>
      </c>
      <c r="CI6" s="53">
        <f>VLOOKUP($A6,SBA07_raw!$C$585:$L$637,9,FALSE)</f>
        <v>0.33333333333333298</v>
      </c>
      <c r="CJ6" s="53">
        <f>VLOOKUP($A6,SBA07_raw!$C$585:$L$637,10,FALSE)</f>
        <v>0</v>
      </c>
      <c r="CK6" s="53">
        <f>VLOOKUP($A6,SBA07_raw!$C$1010:$L$1062,7,FALSE)</f>
        <v>0.238095238095238</v>
      </c>
      <c r="CL6" s="53">
        <f>VLOOKUP($A6,SBA07_raw!$C$1010:$L$1062,8,FALSE)</f>
        <v>0.14285714285714299</v>
      </c>
      <c r="CM6" s="53">
        <f>VLOOKUP($A6,SBA07_raw!$C$1010:$L$1062,9,FALSE)</f>
        <v>0.61904761904761896</v>
      </c>
      <c r="CN6" s="53">
        <f>VLOOKUP($A6,SBA07_raw!$C$1010:$L$1062,10,FALSE)</f>
        <v>0</v>
      </c>
      <c r="CO6" s="53">
        <f>VLOOKUP($A6,SBA07_raw!$C$160:$L$212,7,FALSE)</f>
        <v>0.238095238095238</v>
      </c>
      <c r="CP6" s="53">
        <f>VLOOKUP($A6,SBA07_raw!$C$160:$L$212,8,FALSE)</f>
        <v>0.42857142857142899</v>
      </c>
      <c r="CQ6" s="53">
        <f>VLOOKUP($A6,SBA07_raw!$C$160:$L$212,9,FALSE)</f>
        <v>0.28571428571428598</v>
      </c>
      <c r="CR6" s="53">
        <f>VLOOKUP($A6,SBA07_raw!$C$160:$L$212,10,FALSE)</f>
        <v>4.7619047619047603E-2</v>
      </c>
      <c r="CS6" s="33"/>
      <c r="CT6" s="51">
        <f>VLOOKUP($A6,SBA07_raw!$C$638:$L$690,7,FALSE)</f>
        <v>0.1</v>
      </c>
      <c r="CU6" s="51">
        <f>VLOOKUP($A6,SBA07_raw!$C$638:$L$690,8,FALSE)</f>
        <v>0.7</v>
      </c>
      <c r="CV6" s="51">
        <f>VLOOKUP($A6,SBA07_raw!$C$638:$L$690,9,FALSE)</f>
        <v>0.05</v>
      </c>
      <c r="CW6" s="51">
        <f>VLOOKUP($A6,SBA07_raw!$C$638:$L$690,10,FALSE)</f>
        <v>0.15</v>
      </c>
      <c r="CX6" s="51">
        <f>VLOOKUP($A6,SBA07_raw!$C$1063:$L$1115,7,FALSE)</f>
        <v>0.1</v>
      </c>
      <c r="CY6" s="51">
        <f>VLOOKUP($A6,SBA07_raw!$C$1063:$L$1115,8,FALSE)</f>
        <v>0.5</v>
      </c>
      <c r="CZ6" s="51">
        <f>VLOOKUP($A6,SBA07_raw!$C$1063:$L$1115,9,FALSE)</f>
        <v>0.15</v>
      </c>
      <c r="DA6" s="51">
        <f>VLOOKUP($A6,SBA07_raw!$C$1063:$L$1115,10,FALSE)</f>
        <v>0.25</v>
      </c>
      <c r="DB6" s="51">
        <f>VLOOKUP($A6,SBA07_raw!$C$213:$L$265,7,FALSE)</f>
        <v>0.4</v>
      </c>
      <c r="DC6" s="51">
        <f>VLOOKUP($A6,SBA07_raw!$C$213:$L$265,8,FALSE)</f>
        <v>0.25</v>
      </c>
      <c r="DD6" s="51">
        <f>VLOOKUP($A6,SBA07_raw!$C$213:$L$265,9,FALSE)</f>
        <v>0.2</v>
      </c>
      <c r="DE6" s="51">
        <f>VLOOKUP($A6,SBA07_raw!$C$213:$L$265,10,FALSE)</f>
        <v>0.15</v>
      </c>
      <c r="DF6" s="33">
        <f t="shared" si="0"/>
        <v>3</v>
      </c>
      <c r="DG6" s="47">
        <f>VLOOKUP($A6,SBA07_raw!$C$691:$L$743,7,FALSE)</f>
        <v>0.29411764705882398</v>
      </c>
      <c r="DH6" s="47">
        <f>VLOOKUP($A6,SBA07_raw!$C$691:$L$743,8,FALSE)</f>
        <v>0.52941176470588203</v>
      </c>
      <c r="DI6" s="47">
        <f>VLOOKUP($A6,SBA07_raw!$C$691:$L$743,9,FALSE)</f>
        <v>0.17647058823529399</v>
      </c>
      <c r="DJ6" s="47">
        <f>VLOOKUP($A6,SBA07_raw!$C$691:$L$743,10,FALSE)</f>
        <v>0</v>
      </c>
      <c r="DK6" s="47">
        <f>VLOOKUP($A6,SBA07_raw!$C$1116:$L$1168,7,FALSE)</f>
        <v>0</v>
      </c>
      <c r="DL6" s="47">
        <f>VLOOKUP($A6,SBA07_raw!$C$1116:$L$1168,8,FALSE)</f>
        <v>0.58823529411764697</v>
      </c>
      <c r="DM6" s="47">
        <f>VLOOKUP($A6,SBA07_raw!$C$1116:$L$1168,9,FALSE)</f>
        <v>0.23529411764705899</v>
      </c>
      <c r="DN6" s="47">
        <f>VLOOKUP($A6,SBA07_raw!$C$1116:$L$1168,10,FALSE)</f>
        <v>0.17647058823529399</v>
      </c>
      <c r="DO6" s="47">
        <f>VLOOKUP($A6,SBA07_raw!$C$266:$L$318,7,FALSE)</f>
        <v>0.17647058823529399</v>
      </c>
      <c r="DP6" s="47">
        <f>VLOOKUP($A6,SBA07_raw!$C$266:$L$318,8,FALSE)</f>
        <v>0.47058823529411797</v>
      </c>
      <c r="DQ6" s="47">
        <f>VLOOKUP($A6,SBA07_raw!$C$266:$L$318,9,FALSE)</f>
        <v>0.11764705882352899</v>
      </c>
      <c r="DR6" s="47">
        <f>VLOOKUP($A6,SBA07_raw!$C$266:$L$318,10,FALSE)</f>
        <v>0.23529411764705899</v>
      </c>
      <c r="DS6" s="85"/>
      <c r="DT6" s="83">
        <f>VLOOKUP($A6,SBA07_raw!$C$744:$L$797,7,FALSE)</f>
        <v>0.25</v>
      </c>
      <c r="DU6" s="83">
        <f>VLOOKUP($A6,SBA07_raw!$C$744:$L$797,8,FALSE)</f>
        <v>0.5625</v>
      </c>
      <c r="DV6" s="83">
        <f>VLOOKUP($A6,SBA07_raw!$C$744:$L$797,9,FALSE)</f>
        <v>0.1875</v>
      </c>
      <c r="DW6" s="83">
        <f>VLOOKUP($A6,SBA07_raw!$C$744:$L$797,10,FALSE)</f>
        <v>0</v>
      </c>
      <c r="DX6" s="83">
        <f>VLOOKUP($A6,SBA07_raw!$C$1169:$L$1222,7,FALSE)</f>
        <v>6.25E-2</v>
      </c>
      <c r="DY6" s="83">
        <f>VLOOKUP($A6,SBA07_raw!$C$1169:$L$1222,8,FALSE)</f>
        <v>0.5625</v>
      </c>
      <c r="DZ6" s="83">
        <f>VLOOKUP($A6,SBA07_raw!$C$1169:$L$1222,9,FALSE)</f>
        <v>0.375</v>
      </c>
      <c r="EA6" s="83">
        <f>VLOOKUP($A6,SBA07_raw!$C$1169:$L$1222,10,FALSE)</f>
        <v>0</v>
      </c>
      <c r="EB6" s="83">
        <f>VLOOKUP($A6,SBA07_raw!$C$319:$L$372,7,FALSE)</f>
        <v>0.1875</v>
      </c>
      <c r="EC6" s="83">
        <f>VLOOKUP($A6,SBA07_raw!$C$319:$L$372,8,FALSE)</f>
        <v>0.375</v>
      </c>
      <c r="ED6" s="83">
        <f>VLOOKUP($A6,SBA07_raw!$C$319:$L$372,9,FALSE)</f>
        <v>0.3125</v>
      </c>
      <c r="EE6" s="83">
        <f>VLOOKUP($A6,SBA07_raw!$C$319:$L$372,10,FALSE)</f>
        <v>0.125</v>
      </c>
      <c r="EF6" s="85"/>
      <c r="EG6" s="84">
        <f>VLOOKUP($A6,SBA07_raw!$C$798:$L$851,7,FALSE)</f>
        <v>0.238095238095238</v>
      </c>
      <c r="EH6" s="84">
        <f>VLOOKUP($A6,SBA07_raw!$C$798:$L$851,8,FALSE)</f>
        <v>0.61904761904761896</v>
      </c>
      <c r="EI6" s="84">
        <f>VLOOKUP($A6,SBA07_raw!$C$798:$L$851,9,FALSE)</f>
        <v>4.7619047619047603E-2</v>
      </c>
      <c r="EJ6" s="84">
        <f>VLOOKUP($A6,SBA07_raw!$C$798:$L$851,10,FALSE)</f>
        <v>9.5238095238095205E-2</v>
      </c>
      <c r="EK6" s="84">
        <f>VLOOKUP($A6,SBA07_raw!$C$1223:$L$1276,7,FALSE)</f>
        <v>0</v>
      </c>
      <c r="EL6" s="84">
        <f>VLOOKUP($A6,SBA07_raw!$C$1223:$L$1276,8,FALSE)</f>
        <v>0.66666666666666696</v>
      </c>
      <c r="EM6" s="84">
        <f>VLOOKUP($A6,SBA07_raw!$C$1223:$L$1276,9,FALSE)</f>
        <v>0.19047619047618999</v>
      </c>
      <c r="EN6" s="84">
        <f>VLOOKUP($A6,SBA07_raw!$C$1223:$L$1276,10,FALSE)</f>
        <v>0.14285714285714299</v>
      </c>
      <c r="EO6" s="84">
        <f>VLOOKUP($A6,SBA07_raw!$C$373:$L$426,7,FALSE)</f>
        <v>0.05</v>
      </c>
      <c r="EP6" s="84">
        <f>VLOOKUP($A6,SBA07_raw!$C$373:$L$426,8,FALSE)</f>
        <v>0.55000000000000004</v>
      </c>
      <c r="EQ6" s="84">
        <f>VLOOKUP($A6,SBA07_raw!$C$373:$L$426,9,FALSE)</f>
        <v>0.3</v>
      </c>
      <c r="ER6" s="84">
        <f>VLOOKUP($A6,SBA07_raw!$C$373:$L$426,10,FALSE)</f>
        <v>0.1</v>
      </c>
      <c r="ES6" s="56"/>
      <c r="ET6" s="51" t="str">
        <f>VLOOKUP($A6,Fall06HSGQE!$C$141:$J$192,7,FALSE)</f>
        <v>75% or More</v>
      </c>
      <c r="EU6" s="51" t="str">
        <f>VLOOKUP($A6,Fall06HSGQE!$C$141:$J$192,8,FALSE)</f>
        <v>25% or Fewer</v>
      </c>
      <c r="EV6" s="51" t="str">
        <f>VLOOKUP($A6,Fall06HSGQE!$C$260:$J$309,7,FALSE)</f>
        <v>*</v>
      </c>
      <c r="EW6" s="51" t="str">
        <f>VLOOKUP($A6,Fall06HSGQE!$C$260:$J$309,8,FALSE)</f>
        <v>*</v>
      </c>
      <c r="EX6" s="51" t="str">
        <f>VLOOKUP($A6,Fall06HSGQE!$C$22:$J$73,7,FALSE)</f>
        <v>60% or More</v>
      </c>
      <c r="EY6" s="51" t="str">
        <f>VLOOKUP($A6,Fall06HSGQE!$C$22:$J$73,8,FALSE)</f>
        <v>40% or Fewer</v>
      </c>
      <c r="EZ6" s="47" t="str">
        <f>VLOOKUP($A6,Fall06HSGQE!$C$193:$J$241,7,FALSE)</f>
        <v>*</v>
      </c>
      <c r="FA6" s="47" t="str">
        <f>VLOOKUP($A6,Fall06HSGQE!$C$193:$J$241,8,FALSE)</f>
        <v>*</v>
      </c>
      <c r="FB6" s="47" t="str">
        <f>VLOOKUP($A6,Fall06HSGQE!$C$310:$J$349,7,FALSE)</f>
        <v>*</v>
      </c>
      <c r="FC6" s="47" t="str">
        <f>VLOOKUP($A6,Fall06HSGQE!$C$310:$J$349,8,FALSE)</f>
        <v>*</v>
      </c>
      <c r="FD6" s="47" t="str">
        <f>VLOOKUP($A6,Fall06HSGQE!$C$74:$J$121,7,FALSE)</f>
        <v>*</v>
      </c>
      <c r="FE6" s="47" t="str">
        <f>VLOOKUP($A6,Fall06HSGQE!$C$74:$J$121,8,FALSE)</f>
        <v>*</v>
      </c>
      <c r="FF6" s="86"/>
      <c r="FG6" s="51">
        <f>VLOOKUP($A6,Spr07HSGQE!$C$141:$J$194,7,FALSE)</f>
        <v>0.85714285714285698</v>
      </c>
      <c r="FH6" s="51">
        <f>VLOOKUP($A6,Spr07HSGQE!$C$141:$J$194,8,FALSE)</f>
        <v>0.14285714285714299</v>
      </c>
      <c r="FI6" s="51">
        <f>VLOOKUP($A6,Spr07HSGQE!$C$275:$J$328,7,FALSE)</f>
        <v>0.71428571428571397</v>
      </c>
      <c r="FJ6" s="51">
        <f>VLOOKUP($A6,Spr07HSGQE!$C$275:$J$328,8,FALSE)</f>
        <v>0.28571428571428598</v>
      </c>
      <c r="FK6" s="51">
        <f>VLOOKUP($A6,Spr07HSGQE!$C$2:$J$55,7,FALSE)</f>
        <v>0.8</v>
      </c>
      <c r="FL6" s="51">
        <f>VLOOKUP($A6,Spr07HSGQE!$C$2:$J$55,8,FALSE)</f>
        <v>0.2</v>
      </c>
      <c r="FM6" s="47" t="str">
        <f>VLOOKUP($A6,Spr07HSGQE!$C$195:$J$242,7,FALSE)</f>
        <v>*</v>
      </c>
      <c r="FN6" s="47" t="str">
        <f>VLOOKUP($A6,Spr07HSGQE!$C$195:$J$242,8,FALSE)</f>
        <v>*</v>
      </c>
      <c r="FO6" s="47" t="e">
        <f>VLOOKUP($A6,Spr07HSGQE!$C$329:$J$374,7,FALSE)</f>
        <v>#N/A</v>
      </c>
      <c r="FP6" s="47" t="e">
        <f>VLOOKUP($A6,Spr07HSGQE!$C$329:$J$374,8,FALSE)</f>
        <v>#N/A</v>
      </c>
      <c r="FQ6" s="47" t="str">
        <f>VLOOKUP($A6,Spr07HSGQE!$C$56:$J$104,7,FALSE)</f>
        <v>*</v>
      </c>
      <c r="FR6" s="47" t="str">
        <f>VLOOKUP($A6,Spr07HSGQE!$C$56:$J$104,8,FALSE)</f>
        <v>*</v>
      </c>
      <c r="FS6" s="51" t="str">
        <f>VLOOKUP($A6,Spr07HSGQE!$C$243:$J$274,7,FALSE)</f>
        <v>*</v>
      </c>
      <c r="FT6" s="51" t="str">
        <f>VLOOKUP($A6,Spr07HSGQE!$C$243:$J$274,8,FALSE)</f>
        <v>*</v>
      </c>
      <c r="FU6" s="51" t="str">
        <f>VLOOKUP($A6,Spr07HSGQE!$C$375:$J$406,7,FALSE)</f>
        <v>*</v>
      </c>
      <c r="FV6" s="51" t="str">
        <f>VLOOKUP($A6,Spr07HSGQE!$C$375:$J$406,8,FALSE)</f>
        <v>*</v>
      </c>
      <c r="FW6" s="51" t="e">
        <f>VLOOKUP($A6,Spr07HSGQE!$C$105:$J$140,7,FALSE)</f>
        <v>#N/A</v>
      </c>
      <c r="FX6" s="51" t="e">
        <f>VLOOKUP($A6,Spr07HSGQE!$C$105:$J$140,8,FALSE)</f>
        <v>#N/A</v>
      </c>
      <c r="FY6" s="46"/>
    </row>
    <row r="7" spans="1:181">
      <c r="A7">
        <f>VLOOKUP(B7,districts!$A$2:$B$56,2,FALSE)</f>
        <v>5</v>
      </c>
      <c r="B7" s="19" t="s">
        <v>48</v>
      </c>
      <c r="C7" s="58">
        <v>94</v>
      </c>
      <c r="D7" s="59">
        <v>14</v>
      </c>
      <c r="E7" s="70">
        <v>407602418</v>
      </c>
      <c r="F7" s="61">
        <v>49319.56</v>
      </c>
      <c r="G7" s="62">
        <v>0.27894141742253381</v>
      </c>
      <c r="H7" s="63">
        <v>13.9</v>
      </c>
      <c r="I7" s="62">
        <v>4.5</v>
      </c>
      <c r="J7" s="66">
        <v>30.1</v>
      </c>
      <c r="K7" s="20"/>
      <c r="L7" s="67">
        <v>1473</v>
      </c>
      <c r="M7" s="63">
        <v>6.3</v>
      </c>
      <c r="N7" s="62">
        <v>1.1777045250224751</v>
      </c>
      <c r="O7" s="63">
        <v>92.971480515446942</v>
      </c>
      <c r="P7" s="68">
        <v>2808</v>
      </c>
      <c r="Q7" s="69">
        <v>63.9</v>
      </c>
      <c r="R7" s="32"/>
      <c r="S7" s="48">
        <v>33.1</v>
      </c>
      <c r="T7" s="48">
        <v>26.1</v>
      </c>
      <c r="U7" s="48">
        <v>23.6</v>
      </c>
      <c r="V7" s="48">
        <v>17.2</v>
      </c>
      <c r="W7" s="48">
        <v>34.700000000000003</v>
      </c>
      <c r="X7" s="48">
        <v>26.9</v>
      </c>
      <c r="Y7" s="48">
        <v>21.4</v>
      </c>
      <c r="Z7" s="48">
        <v>17</v>
      </c>
      <c r="AA7" s="48">
        <v>29.8</v>
      </c>
      <c r="AB7" s="48">
        <v>31.6</v>
      </c>
      <c r="AC7" s="48">
        <v>21.2</v>
      </c>
      <c r="AD7" s="48">
        <v>17.399999999999999</v>
      </c>
      <c r="AE7" s="81"/>
      <c r="AF7" s="50">
        <v>35.6</v>
      </c>
      <c r="AG7" s="50">
        <v>28.1</v>
      </c>
      <c r="AH7" s="50">
        <v>21.4</v>
      </c>
      <c r="AI7" s="50">
        <v>14.9</v>
      </c>
      <c r="AJ7" s="50">
        <v>35.4</v>
      </c>
      <c r="AK7" s="50">
        <v>28.7</v>
      </c>
      <c r="AL7" s="50">
        <v>21.5</v>
      </c>
      <c r="AM7" s="50">
        <v>14.4</v>
      </c>
      <c r="AN7" s="50">
        <v>31.4</v>
      </c>
      <c r="AO7" s="50">
        <v>28.3</v>
      </c>
      <c r="AP7" s="50">
        <v>23</v>
      </c>
      <c r="AQ7" s="50">
        <v>17.3</v>
      </c>
      <c r="AR7" s="33"/>
      <c r="AS7" s="34"/>
      <c r="AT7" s="51">
        <f>VLOOKUP(A7,SBA07_raw!$C$427:$L$478,7,FALSE)</f>
        <v>0.438857142857143</v>
      </c>
      <c r="AU7" s="51">
        <f>VLOOKUP(A7,SBA07_raw!$C$427:$L$478,8,FALSE)</f>
        <v>0.39171428571428601</v>
      </c>
      <c r="AV7" s="51">
        <f>VLOOKUP(A7,SBA07_raw!$C$427:$L$478,9,FALSE)</f>
        <v>0.10199999999999999</v>
      </c>
      <c r="AW7" s="51">
        <f>VLOOKUP(A7,SBA07_raw!$C$427:$L$478,10,FALSE)</f>
        <v>6.7428571428571393E-2</v>
      </c>
      <c r="AX7" s="51">
        <f>VLOOKUP(A7,SBA07_raw!$C$852:$L$903,7,FALSE)</f>
        <v>0.41853770869314899</v>
      </c>
      <c r="AY7" s="51">
        <f>VLOOKUP(A7,SBA07_raw!$C$852:$L$903,8,FALSE)</f>
        <v>0.38802533103051201</v>
      </c>
      <c r="AZ7" s="51">
        <f>VLOOKUP(A7,SBA07_raw!$C$852:$L$903,9,FALSE)</f>
        <v>0.17069660333909001</v>
      </c>
      <c r="BA7" s="51">
        <f>VLOOKUP(A7,SBA07_raw!$C$852:$L$903,10,FALSE)</f>
        <v>2.2740356937248098E-2</v>
      </c>
      <c r="BB7" s="51">
        <f>VLOOKUP(A7,SBA07_raw!$C$2:$L$53,7,FALSE)</f>
        <v>0.39092996555683102</v>
      </c>
      <c r="BC7" s="51">
        <f>VLOOKUP(A7,SBA07_raw!$C$2:$L$53,8,FALSE)</f>
        <v>0.42393800229621098</v>
      </c>
      <c r="BD7" s="51">
        <f>VLOOKUP(A7,SBA07_raw!$C$2:$L$53,9,FALSE)</f>
        <v>9.27095292766935E-2</v>
      </c>
      <c r="BE7" s="51">
        <f>VLOOKUP(A7,SBA07_raw!$C$2:$L$53,10,FALSE)</f>
        <v>9.24225028702641E-2</v>
      </c>
      <c r="BF7" s="33"/>
      <c r="BG7" s="47">
        <f>VLOOKUP(A7,SBA07_raw!$C$479:$L$531,7,FALSE)</f>
        <v>0.39738858927050802</v>
      </c>
      <c r="BH7" s="47">
        <f>VLOOKUP(A7,SBA07_raw!$C$479:$L$531,8,FALSE)</f>
        <v>0.44081748509792801</v>
      </c>
      <c r="BI7" s="47">
        <f>VLOOKUP(A7,SBA07_raw!$C$479:$L$531,9,FALSE)</f>
        <v>9.4805563440249804E-2</v>
      </c>
      <c r="BJ7" s="47">
        <f>VLOOKUP(A7,SBA07_raw!$C$479:$L$531,10,FALSE)</f>
        <v>6.6988362191314196E-2</v>
      </c>
      <c r="BK7" s="47">
        <f>VLOOKUP(A7,SBA07_raw!$C$904:$L$956,7,FALSE)</f>
        <v>0.354628052243044</v>
      </c>
      <c r="BL7" s="47">
        <f>VLOOKUP(A7,SBA07_raw!$C$904:$L$956,8,FALSE)</f>
        <v>0.46337308347529799</v>
      </c>
      <c r="BM7" s="47">
        <f>VLOOKUP(A7,SBA07_raw!$C$904:$L$956,9,FALSE)</f>
        <v>0.17234525837592299</v>
      </c>
      <c r="BN7" s="47">
        <f>VLOOKUP(A7,SBA07_raw!$C$904:$L$956,10,FALSE)</f>
        <v>9.6536059057353799E-3</v>
      </c>
      <c r="BO7" s="47">
        <f>VLOOKUP(A7,SBA07_raw!$C$54:$L$106,7,FALSE)</f>
        <v>0.39801980198019798</v>
      </c>
      <c r="BP7" s="47">
        <f>VLOOKUP(A7,SBA07_raw!$C$54:$L$106,8,FALSE)</f>
        <v>0.37595473833097598</v>
      </c>
      <c r="BQ7" s="47">
        <f>VLOOKUP(A7,SBA07_raw!$C$54:$L$106,9,FALSE)</f>
        <v>0.116831683168317</v>
      </c>
      <c r="BR7" s="47">
        <f>VLOOKUP(A7,SBA07_raw!$C$54:$L$106,10,FALSE)</f>
        <v>0.109193776520509</v>
      </c>
      <c r="BS7" s="33"/>
      <c r="BT7" s="51">
        <f>VLOOKUP($A7,SBA07_raw!$C$532:$L$584,7,FALSE)</f>
        <v>0.36222732491389198</v>
      </c>
      <c r="BU7" s="51">
        <f>VLOOKUP($A7,SBA07_raw!$C$532:$L$584,8,FALSE)</f>
        <v>0.50200918484500601</v>
      </c>
      <c r="BV7" s="51">
        <f>VLOOKUP($A7,SBA07_raw!$C$532:$L$584,9,FALSE)</f>
        <v>9.6727898966704903E-2</v>
      </c>
      <c r="BW7" s="51">
        <f>VLOOKUP($A7,SBA07_raw!$C$532:$L$584,10,FALSE)</f>
        <v>3.9035591274397201E-2</v>
      </c>
      <c r="BX7" s="52">
        <f>VLOOKUP($A7,SBA07_raw!$C$957:$L$1009,7,FALSE)</f>
        <v>0.325761932144911</v>
      </c>
      <c r="BY7" s="52">
        <f>VLOOKUP($A7,SBA07_raw!$C$957:$L$1009,8,FALSE)</f>
        <v>0.47211040828062101</v>
      </c>
      <c r="BZ7" s="52">
        <f>VLOOKUP($A7,SBA07_raw!$C$957:$L$1009,9,FALSE)</f>
        <v>0.196664749856239</v>
      </c>
      <c r="CA7" s="52">
        <f>VLOOKUP($A7,SBA07_raw!$C$957:$L$1009,10,FALSE)</f>
        <v>5.4629097182288698E-3</v>
      </c>
      <c r="CB7" s="52">
        <f>VLOOKUP($A7,SBA07_raw!$C$107:$L$159,7,FALSE)</f>
        <v>0.48995983935742998</v>
      </c>
      <c r="CC7" s="52">
        <f>VLOOKUP($A7,SBA07_raw!$C$107:$L$159,8,FALSE)</f>
        <v>0.312105565117613</v>
      </c>
      <c r="CD7" s="52">
        <f>VLOOKUP($A7,SBA07_raw!$C$107:$L$159,9,FALSE)</f>
        <v>0.130522088353414</v>
      </c>
      <c r="CE7" s="52">
        <f>VLOOKUP($A7,SBA07_raw!$C$107:$L$159,10,FALSE)</f>
        <v>6.7412507171543304E-2</v>
      </c>
      <c r="CF7" s="36"/>
      <c r="CG7" s="53">
        <f>VLOOKUP($A7,SBA07_raw!$C$585:$L$637,7,FALSE)</f>
        <v>0.41150070126227201</v>
      </c>
      <c r="CH7" s="53">
        <f>VLOOKUP($A7,SBA07_raw!$C$585:$L$637,8,FALSE)</f>
        <v>0.43674614305750398</v>
      </c>
      <c r="CI7" s="53">
        <f>VLOOKUP($A7,SBA07_raw!$C$585:$L$637,9,FALSE)</f>
        <v>0.130995792426367</v>
      </c>
      <c r="CJ7" s="53">
        <f>VLOOKUP($A7,SBA07_raw!$C$585:$L$637,10,FALSE)</f>
        <v>2.0757363253856902E-2</v>
      </c>
      <c r="CK7" s="53">
        <f>VLOOKUP($A7,SBA07_raw!$C$1010:$L$1062,7,FALSE)</f>
        <v>0.39753294084664997</v>
      </c>
      <c r="CL7" s="53">
        <f>VLOOKUP($A7,SBA07_raw!$C$1010:$L$1062,8,FALSE)</f>
        <v>0.38884216428371199</v>
      </c>
      <c r="CM7" s="53">
        <f>VLOOKUP($A7,SBA07_raw!$C$1010:$L$1062,9,FALSE)</f>
        <v>0.178301093355761</v>
      </c>
      <c r="CN7" s="53">
        <f>VLOOKUP($A7,SBA07_raw!$C$1010:$L$1062,10,FALSE)</f>
        <v>3.53238015138772E-2</v>
      </c>
      <c r="CO7" s="53">
        <f>VLOOKUP($A7,SBA07_raw!$C$160:$L$212,7,FALSE)</f>
        <v>0.411058363585591</v>
      </c>
      <c r="CP7" s="53">
        <f>VLOOKUP($A7,SBA07_raw!$C$160:$L$212,8,FALSE)</f>
        <v>0.37615191287349897</v>
      </c>
      <c r="CQ7" s="53">
        <f>VLOOKUP($A7,SBA07_raw!$C$160:$L$212,9,FALSE)</f>
        <v>0.129572745043284</v>
      </c>
      <c r="CR7" s="53">
        <f>VLOOKUP($A7,SBA07_raw!$C$160:$L$212,10,FALSE)</f>
        <v>8.3216978497626395E-2</v>
      </c>
      <c r="CS7" s="33"/>
      <c r="CT7" s="51">
        <f>VLOOKUP($A7,SBA07_raw!$C$638:$L$690,7,FALSE)</f>
        <v>0.34496863921461701</v>
      </c>
      <c r="CU7" s="51">
        <f>VLOOKUP($A7,SBA07_raw!$C$638:$L$690,8,FALSE)</f>
        <v>0.495773111535315</v>
      </c>
      <c r="CV7" s="51">
        <f>VLOOKUP($A7,SBA07_raw!$C$638:$L$690,9,FALSE)</f>
        <v>0.118625579492773</v>
      </c>
      <c r="CW7" s="51">
        <f>VLOOKUP($A7,SBA07_raw!$C$638:$L$690,10,FALSE)</f>
        <v>4.06326697572948E-2</v>
      </c>
      <c r="CX7" s="51">
        <f>VLOOKUP($A7,SBA07_raw!$C$1063:$L$1115,7,FALSE)</f>
        <v>0.13360655737704899</v>
      </c>
      <c r="CY7" s="51">
        <f>VLOOKUP($A7,SBA07_raw!$C$1063:$L$1115,8,FALSE)</f>
        <v>0.60273224043715801</v>
      </c>
      <c r="CZ7" s="51">
        <f>VLOOKUP($A7,SBA07_raw!$C$1063:$L$1115,9,FALSE)</f>
        <v>0.199453551912568</v>
      </c>
      <c r="DA7" s="51">
        <f>VLOOKUP($A7,SBA07_raw!$C$1063:$L$1115,10,FALSE)</f>
        <v>6.4207650273224004E-2</v>
      </c>
      <c r="DB7" s="51">
        <f>VLOOKUP($A7,SBA07_raw!$C$213:$L$265,7,FALSE)</f>
        <v>0.329520697167756</v>
      </c>
      <c r="DC7" s="51">
        <f>VLOOKUP($A7,SBA07_raw!$C$213:$L$265,8,FALSE)</f>
        <v>0.39787581699346403</v>
      </c>
      <c r="DD7" s="51">
        <f>VLOOKUP($A7,SBA07_raw!$C$213:$L$265,9,FALSE)</f>
        <v>0.16911764705882401</v>
      </c>
      <c r="DE7" s="51">
        <f>VLOOKUP($A7,SBA07_raw!$C$213:$L$265,10,FALSE)</f>
        <v>0.103485838779956</v>
      </c>
      <c r="DF7" s="33">
        <f t="shared" si="0"/>
        <v>3</v>
      </c>
      <c r="DG7" s="47">
        <f>VLOOKUP($A7,SBA07_raw!$C$691:$L$743,7,FALSE)</f>
        <v>0.40162601626016298</v>
      </c>
      <c r="DH7" s="47">
        <f>VLOOKUP($A7,SBA07_raw!$C$691:$L$743,8,FALSE)</f>
        <v>0.48184281842818399</v>
      </c>
      <c r="DI7" s="47">
        <f>VLOOKUP($A7,SBA07_raw!$C$691:$L$743,9,FALSE)</f>
        <v>8.9972899728997302E-2</v>
      </c>
      <c r="DJ7" s="47">
        <f>VLOOKUP($A7,SBA07_raw!$C$691:$L$743,10,FALSE)</f>
        <v>2.65582655826558E-2</v>
      </c>
      <c r="DK7" s="47">
        <f>VLOOKUP($A7,SBA07_raw!$C$1116:$L$1168,7,FALSE)</f>
        <v>9.6669374492282703E-2</v>
      </c>
      <c r="DL7" s="47">
        <f>VLOOKUP($A7,SBA07_raw!$C$1116:$L$1168,8,FALSE)</f>
        <v>0.67451936095315501</v>
      </c>
      <c r="DM7" s="47">
        <f>VLOOKUP($A7,SBA07_raw!$C$1116:$L$1168,9,FALSE)</f>
        <v>0.168155970755483</v>
      </c>
      <c r="DN7" s="47">
        <f>VLOOKUP($A7,SBA07_raw!$C$1116:$L$1168,10,FALSE)</f>
        <v>6.0655293799079302E-2</v>
      </c>
      <c r="DO7" s="47">
        <f>VLOOKUP($A7,SBA07_raw!$C$266:$L$318,7,FALSE)</f>
        <v>0.33071718538565598</v>
      </c>
      <c r="DP7" s="47">
        <f>VLOOKUP($A7,SBA07_raw!$C$266:$L$318,8,FALSE)</f>
        <v>0.41353179972936399</v>
      </c>
      <c r="DQ7" s="47">
        <f>VLOOKUP($A7,SBA07_raw!$C$266:$L$318,9,FALSE)</f>
        <v>0.138836265223275</v>
      </c>
      <c r="DR7" s="47">
        <f>VLOOKUP($A7,SBA07_raw!$C$266:$L$318,10,FALSE)</f>
        <v>0.11691474966170499</v>
      </c>
      <c r="DS7" s="85"/>
      <c r="DT7" s="83">
        <f>VLOOKUP($A7,SBA07_raw!$C$744:$L$797,7,FALSE)</f>
        <v>0.51625033575073898</v>
      </c>
      <c r="DU7" s="83">
        <f>VLOOKUP($A7,SBA07_raw!$C$744:$L$797,8,FALSE)</f>
        <v>0.33709374160623201</v>
      </c>
      <c r="DV7" s="83">
        <f>VLOOKUP($A7,SBA07_raw!$C$744:$L$797,9,FALSE)</f>
        <v>0.12919688423314499</v>
      </c>
      <c r="DW7" s="83">
        <f>VLOOKUP($A7,SBA07_raw!$C$744:$L$797,10,FALSE)</f>
        <v>1.7459038409884501E-2</v>
      </c>
      <c r="DX7" s="83">
        <f>VLOOKUP($A7,SBA07_raw!$C$1169:$L$1222,7,FALSE)</f>
        <v>9.2373791621911894E-2</v>
      </c>
      <c r="DY7" s="83">
        <f>VLOOKUP($A7,SBA07_raw!$C$1169:$L$1222,8,FALSE)</f>
        <v>0.67346938775510201</v>
      </c>
      <c r="DZ7" s="83">
        <f>VLOOKUP($A7,SBA07_raw!$C$1169:$L$1222,9,FALSE)</f>
        <v>0.16541353383458601</v>
      </c>
      <c r="EA7" s="83">
        <f>VLOOKUP($A7,SBA07_raw!$C$1169:$L$1222,10,FALSE)</f>
        <v>6.8743286788399596E-2</v>
      </c>
      <c r="EB7" s="83">
        <f>VLOOKUP($A7,SBA07_raw!$C$319:$L$372,7,FALSE)</f>
        <v>0.37439353099730499</v>
      </c>
      <c r="EC7" s="83">
        <f>VLOOKUP($A7,SBA07_raw!$C$319:$L$372,8,FALSE)</f>
        <v>0.32129380053908402</v>
      </c>
      <c r="ED7" s="83">
        <f>VLOOKUP($A7,SBA07_raw!$C$319:$L$372,9,FALSE)</f>
        <v>0.15822102425876</v>
      </c>
      <c r="EE7" s="83">
        <f>VLOOKUP($A7,SBA07_raw!$C$319:$L$372,10,FALSE)</f>
        <v>0.14609164420485199</v>
      </c>
      <c r="EF7" s="85"/>
      <c r="EG7" s="84">
        <f>VLOOKUP($A7,SBA07_raw!$C$798:$L$851,7,FALSE)</f>
        <v>0.421370967741936</v>
      </c>
      <c r="EH7" s="84">
        <f>VLOOKUP($A7,SBA07_raw!$C$798:$L$851,8,FALSE)</f>
        <v>0.43894009216589902</v>
      </c>
      <c r="EI7" s="84">
        <f>VLOOKUP($A7,SBA07_raw!$C$798:$L$851,9,FALSE)</f>
        <v>0.12759216589861799</v>
      </c>
      <c r="EJ7" s="84">
        <f>VLOOKUP($A7,SBA07_raw!$C$798:$L$851,10,FALSE)</f>
        <v>1.2096774193548401E-2</v>
      </c>
      <c r="EK7" s="84">
        <f>VLOOKUP($A7,SBA07_raw!$C$1223:$L$1276,7,FALSE)</f>
        <v>3.5477357946351297E-2</v>
      </c>
      <c r="EL7" s="84">
        <f>VLOOKUP($A7,SBA07_raw!$C$1223:$L$1276,8,FALSE)</f>
        <v>0.76723391981540201</v>
      </c>
      <c r="EM7" s="84">
        <f>VLOOKUP($A7,SBA07_raw!$C$1223:$L$1276,9,FALSE)</f>
        <v>0.15488895298529001</v>
      </c>
      <c r="EN7" s="84">
        <f>VLOOKUP($A7,SBA07_raw!$C$1223:$L$1276,10,FALSE)</f>
        <v>4.2399769252956403E-2</v>
      </c>
      <c r="EO7" s="84">
        <f>VLOOKUP($A7,SBA07_raw!$C$373:$L$426,7,FALSE)</f>
        <v>0.211866859623734</v>
      </c>
      <c r="EP7" s="84">
        <f>VLOOKUP($A7,SBA07_raw!$C$373:$L$426,8,FALSE)</f>
        <v>0.51490593342981195</v>
      </c>
      <c r="EQ7" s="84">
        <f>VLOOKUP($A7,SBA07_raw!$C$373:$L$426,9,FALSE)</f>
        <v>0.16526772793053501</v>
      </c>
      <c r="ER7" s="84">
        <f>VLOOKUP($A7,SBA07_raw!$C$373:$L$426,10,FALSE)</f>
        <v>0.107959479015919</v>
      </c>
      <c r="ES7" s="56"/>
      <c r="ET7" s="51">
        <f>VLOOKUP($A7,Fall06HSGQE!$C$141:$J$192,7,FALSE)</f>
        <v>0.72805139186295498</v>
      </c>
      <c r="EU7" s="51">
        <f>VLOOKUP($A7,Fall06HSGQE!$C$141:$J$192,8,FALSE)</f>
        <v>0.27194860813704502</v>
      </c>
      <c r="EV7" s="51">
        <f>VLOOKUP($A7,Fall06HSGQE!$C$260:$J$309,7,FALSE)</f>
        <v>0.460348162475822</v>
      </c>
      <c r="EW7" s="51">
        <f>VLOOKUP($A7,Fall06HSGQE!$C$260:$J$309,8,FALSE)</f>
        <v>0.539651837524178</v>
      </c>
      <c r="EX7" s="51">
        <f>VLOOKUP($A7,Fall06HSGQE!$C$22:$J$73,7,FALSE)</f>
        <v>0.52843601895734604</v>
      </c>
      <c r="EY7" s="51">
        <f>VLOOKUP($A7,Fall06HSGQE!$C$22:$J$73,8,FALSE)</f>
        <v>0.47156398104265401</v>
      </c>
      <c r="EZ7" s="47">
        <f>VLOOKUP($A7,Fall06HSGQE!$C$193:$J$241,7,FALSE)</f>
        <v>0.73372781065088799</v>
      </c>
      <c r="FA7" s="47">
        <f>VLOOKUP($A7,Fall06HSGQE!$C$193:$J$241,8,FALSE)</f>
        <v>0.26627218934911201</v>
      </c>
      <c r="FB7" s="47">
        <f>VLOOKUP($A7,Fall06HSGQE!$C$310:$J$349,7,FALSE)</f>
        <v>0.48898678414096902</v>
      </c>
      <c r="FC7" s="47">
        <f>VLOOKUP($A7,Fall06HSGQE!$C$310:$J$349,8,FALSE)</f>
        <v>0.51101321585903103</v>
      </c>
      <c r="FD7" s="47">
        <f>VLOOKUP($A7,Fall06HSGQE!$C$74:$J$121,7,FALSE)</f>
        <v>0.48504273504273498</v>
      </c>
      <c r="FE7" s="47">
        <f>VLOOKUP($A7,Fall06HSGQE!$C$74:$J$121,8,FALSE)</f>
        <v>0.51495726495726502</v>
      </c>
      <c r="FF7" s="86"/>
      <c r="FG7" s="51">
        <f>VLOOKUP($A7,Spr07HSGQE!$C$141:$J$194,7,FALSE)</f>
        <v>0.91469740634005803</v>
      </c>
      <c r="FH7" s="51">
        <f>VLOOKUP($A7,Spr07HSGQE!$C$141:$J$194,8,FALSE)</f>
        <v>8.5302593659942402E-2</v>
      </c>
      <c r="FI7" s="51">
        <f>VLOOKUP($A7,Spr07HSGQE!$C$275:$J$328,7,FALSE)</f>
        <v>0.82463224689933701</v>
      </c>
      <c r="FJ7" s="51">
        <f>VLOOKUP($A7,Spr07HSGQE!$C$275:$J$328,8,FALSE)</f>
        <v>0.17536775310066299</v>
      </c>
      <c r="FK7" s="51">
        <f>VLOOKUP($A7,Spr07HSGQE!$C$2:$J$55,7,FALSE)</f>
        <v>0.82315484804631001</v>
      </c>
      <c r="FL7" s="51">
        <f>VLOOKUP($A7,Spr07HSGQE!$C$2:$J$55,8,FALSE)</f>
        <v>0.17684515195368999</v>
      </c>
      <c r="FM7" s="47">
        <f>VLOOKUP($A7,Spr07HSGQE!$C$195:$J$242,7,FALSE)</f>
        <v>0.60518731988472596</v>
      </c>
      <c r="FN7" s="47">
        <f>VLOOKUP($A7,Spr07HSGQE!$C$195:$J$242,8,FALSE)</f>
        <v>0.39481268011527398</v>
      </c>
      <c r="FO7" s="47">
        <f>VLOOKUP($A7,Spr07HSGQE!$C$329:$J$374,7,FALSE)</f>
        <v>0.42236024844720499</v>
      </c>
      <c r="FP7" s="47">
        <f>VLOOKUP($A7,Spr07HSGQE!$C$329:$J$374,8,FALSE)</f>
        <v>0.57763975155279501</v>
      </c>
      <c r="FQ7" s="47">
        <f>VLOOKUP($A7,Spr07HSGQE!$C$56:$J$104,7,FALSE)</f>
        <v>0.335555555555556</v>
      </c>
      <c r="FR7" s="47">
        <f>VLOOKUP($A7,Spr07HSGQE!$C$56:$J$104,8,FALSE)</f>
        <v>0.66444444444444395</v>
      </c>
      <c r="FS7" s="51">
        <f>VLOOKUP($A7,Spr07HSGQE!$C$243:$J$274,7,FALSE)</f>
        <v>0.482517482517483</v>
      </c>
      <c r="FT7" s="51">
        <f>VLOOKUP($A7,Spr07HSGQE!$C$243:$J$274,8,FALSE)</f>
        <v>0.51748251748251795</v>
      </c>
      <c r="FU7" s="51">
        <f>VLOOKUP($A7,Spr07HSGQE!$C$375:$J$406,7,FALSE)</f>
        <v>0.64462809917355401</v>
      </c>
      <c r="FV7" s="51">
        <f>VLOOKUP($A7,Spr07HSGQE!$C$375:$J$406,8,FALSE)</f>
        <v>0.35537190082644599</v>
      </c>
      <c r="FW7" s="51">
        <f>VLOOKUP($A7,Spr07HSGQE!$C$105:$J$140,7,FALSE)</f>
        <v>0.39269406392694101</v>
      </c>
      <c r="FX7" s="51">
        <f>VLOOKUP($A7,Spr07HSGQE!$C$105:$J$140,8,FALSE)</f>
        <v>0.60730593607305905</v>
      </c>
      <c r="FY7" s="46"/>
    </row>
    <row r="8" spans="1:181">
      <c r="A8">
        <f>VLOOKUP(B8,districts!$A$2:$B$56,2,FALSE)</f>
        <v>6</v>
      </c>
      <c r="B8" s="19" t="s">
        <v>49</v>
      </c>
      <c r="C8" s="58">
        <v>3</v>
      </c>
      <c r="D8" s="59">
        <v>1</v>
      </c>
      <c r="E8" s="60">
        <v>5326229</v>
      </c>
      <c r="F8" s="61">
        <v>291.29000000000002</v>
      </c>
      <c r="G8" s="62">
        <v>-2.3663482487011906</v>
      </c>
      <c r="H8" s="63">
        <v>23.9</v>
      </c>
      <c r="I8" s="62">
        <v>0</v>
      </c>
      <c r="J8" s="66">
        <v>62.1</v>
      </c>
      <c r="K8" s="20"/>
      <c r="L8" s="67">
        <v>9</v>
      </c>
      <c r="M8" s="63">
        <v>6</v>
      </c>
      <c r="N8" s="62">
        <v>0</v>
      </c>
      <c r="O8" s="63">
        <v>90.799852107468567</v>
      </c>
      <c r="P8" s="68">
        <v>19</v>
      </c>
      <c r="Q8" s="69">
        <v>73.099999999999994</v>
      </c>
      <c r="R8" s="32"/>
      <c r="S8" s="48">
        <v>9.5</v>
      </c>
      <c r="T8" s="48">
        <v>38.1</v>
      </c>
      <c r="U8" s="48">
        <v>42.9</v>
      </c>
      <c r="V8" s="48">
        <v>9.5</v>
      </c>
      <c r="W8" s="48">
        <v>14.3</v>
      </c>
      <c r="X8" s="48">
        <v>23.8</v>
      </c>
      <c r="Y8" s="48">
        <v>42.9</v>
      </c>
      <c r="Z8" s="48">
        <v>19</v>
      </c>
      <c r="AA8" s="48">
        <v>14.3</v>
      </c>
      <c r="AB8" s="48">
        <v>23.8</v>
      </c>
      <c r="AC8" s="48">
        <v>47.6</v>
      </c>
      <c r="AD8" s="48">
        <v>14.3</v>
      </c>
      <c r="AE8" s="81"/>
      <c r="AF8" s="50">
        <v>31.8</v>
      </c>
      <c r="AG8" s="50">
        <v>27.3</v>
      </c>
      <c r="AH8" s="50">
        <v>40.9</v>
      </c>
      <c r="AI8" s="50">
        <v>0</v>
      </c>
      <c r="AJ8" s="50">
        <v>27.3</v>
      </c>
      <c r="AK8" s="50">
        <v>27.3</v>
      </c>
      <c r="AL8" s="50">
        <v>40.9</v>
      </c>
      <c r="AM8" s="50">
        <v>4.5</v>
      </c>
      <c r="AN8" s="50">
        <v>27.3</v>
      </c>
      <c r="AO8" s="50">
        <v>36.4</v>
      </c>
      <c r="AP8" s="50">
        <v>22.7</v>
      </c>
      <c r="AQ8" s="50">
        <v>13.6</v>
      </c>
      <c r="AR8" s="33"/>
      <c r="AS8" s="34"/>
      <c r="AT8" s="51">
        <f>VLOOKUP(A8,SBA07_raw!$C$427:$L$478,7,FALSE)</f>
        <v>0.55000000000000004</v>
      </c>
      <c r="AU8" s="51">
        <f>VLOOKUP(A8,SBA07_raw!$C$427:$L$478,8,FALSE)</f>
        <v>0.3</v>
      </c>
      <c r="AV8" s="51">
        <f>VLOOKUP(A8,SBA07_raw!$C$427:$L$478,9,FALSE)</f>
        <v>0.15</v>
      </c>
      <c r="AW8" s="51">
        <f>VLOOKUP(A8,SBA07_raw!$C$427:$L$478,10,FALSE)</f>
        <v>0</v>
      </c>
      <c r="AX8" s="51">
        <f>VLOOKUP(A8,SBA07_raw!$C$852:$L$903,7,FALSE)</f>
        <v>0.25</v>
      </c>
      <c r="AY8" s="51">
        <f>VLOOKUP(A8,SBA07_raw!$C$852:$L$903,8,FALSE)</f>
        <v>0.6</v>
      </c>
      <c r="AZ8" s="51">
        <f>VLOOKUP(A8,SBA07_raw!$C$852:$L$903,9,FALSE)</f>
        <v>0.15</v>
      </c>
      <c r="BA8" s="51">
        <f>VLOOKUP(A8,SBA07_raw!$C$852:$L$903,10,FALSE)</f>
        <v>0</v>
      </c>
      <c r="BB8" s="51">
        <f>VLOOKUP(A8,SBA07_raw!$C$2:$L$53,7,FALSE)</f>
        <v>0.25</v>
      </c>
      <c r="BC8" s="51">
        <f>VLOOKUP(A8,SBA07_raw!$C$2:$L$53,8,FALSE)</f>
        <v>0.6</v>
      </c>
      <c r="BD8" s="51">
        <f>VLOOKUP(A8,SBA07_raw!$C$2:$L$53,9,FALSE)</f>
        <v>0.05</v>
      </c>
      <c r="BE8" s="51">
        <f>VLOOKUP(A8,SBA07_raw!$C$2:$L$53,10,FALSE)</f>
        <v>0.1</v>
      </c>
      <c r="BF8" s="33"/>
      <c r="BG8" s="47">
        <f>VLOOKUP(A8,SBA07_raw!$C$479:$L$531,7,FALSE)</f>
        <v>0.29411764705882398</v>
      </c>
      <c r="BH8" s="47">
        <f>VLOOKUP(A8,SBA07_raw!$C$479:$L$531,8,FALSE)</f>
        <v>0.52941176470588203</v>
      </c>
      <c r="BI8" s="47">
        <f>VLOOKUP(A8,SBA07_raw!$C$479:$L$531,9,FALSE)</f>
        <v>5.8823529411764698E-2</v>
      </c>
      <c r="BJ8" s="47">
        <f>VLOOKUP(A8,SBA07_raw!$C$479:$L$531,10,FALSE)</f>
        <v>0.11764705882352899</v>
      </c>
      <c r="BK8" s="47">
        <f>VLOOKUP(A8,SBA07_raw!$C$904:$L$956,7,FALSE)</f>
        <v>0.29411764705882398</v>
      </c>
      <c r="BL8" s="47">
        <f>VLOOKUP(A8,SBA07_raw!$C$904:$L$956,8,FALSE)</f>
        <v>0.47058823529411797</v>
      </c>
      <c r="BM8" s="47">
        <f>VLOOKUP(A8,SBA07_raw!$C$904:$L$956,9,FALSE)</f>
        <v>0.23529411764705899</v>
      </c>
      <c r="BN8" s="47">
        <f>VLOOKUP(A8,SBA07_raw!$C$904:$L$956,10,FALSE)</f>
        <v>0</v>
      </c>
      <c r="BO8" s="47">
        <f>VLOOKUP(A8,SBA07_raw!$C$54:$L$106,7,FALSE)</f>
        <v>0.11764705882352899</v>
      </c>
      <c r="BP8" s="47">
        <f>VLOOKUP(A8,SBA07_raw!$C$54:$L$106,8,FALSE)</f>
        <v>0.47058823529411797</v>
      </c>
      <c r="BQ8" s="47">
        <f>VLOOKUP(A8,SBA07_raw!$C$54:$L$106,9,FALSE)</f>
        <v>0.29411764705882398</v>
      </c>
      <c r="BR8" s="47">
        <f>VLOOKUP(A8,SBA07_raw!$C$54:$L$106,10,FALSE)</f>
        <v>0.11764705882352899</v>
      </c>
      <c r="BS8" s="33"/>
      <c r="BT8" s="51">
        <f>VLOOKUP($A8,SBA07_raw!$C$532:$L$584,7,FALSE)</f>
        <v>9.5238095238095205E-2</v>
      </c>
      <c r="BU8" s="51">
        <f>VLOOKUP($A8,SBA07_raw!$C$532:$L$584,8,FALSE)</f>
        <v>0.85714285714285698</v>
      </c>
      <c r="BV8" s="51">
        <f>VLOOKUP($A8,SBA07_raw!$C$532:$L$584,9,FALSE)</f>
        <v>0</v>
      </c>
      <c r="BW8" s="51">
        <f>VLOOKUP($A8,SBA07_raw!$C$532:$L$584,10,FALSE)</f>
        <v>4.7619047619047603E-2</v>
      </c>
      <c r="BX8" s="52">
        <f>VLOOKUP($A8,SBA07_raw!$C$957:$L$1009,7,FALSE)</f>
        <v>0.19047619047618999</v>
      </c>
      <c r="BY8" s="52">
        <f>VLOOKUP($A8,SBA07_raw!$C$957:$L$1009,8,FALSE)</f>
        <v>0.52380952380952395</v>
      </c>
      <c r="BZ8" s="52">
        <f>VLOOKUP($A8,SBA07_raw!$C$957:$L$1009,9,FALSE)</f>
        <v>0.28571428571428598</v>
      </c>
      <c r="CA8" s="52">
        <f>VLOOKUP($A8,SBA07_raw!$C$957:$L$1009,10,FALSE)</f>
        <v>0</v>
      </c>
      <c r="CB8" s="52">
        <f>VLOOKUP($A8,SBA07_raw!$C$107:$L$159,7,FALSE)</f>
        <v>0.38095238095238099</v>
      </c>
      <c r="CC8" s="52">
        <f>VLOOKUP($A8,SBA07_raw!$C$107:$L$159,8,FALSE)</f>
        <v>0.28571428571428598</v>
      </c>
      <c r="CD8" s="52">
        <f>VLOOKUP($A8,SBA07_raw!$C$107:$L$159,9,FALSE)</f>
        <v>0.238095238095238</v>
      </c>
      <c r="CE8" s="52">
        <f>VLOOKUP($A8,SBA07_raw!$C$107:$L$159,10,FALSE)</f>
        <v>9.5238095238095205E-2</v>
      </c>
      <c r="CF8" s="36"/>
      <c r="CG8" s="53">
        <f>VLOOKUP($A8,SBA07_raw!$C$585:$L$637,7,FALSE)</f>
        <v>0.22222222222222199</v>
      </c>
      <c r="CH8" s="53">
        <f>VLOOKUP($A8,SBA07_raw!$C$585:$L$637,8,FALSE)</f>
        <v>0.61111111111111105</v>
      </c>
      <c r="CI8" s="53">
        <f>VLOOKUP($A8,SBA07_raw!$C$585:$L$637,9,FALSE)</f>
        <v>5.5555555555555601E-2</v>
      </c>
      <c r="CJ8" s="53">
        <f>VLOOKUP($A8,SBA07_raw!$C$585:$L$637,10,FALSE)</f>
        <v>0.11111111111111099</v>
      </c>
      <c r="CK8" s="53">
        <f>VLOOKUP($A8,SBA07_raw!$C$1010:$L$1062,7,FALSE)</f>
        <v>0.27777777777777801</v>
      </c>
      <c r="CL8" s="53">
        <f>VLOOKUP($A8,SBA07_raw!$C$1010:$L$1062,8,FALSE)</f>
        <v>0.5</v>
      </c>
      <c r="CM8" s="53">
        <f>VLOOKUP($A8,SBA07_raw!$C$1010:$L$1062,9,FALSE)</f>
        <v>0.16666666666666699</v>
      </c>
      <c r="CN8" s="53">
        <f>VLOOKUP($A8,SBA07_raw!$C$1010:$L$1062,10,FALSE)</f>
        <v>5.5555555555555601E-2</v>
      </c>
      <c r="CO8" s="53">
        <f>VLOOKUP($A8,SBA07_raw!$C$160:$L$212,7,FALSE)</f>
        <v>0.33333333333333298</v>
      </c>
      <c r="CP8" s="53">
        <f>VLOOKUP($A8,SBA07_raw!$C$160:$L$212,8,FALSE)</f>
        <v>0.5</v>
      </c>
      <c r="CQ8" s="53">
        <f>VLOOKUP($A8,SBA07_raw!$C$160:$L$212,9,FALSE)</f>
        <v>5.5555555555555601E-2</v>
      </c>
      <c r="CR8" s="53">
        <f>VLOOKUP($A8,SBA07_raw!$C$160:$L$212,10,FALSE)</f>
        <v>0.11111111111111099</v>
      </c>
      <c r="CS8" s="33"/>
      <c r="CT8" s="51">
        <f>VLOOKUP($A8,SBA07_raw!$C$638:$L$690,7,FALSE)</f>
        <v>0.217391304347826</v>
      </c>
      <c r="CU8" s="51">
        <f>VLOOKUP($A8,SBA07_raw!$C$638:$L$690,8,FALSE)</f>
        <v>0.69565217391304301</v>
      </c>
      <c r="CV8" s="51">
        <f>VLOOKUP($A8,SBA07_raw!$C$638:$L$690,9,FALSE)</f>
        <v>8.6956521739130405E-2</v>
      </c>
      <c r="CW8" s="51">
        <f>VLOOKUP($A8,SBA07_raw!$C$638:$L$690,10,FALSE)</f>
        <v>0</v>
      </c>
      <c r="CX8" s="51">
        <f>VLOOKUP($A8,SBA07_raw!$C$1063:$L$1115,7,FALSE)</f>
        <v>8.6956521739130405E-2</v>
      </c>
      <c r="CY8" s="51">
        <f>VLOOKUP($A8,SBA07_raw!$C$1063:$L$1115,8,FALSE)</f>
        <v>0.565217391304348</v>
      </c>
      <c r="CZ8" s="51">
        <f>VLOOKUP($A8,SBA07_raw!$C$1063:$L$1115,9,FALSE)</f>
        <v>0.34782608695652201</v>
      </c>
      <c r="DA8" s="51">
        <f>VLOOKUP($A8,SBA07_raw!$C$1063:$L$1115,10,FALSE)</f>
        <v>0</v>
      </c>
      <c r="DB8" s="51">
        <f>VLOOKUP($A8,SBA07_raw!$C$213:$L$265,7,FALSE)</f>
        <v>0.34782608695652201</v>
      </c>
      <c r="DC8" s="51">
        <f>VLOOKUP($A8,SBA07_raw!$C$213:$L$265,8,FALSE)</f>
        <v>0.39130434782608697</v>
      </c>
      <c r="DD8" s="51">
        <f>VLOOKUP($A8,SBA07_raw!$C$213:$L$265,9,FALSE)</f>
        <v>0.26086956521739102</v>
      </c>
      <c r="DE8" s="51">
        <f>VLOOKUP($A8,SBA07_raw!$C$213:$L$265,10,FALSE)</f>
        <v>0</v>
      </c>
      <c r="DF8" s="33">
        <f t="shared" si="0"/>
        <v>3</v>
      </c>
      <c r="DG8" s="47">
        <f>VLOOKUP($A8,SBA07_raw!$C$691:$L$743,7,FALSE)</f>
        <v>5.2631578947368397E-2</v>
      </c>
      <c r="DH8" s="47">
        <f>VLOOKUP($A8,SBA07_raw!$C$691:$L$743,8,FALSE)</f>
        <v>0.63157894736842102</v>
      </c>
      <c r="DI8" s="47">
        <f>VLOOKUP($A8,SBA07_raw!$C$691:$L$743,9,FALSE)</f>
        <v>0.26315789473684198</v>
      </c>
      <c r="DJ8" s="47">
        <f>VLOOKUP($A8,SBA07_raw!$C$691:$L$743,10,FALSE)</f>
        <v>5.2631578947368397E-2</v>
      </c>
      <c r="DK8" s="47">
        <f>VLOOKUP($A8,SBA07_raw!$C$1116:$L$1168,7,FALSE)</f>
        <v>0</v>
      </c>
      <c r="DL8" s="47">
        <f>VLOOKUP($A8,SBA07_raw!$C$1116:$L$1168,8,FALSE)</f>
        <v>0.26315789473684198</v>
      </c>
      <c r="DM8" s="47">
        <f>VLOOKUP($A8,SBA07_raw!$C$1116:$L$1168,9,FALSE)</f>
        <v>0.57894736842105299</v>
      </c>
      <c r="DN8" s="47">
        <f>VLOOKUP($A8,SBA07_raw!$C$1116:$L$1168,10,FALSE)</f>
        <v>0.157894736842105</v>
      </c>
      <c r="DO8" s="47">
        <f>VLOOKUP($A8,SBA07_raw!$C$266:$L$318,7,FALSE)</f>
        <v>0.157894736842105</v>
      </c>
      <c r="DP8" s="47">
        <f>VLOOKUP($A8,SBA07_raw!$C$266:$L$318,8,FALSE)</f>
        <v>0.26315789473684198</v>
      </c>
      <c r="DQ8" s="47">
        <f>VLOOKUP($A8,SBA07_raw!$C$266:$L$318,9,FALSE)</f>
        <v>0.26315789473684198</v>
      </c>
      <c r="DR8" s="47">
        <f>VLOOKUP($A8,SBA07_raw!$C$266:$L$318,10,FALSE)</f>
        <v>0.31578947368421101</v>
      </c>
      <c r="DS8" s="85"/>
      <c r="DT8" s="83">
        <f>VLOOKUP($A8,SBA07_raw!$C$744:$L$797,7,FALSE)</f>
        <v>0.375</v>
      </c>
      <c r="DU8" s="83">
        <f>VLOOKUP($A8,SBA07_raw!$C$744:$L$797,8,FALSE)</f>
        <v>0.375</v>
      </c>
      <c r="DV8" s="83">
        <f>VLOOKUP($A8,SBA07_raw!$C$744:$L$797,9,FALSE)</f>
        <v>0.25</v>
      </c>
      <c r="DW8" s="83">
        <f>VLOOKUP($A8,SBA07_raw!$C$744:$L$797,10,FALSE)</f>
        <v>0</v>
      </c>
      <c r="DX8" s="83">
        <f>VLOOKUP($A8,SBA07_raw!$C$1169:$L$1222,7,FALSE)</f>
        <v>8.3333333333333301E-2</v>
      </c>
      <c r="DY8" s="83">
        <f>VLOOKUP($A8,SBA07_raw!$C$1169:$L$1222,8,FALSE)</f>
        <v>0.66666666666666696</v>
      </c>
      <c r="DZ8" s="83">
        <f>VLOOKUP($A8,SBA07_raw!$C$1169:$L$1222,9,FALSE)</f>
        <v>0.25</v>
      </c>
      <c r="EA8" s="83">
        <f>VLOOKUP($A8,SBA07_raw!$C$1169:$L$1222,10,FALSE)</f>
        <v>0</v>
      </c>
      <c r="EB8" s="83">
        <f>VLOOKUP($A8,SBA07_raw!$C$319:$L$372,7,FALSE)</f>
        <v>0.25</v>
      </c>
      <c r="EC8" s="83">
        <f>VLOOKUP($A8,SBA07_raw!$C$319:$L$372,8,FALSE)</f>
        <v>0.41666666666666702</v>
      </c>
      <c r="ED8" s="83">
        <f>VLOOKUP($A8,SBA07_raw!$C$319:$L$372,9,FALSE)</f>
        <v>0.125</v>
      </c>
      <c r="EE8" s="83">
        <f>VLOOKUP($A8,SBA07_raw!$C$319:$L$372,10,FALSE)</f>
        <v>0.20833333333333301</v>
      </c>
      <c r="EF8" s="85"/>
      <c r="EG8" s="84">
        <f>VLOOKUP($A8,SBA07_raw!$C$798:$L$851,7,FALSE)</f>
        <v>0.17241379310344801</v>
      </c>
      <c r="EH8" s="84">
        <f>VLOOKUP($A8,SBA07_raw!$C$798:$L$851,8,FALSE)</f>
        <v>0.68965517241379304</v>
      </c>
      <c r="EI8" s="84">
        <f>VLOOKUP($A8,SBA07_raw!$C$798:$L$851,9,FALSE)</f>
        <v>0.13793103448275901</v>
      </c>
      <c r="EJ8" s="84">
        <f>VLOOKUP($A8,SBA07_raw!$C$798:$L$851,10,FALSE)</f>
        <v>0</v>
      </c>
      <c r="EK8" s="84">
        <f>VLOOKUP($A8,SBA07_raw!$C$1223:$L$1276,7,FALSE)</f>
        <v>0</v>
      </c>
      <c r="EL8" s="84">
        <f>VLOOKUP($A8,SBA07_raw!$C$1223:$L$1276,8,FALSE)</f>
        <v>0.72413793103448298</v>
      </c>
      <c r="EM8" s="84">
        <f>VLOOKUP($A8,SBA07_raw!$C$1223:$L$1276,9,FALSE)</f>
        <v>0.27586206896551702</v>
      </c>
      <c r="EN8" s="84">
        <f>VLOOKUP($A8,SBA07_raw!$C$1223:$L$1276,10,FALSE)</f>
        <v>0</v>
      </c>
      <c r="EO8" s="84">
        <f>VLOOKUP($A8,SBA07_raw!$C$373:$L$426,7,FALSE)</f>
        <v>0</v>
      </c>
      <c r="EP8" s="84">
        <f>VLOOKUP($A8,SBA07_raw!$C$373:$L$426,8,FALSE)</f>
        <v>0.58620689655172398</v>
      </c>
      <c r="EQ8" s="84">
        <f>VLOOKUP($A8,SBA07_raw!$C$373:$L$426,9,FALSE)</f>
        <v>0.34482758620689702</v>
      </c>
      <c r="ER8" s="84">
        <f>VLOOKUP($A8,SBA07_raw!$C$373:$L$426,10,FALSE)</f>
        <v>6.8965517241379296E-2</v>
      </c>
      <c r="ES8" s="56"/>
      <c r="ET8" s="51" t="str">
        <f>VLOOKUP($A8,Fall06HSGQE!$C$141:$J$192,7,FALSE)</f>
        <v>80% or More</v>
      </c>
      <c r="EU8" s="51" t="str">
        <f>VLOOKUP($A8,Fall06HSGQE!$C$141:$J$192,8,FALSE)</f>
        <v>20% or Fewer</v>
      </c>
      <c r="EV8" s="51" t="str">
        <f>VLOOKUP($A8,Fall06HSGQE!$C$260:$J$309,7,FALSE)</f>
        <v>40% or Fewer</v>
      </c>
      <c r="EW8" s="51" t="str">
        <f>VLOOKUP($A8,Fall06HSGQE!$C$260:$J$309,8,FALSE)</f>
        <v>60% or More</v>
      </c>
      <c r="EX8" s="51">
        <f>VLOOKUP($A8,Fall06HSGQE!$C$22:$J$73,7,FALSE)</f>
        <v>0.6</v>
      </c>
      <c r="EY8" s="51">
        <f>VLOOKUP($A8,Fall06HSGQE!$C$22:$J$73,8,FALSE)</f>
        <v>0.4</v>
      </c>
      <c r="EZ8" s="47" t="str">
        <f>VLOOKUP($A8,Fall06HSGQE!$C$193:$J$241,7,FALSE)</f>
        <v>*</v>
      </c>
      <c r="FA8" s="47" t="str">
        <f>VLOOKUP($A8,Fall06HSGQE!$C$193:$J$241,8,FALSE)</f>
        <v>*</v>
      </c>
      <c r="FB8" s="47" t="e">
        <f>VLOOKUP($A8,Fall06HSGQE!$C$310:$J$349,7,FALSE)</f>
        <v>#N/A</v>
      </c>
      <c r="FC8" s="47" t="e">
        <f>VLOOKUP($A8,Fall06HSGQE!$C$310:$J$349,8,FALSE)</f>
        <v>#N/A</v>
      </c>
      <c r="FD8" s="47" t="str">
        <f>VLOOKUP($A8,Fall06HSGQE!$C$74:$J$121,7,FALSE)</f>
        <v>*</v>
      </c>
      <c r="FE8" s="47" t="str">
        <f>VLOOKUP($A8,Fall06HSGQE!$C$74:$J$121,8,FALSE)</f>
        <v>*</v>
      </c>
      <c r="FF8" s="86"/>
      <c r="FG8" s="51" t="str">
        <f>VLOOKUP($A8,Spr07HSGQE!$C$141:$J$194,7,FALSE)</f>
        <v>90% or More</v>
      </c>
      <c r="FH8" s="51" t="str">
        <f>VLOOKUP($A8,Spr07HSGQE!$C$141:$J$194,8,FALSE)</f>
        <v>10% or Fewer</v>
      </c>
      <c r="FI8" s="51">
        <f>VLOOKUP($A8,Spr07HSGQE!$C$275:$J$328,7,FALSE)</f>
        <v>0.65517241379310298</v>
      </c>
      <c r="FJ8" s="51">
        <f>VLOOKUP($A8,Spr07HSGQE!$C$275:$J$328,8,FALSE)</f>
        <v>0.34482758620689702</v>
      </c>
      <c r="FK8" s="51">
        <f>VLOOKUP($A8,Spr07HSGQE!$C$2:$J$55,7,FALSE)</f>
        <v>0.75862068965517204</v>
      </c>
      <c r="FL8" s="51">
        <f>VLOOKUP($A8,Spr07HSGQE!$C$2:$J$55,8,FALSE)</f>
        <v>0.24137931034482801</v>
      </c>
      <c r="FM8" s="47" t="str">
        <f>VLOOKUP($A8,Spr07HSGQE!$C$195:$J$242,7,FALSE)</f>
        <v>*</v>
      </c>
      <c r="FN8" s="47" t="str">
        <f>VLOOKUP($A8,Spr07HSGQE!$C$195:$J$242,8,FALSE)</f>
        <v>*</v>
      </c>
      <c r="FO8" s="47">
        <f>VLOOKUP($A8,Spr07HSGQE!$C$329:$J$374,7,FALSE)</f>
        <v>0.5</v>
      </c>
      <c r="FP8" s="47">
        <f>VLOOKUP($A8,Spr07HSGQE!$C$329:$J$374,8,FALSE)</f>
        <v>0.5</v>
      </c>
      <c r="FQ8" s="47" t="str">
        <f>VLOOKUP($A8,Spr07HSGQE!$C$56:$J$104,7,FALSE)</f>
        <v>*</v>
      </c>
      <c r="FR8" s="47" t="str">
        <f>VLOOKUP($A8,Spr07HSGQE!$C$56:$J$104,8,FALSE)</f>
        <v>*</v>
      </c>
      <c r="FS8" s="51" t="e">
        <f>VLOOKUP($A8,Spr07HSGQE!$C$243:$J$274,7,FALSE)</f>
        <v>#N/A</v>
      </c>
      <c r="FT8" s="51" t="e">
        <f>VLOOKUP($A8,Spr07HSGQE!$C$243:$J$274,8,FALSE)</f>
        <v>#N/A</v>
      </c>
      <c r="FU8" s="51" t="e">
        <f>VLOOKUP($A8,Spr07HSGQE!$C$375:$J$406,7,FALSE)</f>
        <v>#N/A</v>
      </c>
      <c r="FV8" s="51" t="e">
        <f>VLOOKUP($A8,Spr07HSGQE!$C$375:$J$406,8,FALSE)</f>
        <v>#N/A</v>
      </c>
      <c r="FW8" s="51" t="str">
        <f>VLOOKUP($A8,Spr07HSGQE!$C$105:$J$140,7,FALSE)</f>
        <v>*</v>
      </c>
      <c r="FX8" s="51" t="str">
        <f>VLOOKUP($A8,Spr07HSGQE!$C$105:$J$140,8,FALSE)</f>
        <v>*</v>
      </c>
      <c r="FY8" s="46"/>
    </row>
    <row r="9" spans="1:181">
      <c r="A9">
        <f>VLOOKUP(B9,districts!$A$2:$B$56,2,FALSE)</f>
        <v>7</v>
      </c>
      <c r="B9" s="19" t="s">
        <v>52</v>
      </c>
      <c r="C9" s="58">
        <v>15</v>
      </c>
      <c r="D9" s="59">
        <v>0</v>
      </c>
      <c r="E9" s="60">
        <v>32182762</v>
      </c>
      <c r="F9" s="61">
        <v>1668.3</v>
      </c>
      <c r="G9" s="62">
        <v>-1.8156136891975478</v>
      </c>
      <c r="H9" s="63">
        <v>15.9</v>
      </c>
      <c r="I9" s="62">
        <v>36.1</v>
      </c>
      <c r="J9" s="66">
        <v>68.8</v>
      </c>
      <c r="K9" s="20"/>
      <c r="L9" s="67">
        <v>94</v>
      </c>
      <c r="M9" s="63">
        <v>11.8</v>
      </c>
      <c r="N9" s="62">
        <v>3.263403263403263</v>
      </c>
      <c r="O9" s="63">
        <v>86.769498548919785</v>
      </c>
      <c r="P9" s="68">
        <v>63</v>
      </c>
      <c r="Q9" s="69">
        <v>33.9</v>
      </c>
      <c r="R9" s="32"/>
      <c r="S9" s="48">
        <v>5.4</v>
      </c>
      <c r="T9" s="48">
        <v>12.5</v>
      </c>
      <c r="U9" s="48">
        <v>31.2</v>
      </c>
      <c r="V9" s="48">
        <v>50.9</v>
      </c>
      <c r="W9" s="48">
        <v>5.4</v>
      </c>
      <c r="X9" s="48">
        <v>12.5</v>
      </c>
      <c r="Y9" s="48">
        <v>29.5</v>
      </c>
      <c r="Z9" s="48">
        <v>52.7</v>
      </c>
      <c r="AA9" s="48">
        <v>7.3</v>
      </c>
      <c r="AB9" s="48">
        <v>20.9</v>
      </c>
      <c r="AC9" s="48">
        <v>21.8</v>
      </c>
      <c r="AD9" s="48">
        <v>50</v>
      </c>
      <c r="AE9" s="81"/>
      <c r="AF9" s="50">
        <v>8.8000000000000007</v>
      </c>
      <c r="AG9" s="50">
        <v>10.8</v>
      </c>
      <c r="AH9" s="50">
        <v>34.299999999999997</v>
      </c>
      <c r="AI9" s="50">
        <v>46.1</v>
      </c>
      <c r="AJ9" s="50">
        <v>8.8000000000000007</v>
      </c>
      <c r="AK9" s="50">
        <v>12.7</v>
      </c>
      <c r="AL9" s="50">
        <v>30.4</v>
      </c>
      <c r="AM9" s="50">
        <v>48</v>
      </c>
      <c r="AN9" s="50">
        <v>5.8</v>
      </c>
      <c r="AO9" s="50">
        <v>18.399999999999999</v>
      </c>
      <c r="AP9" s="50">
        <v>35.9</v>
      </c>
      <c r="AQ9" s="50">
        <v>39.799999999999997</v>
      </c>
      <c r="AR9" s="33"/>
      <c r="AS9" s="34"/>
      <c r="AT9" s="51">
        <f>VLOOKUP(A9,SBA07_raw!$C$427:$L$478,7,FALSE)</f>
        <v>0.180451127819549</v>
      </c>
      <c r="AU9" s="51">
        <f>VLOOKUP(A9,SBA07_raw!$C$427:$L$478,8,FALSE)</f>
        <v>0.44360902255639101</v>
      </c>
      <c r="AV9" s="51">
        <f>VLOOKUP(A9,SBA07_raw!$C$427:$L$478,9,FALSE)</f>
        <v>0.278195488721805</v>
      </c>
      <c r="AW9" s="51">
        <f>VLOOKUP(A9,SBA07_raw!$C$427:$L$478,10,FALSE)</f>
        <v>9.7744360902255606E-2</v>
      </c>
      <c r="AX9" s="51">
        <f>VLOOKUP(A9,SBA07_raw!$C$852:$L$903,7,FALSE)</f>
        <v>0.14285714285714299</v>
      </c>
      <c r="AY9" s="51">
        <f>VLOOKUP(A9,SBA07_raw!$C$852:$L$903,8,FALSE)</f>
        <v>0.36842105263157898</v>
      </c>
      <c r="AZ9" s="51">
        <f>VLOOKUP(A9,SBA07_raw!$C$852:$L$903,9,FALSE)</f>
        <v>0.41353383458646598</v>
      </c>
      <c r="BA9" s="51">
        <f>VLOOKUP(A9,SBA07_raw!$C$852:$L$903,10,FALSE)</f>
        <v>7.5187969924811998E-2</v>
      </c>
      <c r="BB9" s="51">
        <f>VLOOKUP(A9,SBA07_raw!$C$2:$L$53,7,FALSE)</f>
        <v>0.16541353383458601</v>
      </c>
      <c r="BC9" s="51">
        <f>VLOOKUP(A9,SBA07_raw!$C$2:$L$53,8,FALSE)</f>
        <v>0.43609022556390997</v>
      </c>
      <c r="BD9" s="51">
        <f>VLOOKUP(A9,SBA07_raw!$C$2:$L$53,9,FALSE)</f>
        <v>0.14285714285714299</v>
      </c>
      <c r="BE9" s="51">
        <f>VLOOKUP(A9,SBA07_raw!$C$2:$L$53,10,FALSE)</f>
        <v>0.255639097744361</v>
      </c>
      <c r="BF9" s="33"/>
      <c r="BG9" s="47">
        <f>VLOOKUP(A9,SBA07_raw!$C$479:$L$531,7,FALSE)</f>
        <v>0.11304347826087</v>
      </c>
      <c r="BH9" s="47">
        <f>VLOOKUP(A9,SBA07_raw!$C$479:$L$531,8,FALSE)</f>
        <v>0.47826086956521702</v>
      </c>
      <c r="BI9" s="47">
        <f>VLOOKUP(A9,SBA07_raw!$C$479:$L$531,9,FALSE)</f>
        <v>0.22608695652173899</v>
      </c>
      <c r="BJ9" s="47">
        <f>VLOOKUP(A9,SBA07_raw!$C$479:$L$531,10,FALSE)</f>
        <v>0.182608695652174</v>
      </c>
      <c r="BK9" s="47">
        <f>VLOOKUP(A9,SBA07_raw!$C$904:$L$956,7,FALSE)</f>
        <v>0.114035087719298</v>
      </c>
      <c r="BL9" s="47">
        <f>VLOOKUP(A9,SBA07_raw!$C$904:$L$956,8,FALSE)</f>
        <v>0.43859649122806998</v>
      </c>
      <c r="BM9" s="47">
        <f>VLOOKUP(A9,SBA07_raw!$C$904:$L$956,9,FALSE)</f>
        <v>0.43859649122806998</v>
      </c>
      <c r="BN9" s="47">
        <f>VLOOKUP(A9,SBA07_raw!$C$904:$L$956,10,FALSE)</f>
        <v>8.7719298245613996E-3</v>
      </c>
      <c r="BO9" s="47">
        <f>VLOOKUP(A9,SBA07_raw!$C$54:$L$106,7,FALSE)</f>
        <v>0.139130434782609</v>
      </c>
      <c r="BP9" s="47">
        <f>VLOOKUP(A9,SBA07_raw!$C$54:$L$106,8,FALSE)</f>
        <v>0.41739130434782601</v>
      </c>
      <c r="BQ9" s="47">
        <f>VLOOKUP(A9,SBA07_raw!$C$54:$L$106,9,FALSE)</f>
        <v>0.173913043478261</v>
      </c>
      <c r="BR9" s="47">
        <f>VLOOKUP(A9,SBA07_raw!$C$54:$L$106,10,FALSE)</f>
        <v>0.26956521739130401</v>
      </c>
      <c r="BS9" s="33"/>
      <c r="BT9" s="51">
        <f>VLOOKUP($A9,SBA07_raw!$C$532:$L$584,7,FALSE)</f>
        <v>3.5398230088495602E-2</v>
      </c>
      <c r="BU9" s="51">
        <f>VLOOKUP($A9,SBA07_raw!$C$532:$L$584,8,FALSE)</f>
        <v>0.53982300884955703</v>
      </c>
      <c r="BV9" s="51">
        <f>VLOOKUP($A9,SBA07_raw!$C$532:$L$584,9,FALSE)</f>
        <v>0.33628318584070799</v>
      </c>
      <c r="BW9" s="51">
        <f>VLOOKUP($A9,SBA07_raw!$C$532:$L$584,10,FALSE)</f>
        <v>8.8495575221238895E-2</v>
      </c>
      <c r="BX9" s="52">
        <f>VLOOKUP($A9,SBA07_raw!$C$957:$L$1009,7,FALSE)</f>
        <v>9.00900900900901E-2</v>
      </c>
      <c r="BY9" s="52">
        <f>VLOOKUP($A9,SBA07_raw!$C$957:$L$1009,8,FALSE)</f>
        <v>0.33333333333333298</v>
      </c>
      <c r="BZ9" s="52">
        <f>VLOOKUP($A9,SBA07_raw!$C$957:$L$1009,9,FALSE)</f>
        <v>0.54954954954955004</v>
      </c>
      <c r="CA9" s="52">
        <f>VLOOKUP($A9,SBA07_raw!$C$957:$L$1009,10,FALSE)</f>
        <v>2.7027027027027001E-2</v>
      </c>
      <c r="CB9" s="52">
        <f>VLOOKUP($A9,SBA07_raw!$C$107:$L$159,7,FALSE)</f>
        <v>0.20720720720720701</v>
      </c>
      <c r="CC9" s="52">
        <f>VLOOKUP($A9,SBA07_raw!$C$107:$L$159,8,FALSE)</f>
        <v>0.31531531531531498</v>
      </c>
      <c r="CD9" s="52">
        <f>VLOOKUP($A9,SBA07_raw!$C$107:$L$159,9,FALSE)</f>
        <v>0.26126126126126098</v>
      </c>
      <c r="CE9" s="52">
        <f>VLOOKUP($A9,SBA07_raw!$C$107:$L$159,10,FALSE)</f>
        <v>0.21621621621621601</v>
      </c>
      <c r="CF9" s="36"/>
      <c r="CG9" s="53">
        <f>VLOOKUP($A9,SBA07_raw!$C$585:$L$637,7,FALSE)</f>
        <v>0.1</v>
      </c>
      <c r="CH9" s="53">
        <f>VLOOKUP($A9,SBA07_raw!$C$585:$L$637,8,FALSE)</f>
        <v>0.39090909090909098</v>
      </c>
      <c r="CI9" s="53">
        <f>VLOOKUP($A9,SBA07_raw!$C$585:$L$637,9,FALSE)</f>
        <v>0.37272727272727302</v>
      </c>
      <c r="CJ9" s="53">
        <f>VLOOKUP($A9,SBA07_raw!$C$585:$L$637,10,FALSE)</f>
        <v>0.13636363636363599</v>
      </c>
      <c r="CK9" s="53">
        <f>VLOOKUP($A9,SBA07_raw!$C$1010:$L$1062,7,FALSE)</f>
        <v>3.6363636363636397E-2</v>
      </c>
      <c r="CL9" s="53">
        <f>VLOOKUP($A9,SBA07_raw!$C$1010:$L$1062,8,FALSE)</f>
        <v>0.28181818181818202</v>
      </c>
      <c r="CM9" s="53">
        <f>VLOOKUP($A9,SBA07_raw!$C$1010:$L$1062,9,FALSE)</f>
        <v>0.5</v>
      </c>
      <c r="CN9" s="53">
        <f>VLOOKUP($A9,SBA07_raw!$C$1010:$L$1062,10,FALSE)</f>
        <v>0.18181818181818199</v>
      </c>
      <c r="CO9" s="53">
        <f>VLOOKUP($A9,SBA07_raw!$C$160:$L$212,7,FALSE)</f>
        <v>8.2568807339449504E-2</v>
      </c>
      <c r="CP9" s="53">
        <f>VLOOKUP($A9,SBA07_raw!$C$160:$L$212,8,FALSE)</f>
        <v>0.394495412844037</v>
      </c>
      <c r="CQ9" s="53">
        <f>VLOOKUP($A9,SBA07_raw!$C$160:$L$212,9,FALSE)</f>
        <v>0.247706422018349</v>
      </c>
      <c r="CR9" s="53">
        <f>VLOOKUP($A9,SBA07_raw!$C$160:$L$212,10,FALSE)</f>
        <v>0.27522935779816499</v>
      </c>
      <c r="CS9" s="33"/>
      <c r="CT9" s="51">
        <f>VLOOKUP($A9,SBA07_raw!$C$638:$L$690,7,FALSE)</f>
        <v>6.9306930693069299E-2</v>
      </c>
      <c r="CU9" s="51">
        <f>VLOOKUP($A9,SBA07_raw!$C$638:$L$690,8,FALSE)</f>
        <v>0.41584158415841599</v>
      </c>
      <c r="CV9" s="51">
        <f>VLOOKUP($A9,SBA07_raw!$C$638:$L$690,9,FALSE)</f>
        <v>0.316831683168317</v>
      </c>
      <c r="CW9" s="51">
        <f>VLOOKUP($A9,SBA07_raw!$C$638:$L$690,10,FALSE)</f>
        <v>0.198019801980198</v>
      </c>
      <c r="CX9" s="51">
        <f>VLOOKUP($A9,SBA07_raw!$C$1063:$L$1115,7,FALSE)</f>
        <v>9.8039215686274508E-3</v>
      </c>
      <c r="CY9" s="51">
        <f>VLOOKUP($A9,SBA07_raw!$C$1063:$L$1115,8,FALSE)</f>
        <v>0.34313725490196101</v>
      </c>
      <c r="CZ9" s="51">
        <f>VLOOKUP($A9,SBA07_raw!$C$1063:$L$1115,9,FALSE)</f>
        <v>0.39215686274509798</v>
      </c>
      <c r="DA9" s="51">
        <f>VLOOKUP($A9,SBA07_raw!$C$1063:$L$1115,10,FALSE)</f>
        <v>0.25490196078431399</v>
      </c>
      <c r="DB9" s="51">
        <f>VLOOKUP($A9,SBA07_raw!$C$213:$L$265,7,FALSE)</f>
        <v>5.8823529411764698E-2</v>
      </c>
      <c r="DC9" s="51">
        <f>VLOOKUP($A9,SBA07_raw!$C$213:$L$265,8,FALSE)</f>
        <v>0.29411764705882398</v>
      </c>
      <c r="DD9" s="51">
        <f>VLOOKUP($A9,SBA07_raw!$C$213:$L$265,9,FALSE)</f>
        <v>0.35294117647058798</v>
      </c>
      <c r="DE9" s="51">
        <f>VLOOKUP($A9,SBA07_raw!$C$213:$L$265,10,FALSE)</f>
        <v>0.29411764705882398</v>
      </c>
      <c r="DF9" s="33">
        <f t="shared" si="0"/>
        <v>2.9999999999999987</v>
      </c>
      <c r="DG9" s="47">
        <f>VLOOKUP($A9,SBA07_raw!$C$691:$L$743,7,FALSE)</f>
        <v>5.7377049180327898E-2</v>
      </c>
      <c r="DH9" s="47">
        <f>VLOOKUP($A9,SBA07_raw!$C$691:$L$743,8,FALSE)</f>
        <v>0.46721311475409799</v>
      </c>
      <c r="DI9" s="47">
        <f>VLOOKUP($A9,SBA07_raw!$C$691:$L$743,9,FALSE)</f>
        <v>0.35245901639344301</v>
      </c>
      <c r="DJ9" s="47">
        <f>VLOOKUP($A9,SBA07_raw!$C$691:$L$743,10,FALSE)</f>
        <v>0.12295081967213101</v>
      </c>
      <c r="DK9" s="47">
        <f>VLOOKUP($A9,SBA07_raw!$C$1116:$L$1168,7,FALSE)</f>
        <v>0</v>
      </c>
      <c r="DL9" s="47">
        <f>VLOOKUP($A9,SBA07_raw!$C$1116:$L$1168,8,FALSE)</f>
        <v>0.286885245901639</v>
      </c>
      <c r="DM9" s="47">
        <f>VLOOKUP($A9,SBA07_raw!$C$1116:$L$1168,9,FALSE)</f>
        <v>0.38524590163934402</v>
      </c>
      <c r="DN9" s="47">
        <f>VLOOKUP($A9,SBA07_raw!$C$1116:$L$1168,10,FALSE)</f>
        <v>0.32786885245901598</v>
      </c>
      <c r="DO9" s="47">
        <f>VLOOKUP($A9,SBA07_raw!$C$266:$L$318,7,FALSE)</f>
        <v>6.6115702479338803E-2</v>
      </c>
      <c r="DP9" s="47">
        <f>VLOOKUP($A9,SBA07_raw!$C$266:$L$318,8,FALSE)</f>
        <v>0.28925619834710697</v>
      </c>
      <c r="DQ9" s="47">
        <f>VLOOKUP($A9,SBA07_raw!$C$266:$L$318,9,FALSE)</f>
        <v>0.19834710743801701</v>
      </c>
      <c r="DR9" s="47">
        <f>VLOOKUP($A9,SBA07_raw!$C$266:$L$318,10,FALSE)</f>
        <v>0.44628099173553698</v>
      </c>
      <c r="DS9" s="85"/>
      <c r="DT9" s="83">
        <f>VLOOKUP($A9,SBA07_raw!$C$744:$L$797,7,FALSE)</f>
        <v>0.125</v>
      </c>
      <c r="DU9" s="83">
        <f>VLOOKUP($A9,SBA07_raw!$C$744:$L$797,8,FALSE)</f>
        <v>0.390625</v>
      </c>
      <c r="DV9" s="83">
        <f>VLOOKUP($A9,SBA07_raw!$C$744:$L$797,9,FALSE)</f>
        <v>0.4375</v>
      </c>
      <c r="DW9" s="83">
        <f>VLOOKUP($A9,SBA07_raw!$C$744:$L$797,10,FALSE)</f>
        <v>4.6875E-2</v>
      </c>
      <c r="DX9" s="83">
        <f>VLOOKUP($A9,SBA07_raw!$C$1169:$L$1222,7,FALSE)</f>
        <v>7.8740157480314994E-3</v>
      </c>
      <c r="DY9" s="83">
        <f>VLOOKUP($A9,SBA07_raw!$C$1169:$L$1222,8,FALSE)</f>
        <v>0.42519685039370098</v>
      </c>
      <c r="DZ9" s="83">
        <f>VLOOKUP($A9,SBA07_raw!$C$1169:$L$1222,9,FALSE)</f>
        <v>0.33070866141732302</v>
      </c>
      <c r="EA9" s="83">
        <f>VLOOKUP($A9,SBA07_raw!$C$1169:$L$1222,10,FALSE)</f>
        <v>0.23622047244094499</v>
      </c>
      <c r="EB9" s="83">
        <f>VLOOKUP($A9,SBA07_raw!$C$319:$L$372,7,FALSE)</f>
        <v>7.8125E-2</v>
      </c>
      <c r="EC9" s="83">
        <f>VLOOKUP($A9,SBA07_raw!$C$319:$L$372,8,FALSE)</f>
        <v>0.2578125</v>
      </c>
      <c r="ED9" s="83">
        <f>VLOOKUP($A9,SBA07_raw!$C$319:$L$372,9,FALSE)</f>
        <v>0.25</v>
      </c>
      <c r="EE9" s="83">
        <f>VLOOKUP($A9,SBA07_raw!$C$319:$L$372,10,FALSE)</f>
        <v>0.4140625</v>
      </c>
      <c r="EF9" s="85"/>
      <c r="EG9" s="84">
        <f>VLOOKUP($A9,SBA07_raw!$C$798:$L$851,7,FALSE)</f>
        <v>0.10752688172043</v>
      </c>
      <c r="EH9" s="84">
        <f>VLOOKUP($A9,SBA07_raw!$C$798:$L$851,8,FALSE)</f>
        <v>0.54838709677419395</v>
      </c>
      <c r="EI9" s="84">
        <f>VLOOKUP($A9,SBA07_raw!$C$798:$L$851,9,FALSE)</f>
        <v>0.33333333333333298</v>
      </c>
      <c r="EJ9" s="84">
        <f>VLOOKUP($A9,SBA07_raw!$C$798:$L$851,10,FALSE)</f>
        <v>1.0752688172042999E-2</v>
      </c>
      <c r="EK9" s="84">
        <f>VLOOKUP($A9,SBA07_raw!$C$1223:$L$1276,7,FALSE)</f>
        <v>0</v>
      </c>
      <c r="EL9" s="84">
        <f>VLOOKUP($A9,SBA07_raw!$C$1223:$L$1276,8,FALSE)</f>
        <v>0.59139784946236595</v>
      </c>
      <c r="EM9" s="84">
        <f>VLOOKUP($A9,SBA07_raw!$C$1223:$L$1276,9,FALSE)</f>
        <v>0.33333333333333298</v>
      </c>
      <c r="EN9" s="84">
        <f>VLOOKUP($A9,SBA07_raw!$C$1223:$L$1276,10,FALSE)</f>
        <v>7.5268817204301106E-2</v>
      </c>
      <c r="EO9" s="84">
        <f>VLOOKUP($A9,SBA07_raw!$C$373:$L$426,7,FALSE)</f>
        <v>3.1914893617021302E-2</v>
      </c>
      <c r="EP9" s="84">
        <f>VLOOKUP($A9,SBA07_raw!$C$373:$L$426,8,FALSE)</f>
        <v>0.39361702127659598</v>
      </c>
      <c r="EQ9" s="84">
        <f>VLOOKUP($A9,SBA07_raw!$C$373:$L$426,9,FALSE)</f>
        <v>0.319148936170213</v>
      </c>
      <c r="ER9" s="84">
        <f>VLOOKUP($A9,SBA07_raw!$C$373:$L$426,10,FALSE)</f>
        <v>0.25531914893617003</v>
      </c>
      <c r="ES9" s="56"/>
      <c r="ET9" s="51">
        <f>VLOOKUP($A9,Fall06HSGQE!$C$141:$J$192,7,FALSE)</f>
        <v>0.65573770491803296</v>
      </c>
      <c r="EU9" s="51">
        <f>VLOOKUP($A9,Fall06HSGQE!$C$141:$J$192,8,FALSE)</f>
        <v>0.34426229508196698</v>
      </c>
      <c r="EV9" s="51">
        <f>VLOOKUP($A9,Fall06HSGQE!$C$260:$J$309,7,FALSE)</f>
        <v>0.28125</v>
      </c>
      <c r="EW9" s="51">
        <f>VLOOKUP($A9,Fall06HSGQE!$C$260:$J$309,8,FALSE)</f>
        <v>0.71875</v>
      </c>
      <c r="EX9" s="51">
        <f>VLOOKUP($A9,Fall06HSGQE!$C$22:$J$73,7,FALSE)</f>
        <v>0.45833333333333298</v>
      </c>
      <c r="EY9" s="51">
        <f>VLOOKUP($A9,Fall06HSGQE!$C$22:$J$73,8,FALSE)</f>
        <v>0.54166666666666696</v>
      </c>
      <c r="EZ9" s="47">
        <f>VLOOKUP($A9,Fall06HSGQE!$C$193:$J$241,7,FALSE)</f>
        <v>0.66176470588235303</v>
      </c>
      <c r="FA9" s="47">
        <f>VLOOKUP($A9,Fall06HSGQE!$C$193:$J$241,8,FALSE)</f>
        <v>0.33823529411764702</v>
      </c>
      <c r="FB9" s="47" t="str">
        <f>VLOOKUP($A9,Fall06HSGQE!$C$310:$J$349,7,FALSE)</f>
        <v>20% or Fewer</v>
      </c>
      <c r="FC9" s="47" t="str">
        <f>VLOOKUP($A9,Fall06HSGQE!$C$310:$J$349,8,FALSE)</f>
        <v>80% or More</v>
      </c>
      <c r="FD9" s="47">
        <f>VLOOKUP($A9,Fall06HSGQE!$C$74:$J$121,7,FALSE)</f>
        <v>0.41666666666666702</v>
      </c>
      <c r="FE9" s="47">
        <f>VLOOKUP($A9,Fall06HSGQE!$C$74:$J$121,8,FALSE)</f>
        <v>0.58333333333333304</v>
      </c>
      <c r="FF9" s="86"/>
      <c r="FG9" s="51">
        <f>VLOOKUP($A9,Spr07HSGQE!$C$141:$J$194,7,FALSE)</f>
        <v>0.81720430107526898</v>
      </c>
      <c r="FH9" s="51">
        <f>VLOOKUP($A9,Spr07HSGQE!$C$141:$J$194,8,FALSE)</f>
        <v>0.18279569892473099</v>
      </c>
      <c r="FI9" s="51">
        <f>VLOOKUP($A9,Spr07HSGQE!$C$275:$J$328,7,FALSE)</f>
        <v>0.64516129032258096</v>
      </c>
      <c r="FJ9" s="51">
        <f>VLOOKUP($A9,Spr07HSGQE!$C$275:$J$328,8,FALSE)</f>
        <v>0.35483870967741898</v>
      </c>
      <c r="FK9" s="51">
        <f>VLOOKUP($A9,Spr07HSGQE!$C$2:$J$55,7,FALSE)</f>
        <v>0.63829787234042601</v>
      </c>
      <c r="FL9" s="51">
        <f>VLOOKUP($A9,Spr07HSGQE!$C$2:$J$55,8,FALSE)</f>
        <v>0.36170212765957399</v>
      </c>
      <c r="FM9" s="47">
        <f>VLOOKUP($A9,Spr07HSGQE!$C$195:$J$242,7,FALSE)</f>
        <v>0.22222222222222199</v>
      </c>
      <c r="FN9" s="47">
        <f>VLOOKUP($A9,Spr07HSGQE!$C$195:$J$242,8,FALSE)</f>
        <v>0.77777777777777801</v>
      </c>
      <c r="FO9" s="47">
        <f>VLOOKUP($A9,Spr07HSGQE!$C$329:$J$374,7,FALSE)</f>
        <v>0.22222222222222199</v>
      </c>
      <c r="FP9" s="47">
        <f>VLOOKUP($A9,Spr07HSGQE!$C$329:$J$374,8,FALSE)</f>
        <v>0.77777777777777801</v>
      </c>
      <c r="FQ9" s="47">
        <f>VLOOKUP($A9,Spr07HSGQE!$C$56:$J$104,7,FALSE)</f>
        <v>0.18518518518518501</v>
      </c>
      <c r="FR9" s="47">
        <f>VLOOKUP($A9,Spr07HSGQE!$C$56:$J$104,8,FALSE)</f>
        <v>0.81481481481481499</v>
      </c>
      <c r="FS9" s="51">
        <f>VLOOKUP($A9,Spr07HSGQE!$C$243:$J$274,7,FALSE)</f>
        <v>0.42105263157894701</v>
      </c>
      <c r="FT9" s="51">
        <f>VLOOKUP($A9,Spr07HSGQE!$C$243:$J$274,8,FALSE)</f>
        <v>0.57894736842105299</v>
      </c>
      <c r="FU9" s="51">
        <f>VLOOKUP($A9,Spr07HSGQE!$C$375:$J$406,7,FALSE)</f>
        <v>0.72727272727272696</v>
      </c>
      <c r="FV9" s="51">
        <f>VLOOKUP($A9,Spr07HSGQE!$C$375:$J$406,8,FALSE)</f>
        <v>0.27272727272727298</v>
      </c>
      <c r="FW9" s="51">
        <f>VLOOKUP($A9,Spr07HSGQE!$C$105:$J$140,7,FALSE)</f>
        <v>0.214285714285714</v>
      </c>
      <c r="FX9" s="51">
        <f>VLOOKUP($A9,Spr07HSGQE!$C$105:$J$140,8,FALSE)</f>
        <v>0.78571428571428603</v>
      </c>
      <c r="FY9" s="46"/>
    </row>
    <row r="10" spans="1:181">
      <c r="A10">
        <f>VLOOKUP(B10,districts!$A$2:$B$56,2,FALSE)</f>
        <v>8</v>
      </c>
      <c r="B10" s="19" t="s">
        <v>53</v>
      </c>
      <c r="C10" s="58">
        <v>2</v>
      </c>
      <c r="D10" s="59">
        <v>0</v>
      </c>
      <c r="E10" s="60">
        <v>2888039</v>
      </c>
      <c r="F10" s="61">
        <v>179</v>
      </c>
      <c r="G10" s="62">
        <v>-2.92841648590022</v>
      </c>
      <c r="H10" s="63">
        <v>15.3</v>
      </c>
      <c r="I10" s="62">
        <v>37.5</v>
      </c>
      <c r="J10" s="66">
        <v>17.600000000000001</v>
      </c>
      <c r="K10" s="20"/>
      <c r="L10" s="67">
        <v>2</v>
      </c>
      <c r="M10" s="63">
        <v>2.4</v>
      </c>
      <c r="N10" s="62">
        <v>0</v>
      </c>
      <c r="O10" s="63">
        <v>93.63196607249354</v>
      </c>
      <c r="P10" s="68">
        <v>11</v>
      </c>
      <c r="Q10" s="69">
        <v>78.599999999999994</v>
      </c>
      <c r="R10" s="32"/>
      <c r="S10" s="48">
        <v>8.3000000000000007</v>
      </c>
      <c r="T10" s="48">
        <v>29.2</v>
      </c>
      <c r="U10" s="48">
        <v>37.5</v>
      </c>
      <c r="V10" s="48">
        <v>25</v>
      </c>
      <c r="W10" s="48">
        <v>8.3000000000000007</v>
      </c>
      <c r="X10" s="48">
        <v>16.7</v>
      </c>
      <c r="Y10" s="48">
        <v>45.8</v>
      </c>
      <c r="Z10" s="48">
        <v>29.2</v>
      </c>
      <c r="AA10" s="48">
        <v>4.2</v>
      </c>
      <c r="AB10" s="48">
        <v>54.2</v>
      </c>
      <c r="AC10" s="48">
        <v>20.8</v>
      </c>
      <c r="AD10" s="48">
        <v>20.8</v>
      </c>
      <c r="AE10" s="81"/>
      <c r="AF10" s="50">
        <v>23.1</v>
      </c>
      <c r="AG10" s="50">
        <v>23.1</v>
      </c>
      <c r="AH10" s="50">
        <v>53.8</v>
      </c>
      <c r="AI10" s="50">
        <v>0</v>
      </c>
      <c r="AJ10" s="50">
        <v>30.8</v>
      </c>
      <c r="AK10" s="50">
        <v>38.5</v>
      </c>
      <c r="AL10" s="50">
        <v>23.1</v>
      </c>
      <c r="AM10" s="50">
        <v>7.7</v>
      </c>
      <c r="AN10" s="50">
        <v>30.8</v>
      </c>
      <c r="AO10" s="50">
        <v>46.2</v>
      </c>
      <c r="AP10" s="50">
        <v>23.1</v>
      </c>
      <c r="AQ10" s="50">
        <v>0</v>
      </c>
      <c r="AR10" s="33"/>
      <c r="AS10" s="34"/>
      <c r="AT10" s="51">
        <f>VLOOKUP(A10,SBA07_raw!$C$427:$L$478,7,FALSE)</f>
        <v>0.36363636363636398</v>
      </c>
      <c r="AU10" s="51">
        <f>VLOOKUP(A10,SBA07_raw!$C$427:$L$478,8,FALSE)</f>
        <v>0.54545454545454497</v>
      </c>
      <c r="AV10" s="51">
        <f>VLOOKUP(A10,SBA07_raw!$C$427:$L$478,9,FALSE)</f>
        <v>9.0909090909090898E-2</v>
      </c>
      <c r="AW10" s="51">
        <f>VLOOKUP(A10,SBA07_raw!$C$427:$L$478,10,FALSE)</f>
        <v>0</v>
      </c>
      <c r="AX10" s="51">
        <f>VLOOKUP(A10,SBA07_raw!$C$852:$L$903,7,FALSE)</f>
        <v>0.36363636363636398</v>
      </c>
      <c r="AY10" s="51">
        <f>VLOOKUP(A10,SBA07_raw!$C$852:$L$903,8,FALSE)</f>
        <v>0.63636363636363602</v>
      </c>
      <c r="AZ10" s="51">
        <f>VLOOKUP(A10,SBA07_raw!$C$852:$L$903,9,FALSE)</f>
        <v>0</v>
      </c>
      <c r="BA10" s="51">
        <f>VLOOKUP(A10,SBA07_raw!$C$852:$L$903,10,FALSE)</f>
        <v>0</v>
      </c>
      <c r="BB10" s="51">
        <f>VLOOKUP(A10,SBA07_raw!$C$2:$L$53,7,FALSE)</f>
        <v>0.45454545454545497</v>
      </c>
      <c r="BC10" s="51">
        <f>VLOOKUP(A10,SBA07_raw!$C$2:$L$53,8,FALSE)</f>
        <v>0.54545454545454497</v>
      </c>
      <c r="BD10" s="51">
        <f>VLOOKUP(A10,SBA07_raw!$C$2:$L$53,9,FALSE)</f>
        <v>0</v>
      </c>
      <c r="BE10" s="51">
        <f>VLOOKUP(A10,SBA07_raw!$C$2:$L$53,10,FALSE)</f>
        <v>0</v>
      </c>
      <c r="BF10" s="33"/>
      <c r="BG10" s="47">
        <f>VLOOKUP(A10,SBA07_raw!$C$479:$L$531,7,FALSE)</f>
        <v>9.0909090909090898E-2</v>
      </c>
      <c r="BH10" s="47">
        <f>VLOOKUP(A10,SBA07_raw!$C$479:$L$531,8,FALSE)</f>
        <v>0.81818181818181801</v>
      </c>
      <c r="BI10" s="47">
        <f>VLOOKUP(A10,SBA07_raw!$C$479:$L$531,9,FALSE)</f>
        <v>0</v>
      </c>
      <c r="BJ10" s="47">
        <f>VLOOKUP(A10,SBA07_raw!$C$479:$L$531,10,FALSE)</f>
        <v>9.0909090909090898E-2</v>
      </c>
      <c r="BK10" s="47">
        <f>VLOOKUP(A10,SBA07_raw!$C$904:$L$956,7,FALSE)</f>
        <v>9.0909090909090898E-2</v>
      </c>
      <c r="BL10" s="47">
        <f>VLOOKUP(A10,SBA07_raw!$C$904:$L$956,8,FALSE)</f>
        <v>0.54545454545454497</v>
      </c>
      <c r="BM10" s="47">
        <f>VLOOKUP(A10,SBA07_raw!$C$904:$L$956,9,FALSE)</f>
        <v>0.36363636363636398</v>
      </c>
      <c r="BN10" s="47">
        <f>VLOOKUP(A10,SBA07_raw!$C$904:$L$956,10,FALSE)</f>
        <v>0</v>
      </c>
      <c r="BO10" s="47">
        <f>VLOOKUP(A10,SBA07_raw!$C$54:$L$106,7,FALSE)</f>
        <v>9.0909090909090898E-2</v>
      </c>
      <c r="BP10" s="47">
        <f>VLOOKUP(A10,SBA07_raw!$C$54:$L$106,8,FALSE)</f>
        <v>0.54545454545454497</v>
      </c>
      <c r="BQ10" s="47">
        <f>VLOOKUP(A10,SBA07_raw!$C$54:$L$106,9,FALSE)</f>
        <v>0.36363636363636398</v>
      </c>
      <c r="BR10" s="47">
        <f>VLOOKUP(A10,SBA07_raw!$C$54:$L$106,10,FALSE)</f>
        <v>0</v>
      </c>
      <c r="BS10" s="33"/>
      <c r="BT10" s="51">
        <f>VLOOKUP($A10,SBA07_raw!$C$532:$L$584,7,FALSE)</f>
        <v>8.6956521739130405E-2</v>
      </c>
      <c r="BU10" s="51">
        <f>VLOOKUP($A10,SBA07_raw!$C$532:$L$584,8,FALSE)</f>
        <v>0.78260869565217395</v>
      </c>
      <c r="BV10" s="51">
        <f>VLOOKUP($A10,SBA07_raw!$C$532:$L$584,9,FALSE)</f>
        <v>0.13043478260869601</v>
      </c>
      <c r="BW10" s="51">
        <f>VLOOKUP($A10,SBA07_raw!$C$532:$L$584,10,FALSE)</f>
        <v>0</v>
      </c>
      <c r="BX10" s="52">
        <f>VLOOKUP($A10,SBA07_raw!$C$957:$L$1009,7,FALSE)</f>
        <v>8.6956521739130405E-2</v>
      </c>
      <c r="BY10" s="52">
        <f>VLOOKUP($A10,SBA07_raw!$C$957:$L$1009,8,FALSE)</f>
        <v>0.565217391304348</v>
      </c>
      <c r="BZ10" s="52">
        <f>VLOOKUP($A10,SBA07_raw!$C$957:$L$1009,9,FALSE)</f>
        <v>0.34782608695652201</v>
      </c>
      <c r="CA10" s="52">
        <f>VLOOKUP($A10,SBA07_raw!$C$957:$L$1009,10,FALSE)</f>
        <v>0</v>
      </c>
      <c r="CB10" s="52">
        <f>VLOOKUP($A10,SBA07_raw!$C$107:$L$159,7,FALSE)</f>
        <v>0.34782608695652201</v>
      </c>
      <c r="CC10" s="52">
        <f>VLOOKUP($A10,SBA07_raw!$C$107:$L$159,8,FALSE)</f>
        <v>0.39130434782608697</v>
      </c>
      <c r="CD10" s="52">
        <f>VLOOKUP($A10,SBA07_raw!$C$107:$L$159,9,FALSE)</f>
        <v>0.217391304347826</v>
      </c>
      <c r="CE10" s="52">
        <f>VLOOKUP($A10,SBA07_raw!$C$107:$L$159,10,FALSE)</f>
        <v>4.3478260869565202E-2</v>
      </c>
      <c r="CF10" s="36"/>
      <c r="CG10" s="53">
        <f>VLOOKUP($A10,SBA07_raw!$C$585:$L$637,7,FALSE)</f>
        <v>0.157894736842105</v>
      </c>
      <c r="CH10" s="53">
        <f>VLOOKUP($A10,SBA07_raw!$C$585:$L$637,8,FALSE)</f>
        <v>0.73684210526315796</v>
      </c>
      <c r="CI10" s="53">
        <f>VLOOKUP($A10,SBA07_raw!$C$585:$L$637,9,FALSE)</f>
        <v>0.105263157894737</v>
      </c>
      <c r="CJ10" s="53">
        <f>VLOOKUP($A10,SBA07_raw!$C$585:$L$637,10,FALSE)</f>
        <v>0</v>
      </c>
      <c r="CK10" s="53">
        <f>VLOOKUP($A10,SBA07_raw!$C$1010:$L$1062,7,FALSE)</f>
        <v>0.157894736842105</v>
      </c>
      <c r="CL10" s="53">
        <f>VLOOKUP($A10,SBA07_raw!$C$1010:$L$1062,8,FALSE)</f>
        <v>0.42105263157894701</v>
      </c>
      <c r="CM10" s="53">
        <f>VLOOKUP($A10,SBA07_raw!$C$1010:$L$1062,9,FALSE)</f>
        <v>0.42105263157894701</v>
      </c>
      <c r="CN10" s="53">
        <f>VLOOKUP($A10,SBA07_raw!$C$1010:$L$1062,10,FALSE)</f>
        <v>0</v>
      </c>
      <c r="CO10" s="53">
        <f>VLOOKUP($A10,SBA07_raw!$C$160:$L$212,7,FALSE)</f>
        <v>0.105263157894737</v>
      </c>
      <c r="CP10" s="53">
        <f>VLOOKUP($A10,SBA07_raw!$C$160:$L$212,8,FALSE)</f>
        <v>0.36842105263157898</v>
      </c>
      <c r="CQ10" s="53">
        <f>VLOOKUP($A10,SBA07_raw!$C$160:$L$212,9,FALSE)</f>
        <v>0.36842105263157898</v>
      </c>
      <c r="CR10" s="53">
        <f>VLOOKUP($A10,SBA07_raw!$C$160:$L$212,10,FALSE)</f>
        <v>0.157894736842105</v>
      </c>
      <c r="CS10" s="33"/>
      <c r="CT10" s="51">
        <f>VLOOKUP($A10,SBA07_raw!$C$638:$L$690,7,FALSE)</f>
        <v>0.15384615384615399</v>
      </c>
      <c r="CU10" s="51">
        <f>VLOOKUP($A10,SBA07_raw!$C$638:$L$690,8,FALSE)</f>
        <v>0.76923076923076905</v>
      </c>
      <c r="CV10" s="51">
        <f>VLOOKUP($A10,SBA07_raw!$C$638:$L$690,9,FALSE)</f>
        <v>0</v>
      </c>
      <c r="CW10" s="51">
        <f>VLOOKUP($A10,SBA07_raw!$C$638:$L$690,10,FALSE)</f>
        <v>7.69230769230769E-2</v>
      </c>
      <c r="CX10" s="51" t="str">
        <f>VLOOKUP($A10,SBA07_raw!$C$1063:$L$1115,7,FALSE)</f>
        <v>20% or Fewer</v>
      </c>
      <c r="CY10" s="51" t="str">
        <f>VLOOKUP($A10,SBA07_raw!$C$1063:$L$1115,8,FALSE)</f>
        <v>80% or More</v>
      </c>
      <c r="CZ10" s="51">
        <f>VLOOKUP($A10,SBA07_raw!$C$1063:$L$1115,9,FALSE)</f>
        <v>0</v>
      </c>
      <c r="DA10" s="51">
        <f>VLOOKUP($A10,SBA07_raw!$C$1063:$L$1115,10,FALSE)</f>
        <v>0</v>
      </c>
      <c r="DB10" s="51">
        <f>VLOOKUP($A10,SBA07_raw!$C$213:$L$265,7,FALSE)</f>
        <v>0.38461538461538503</v>
      </c>
      <c r="DC10" s="51">
        <f>VLOOKUP($A10,SBA07_raw!$C$213:$L$265,8,FALSE)</f>
        <v>0.61538461538461497</v>
      </c>
      <c r="DD10" s="51">
        <f>VLOOKUP($A10,SBA07_raw!$C$213:$L$265,9,FALSE)</f>
        <v>0</v>
      </c>
      <c r="DE10" s="51">
        <f>VLOOKUP($A10,SBA07_raw!$C$213:$L$265,10,FALSE)</f>
        <v>0</v>
      </c>
      <c r="DF10" s="33">
        <f t="shared" si="0"/>
        <v>2.9999999999999987</v>
      </c>
      <c r="DG10" s="47">
        <f>VLOOKUP($A10,SBA07_raw!$C$691:$L$743,7,FALSE)</f>
        <v>0.35714285714285698</v>
      </c>
      <c r="DH10" s="47">
        <f>VLOOKUP($A10,SBA07_raw!$C$691:$L$743,8,FALSE)</f>
        <v>0.42857142857142899</v>
      </c>
      <c r="DI10" s="47">
        <f>VLOOKUP($A10,SBA07_raw!$C$691:$L$743,9,FALSE)</f>
        <v>7.1428571428571397E-2</v>
      </c>
      <c r="DJ10" s="47">
        <f>VLOOKUP($A10,SBA07_raw!$C$691:$L$743,10,FALSE)</f>
        <v>0.14285714285714299</v>
      </c>
      <c r="DK10" s="47">
        <f>VLOOKUP($A10,SBA07_raw!$C$1116:$L$1168,7,FALSE)</f>
        <v>0</v>
      </c>
      <c r="DL10" s="47">
        <f>VLOOKUP($A10,SBA07_raw!$C$1116:$L$1168,8,FALSE)</f>
        <v>0.71428571428571397</v>
      </c>
      <c r="DM10" s="47">
        <f>VLOOKUP($A10,SBA07_raw!$C$1116:$L$1168,9,FALSE)</f>
        <v>7.1428571428571397E-2</v>
      </c>
      <c r="DN10" s="47">
        <f>VLOOKUP($A10,SBA07_raw!$C$1116:$L$1168,10,FALSE)</f>
        <v>0.214285714285714</v>
      </c>
      <c r="DO10" s="47">
        <f>VLOOKUP($A10,SBA07_raw!$C$266:$L$318,7,FALSE)</f>
        <v>0.14285714285714299</v>
      </c>
      <c r="DP10" s="47">
        <f>VLOOKUP($A10,SBA07_raw!$C$266:$L$318,8,FALSE)</f>
        <v>0.57142857142857095</v>
      </c>
      <c r="DQ10" s="47">
        <f>VLOOKUP($A10,SBA07_raw!$C$266:$L$318,9,FALSE)</f>
        <v>7.1428571428571397E-2</v>
      </c>
      <c r="DR10" s="47">
        <f>VLOOKUP($A10,SBA07_raw!$C$266:$L$318,10,FALSE)</f>
        <v>0.214285714285714</v>
      </c>
      <c r="DS10" s="85"/>
      <c r="DT10" s="83">
        <f>VLOOKUP($A10,SBA07_raw!$C$744:$L$797,7,FALSE)</f>
        <v>0.2</v>
      </c>
      <c r="DU10" s="83">
        <f>VLOOKUP($A10,SBA07_raw!$C$744:$L$797,8,FALSE)</f>
        <v>0.4</v>
      </c>
      <c r="DV10" s="83">
        <f>VLOOKUP($A10,SBA07_raw!$C$744:$L$797,9,FALSE)</f>
        <v>0.2</v>
      </c>
      <c r="DW10" s="83">
        <f>VLOOKUP($A10,SBA07_raw!$C$744:$L$797,10,FALSE)</f>
        <v>0.2</v>
      </c>
      <c r="DX10" s="83">
        <f>VLOOKUP($A10,SBA07_raw!$C$1169:$L$1222,7,FALSE)</f>
        <v>0</v>
      </c>
      <c r="DY10" s="83">
        <f>VLOOKUP($A10,SBA07_raw!$C$1169:$L$1222,8,FALSE)</f>
        <v>0.5</v>
      </c>
      <c r="DZ10" s="83">
        <f>VLOOKUP($A10,SBA07_raw!$C$1169:$L$1222,9,FALSE)</f>
        <v>0.3</v>
      </c>
      <c r="EA10" s="83">
        <f>VLOOKUP($A10,SBA07_raw!$C$1169:$L$1222,10,FALSE)</f>
        <v>0.2</v>
      </c>
      <c r="EB10" s="83">
        <f>VLOOKUP($A10,SBA07_raw!$C$319:$L$372,7,FALSE)</f>
        <v>9.0909090909090898E-2</v>
      </c>
      <c r="EC10" s="83">
        <f>VLOOKUP($A10,SBA07_raw!$C$319:$L$372,8,FALSE)</f>
        <v>0.27272727272727298</v>
      </c>
      <c r="ED10" s="83">
        <f>VLOOKUP($A10,SBA07_raw!$C$319:$L$372,9,FALSE)</f>
        <v>0.36363636363636398</v>
      </c>
      <c r="EE10" s="83">
        <f>VLOOKUP($A10,SBA07_raw!$C$319:$L$372,10,FALSE)</f>
        <v>0.27272727272727298</v>
      </c>
      <c r="EF10" s="85"/>
      <c r="EG10" s="84" t="str">
        <f>VLOOKUP($A10,SBA07_raw!$C$798:$L$851,7,FALSE)</f>
        <v>40% or Fewer</v>
      </c>
      <c r="EH10" s="84" t="str">
        <f>VLOOKUP($A10,SBA07_raw!$C$798:$L$851,8,FALSE)</f>
        <v>60% or More</v>
      </c>
      <c r="EI10" s="84">
        <f>VLOOKUP($A10,SBA07_raw!$C$798:$L$851,9,FALSE)</f>
        <v>0</v>
      </c>
      <c r="EJ10" s="84">
        <f>VLOOKUP($A10,SBA07_raw!$C$798:$L$851,10,FALSE)</f>
        <v>0</v>
      </c>
      <c r="EK10" s="84" t="str">
        <f>VLOOKUP($A10,SBA07_raw!$C$1223:$L$1276,7,FALSE)</f>
        <v>*</v>
      </c>
      <c r="EL10" s="84" t="str">
        <f>VLOOKUP($A10,SBA07_raw!$C$1223:$L$1276,8,FALSE)</f>
        <v>60% or More</v>
      </c>
      <c r="EM10" s="84" t="str">
        <f>VLOOKUP($A10,SBA07_raw!$C$1223:$L$1276,9,FALSE)</f>
        <v>*</v>
      </c>
      <c r="EN10" s="84" t="str">
        <f>VLOOKUP($A10,SBA07_raw!$C$1223:$L$1276,10,FALSE)</f>
        <v>*</v>
      </c>
      <c r="EO10" s="84" t="str">
        <f>VLOOKUP($A10,SBA07_raw!$C$373:$L$426,7,FALSE)</f>
        <v>*</v>
      </c>
      <c r="EP10" s="84" t="str">
        <f>VLOOKUP($A10,SBA07_raw!$C$373:$L$426,8,FALSE)</f>
        <v>60% or More</v>
      </c>
      <c r="EQ10" s="84" t="str">
        <f>VLOOKUP($A10,SBA07_raw!$C$373:$L$426,9,FALSE)</f>
        <v>*</v>
      </c>
      <c r="ER10" s="84" t="str">
        <f>VLOOKUP($A10,SBA07_raw!$C$373:$L$426,10,FALSE)</f>
        <v>*</v>
      </c>
      <c r="ES10" s="56"/>
      <c r="ET10" s="51" t="str">
        <f>VLOOKUP($A10,Fall06HSGQE!$C$141:$J$192,7,FALSE)</f>
        <v>*</v>
      </c>
      <c r="EU10" s="51" t="str">
        <f>VLOOKUP($A10,Fall06HSGQE!$C$141:$J$192,8,FALSE)</f>
        <v>*</v>
      </c>
      <c r="EV10" s="51" t="str">
        <f>VLOOKUP($A10,Fall06HSGQE!$C$260:$J$309,7,FALSE)</f>
        <v>*</v>
      </c>
      <c r="EW10" s="51" t="str">
        <f>VLOOKUP($A10,Fall06HSGQE!$C$260:$J$309,8,FALSE)</f>
        <v>*</v>
      </c>
      <c r="EX10" s="51" t="str">
        <f>VLOOKUP($A10,Fall06HSGQE!$C$22:$J$73,7,FALSE)</f>
        <v>*</v>
      </c>
      <c r="EY10" s="51" t="str">
        <f>VLOOKUP($A10,Fall06HSGQE!$C$22:$J$73,8,FALSE)</f>
        <v>*</v>
      </c>
      <c r="EZ10" s="47" t="str">
        <f>VLOOKUP($A10,Fall06HSGQE!$C$193:$J$241,7,FALSE)</f>
        <v>*</v>
      </c>
      <c r="FA10" s="47" t="str">
        <f>VLOOKUP($A10,Fall06HSGQE!$C$193:$J$241,8,FALSE)</f>
        <v>*</v>
      </c>
      <c r="FB10" s="47" t="str">
        <f>VLOOKUP($A10,Fall06HSGQE!$C$310:$J$349,7,FALSE)</f>
        <v>*</v>
      </c>
      <c r="FC10" s="47" t="str">
        <f>VLOOKUP($A10,Fall06HSGQE!$C$310:$J$349,8,FALSE)</f>
        <v>*</v>
      </c>
      <c r="FD10" s="47" t="str">
        <f>VLOOKUP($A10,Fall06HSGQE!$C$74:$J$121,7,FALSE)</f>
        <v>*</v>
      </c>
      <c r="FE10" s="47" t="str">
        <f>VLOOKUP($A10,Fall06HSGQE!$C$74:$J$121,8,FALSE)</f>
        <v>*</v>
      </c>
      <c r="FF10" s="86"/>
      <c r="FG10" s="51" t="str">
        <f>VLOOKUP($A10,Spr07HSGQE!$C$141:$J$194,7,FALSE)</f>
        <v>60% or More</v>
      </c>
      <c r="FH10" s="51" t="str">
        <f>VLOOKUP($A10,Spr07HSGQE!$C$141:$J$194,8,FALSE)</f>
        <v>40% or Fewer</v>
      </c>
      <c r="FI10" s="51" t="str">
        <f>VLOOKUP($A10,Spr07HSGQE!$C$275:$J$328,7,FALSE)</f>
        <v>60% or More</v>
      </c>
      <c r="FJ10" s="51" t="str">
        <f>VLOOKUP($A10,Spr07HSGQE!$C$275:$J$328,8,FALSE)</f>
        <v>40% or Fewer</v>
      </c>
      <c r="FK10" s="51" t="str">
        <f>VLOOKUP($A10,Spr07HSGQE!$C$2:$J$55,7,FALSE)</f>
        <v>60% or More</v>
      </c>
      <c r="FL10" s="51" t="str">
        <f>VLOOKUP($A10,Spr07HSGQE!$C$2:$J$55,8,FALSE)</f>
        <v>40% or Fewer</v>
      </c>
      <c r="FM10" s="47" t="str">
        <f>VLOOKUP($A10,Spr07HSGQE!$C$195:$J$242,7,FALSE)</f>
        <v>*</v>
      </c>
      <c r="FN10" s="47" t="str">
        <f>VLOOKUP($A10,Spr07HSGQE!$C$195:$J$242,8,FALSE)</f>
        <v>*</v>
      </c>
      <c r="FO10" s="47" t="e">
        <f>VLOOKUP($A10,Spr07HSGQE!$C$329:$J$374,7,FALSE)</f>
        <v>#N/A</v>
      </c>
      <c r="FP10" s="47" t="e">
        <f>VLOOKUP($A10,Spr07HSGQE!$C$329:$J$374,8,FALSE)</f>
        <v>#N/A</v>
      </c>
      <c r="FQ10" s="47" t="str">
        <f>VLOOKUP($A10,Spr07HSGQE!$C$56:$J$104,7,FALSE)</f>
        <v>*</v>
      </c>
      <c r="FR10" s="47" t="str">
        <f>VLOOKUP($A10,Spr07HSGQE!$C$56:$J$104,8,FALSE)</f>
        <v>*</v>
      </c>
      <c r="FS10" s="51" t="e">
        <f>VLOOKUP($A10,Spr07HSGQE!$C$243:$J$274,7,FALSE)</f>
        <v>#N/A</v>
      </c>
      <c r="FT10" s="51" t="e">
        <f>VLOOKUP($A10,Spr07HSGQE!$C$243:$J$274,8,FALSE)</f>
        <v>#N/A</v>
      </c>
      <c r="FU10" s="51" t="str">
        <f>VLOOKUP($A10,Spr07HSGQE!$C$375:$J$406,7,FALSE)</f>
        <v>*</v>
      </c>
      <c r="FV10" s="51" t="str">
        <f>VLOOKUP($A10,Spr07HSGQE!$C$375:$J$406,8,FALSE)</f>
        <v>*</v>
      </c>
      <c r="FW10" s="51" t="str">
        <f>VLOOKUP($A10,Spr07HSGQE!$C$105:$J$140,7,FALSE)</f>
        <v>*</v>
      </c>
      <c r="FX10" s="51" t="str">
        <f>VLOOKUP($A10,Spr07HSGQE!$C$105:$J$140,8,FALSE)</f>
        <v>*</v>
      </c>
      <c r="FY10" s="46"/>
    </row>
    <row r="11" spans="1:181">
      <c r="A11">
        <f>VLOOKUP(B11,districts!$A$2:$B$56,2,FALSE)</f>
        <v>9</v>
      </c>
      <c r="B11" s="19" t="s">
        <v>54</v>
      </c>
      <c r="C11" s="58">
        <v>4</v>
      </c>
      <c r="D11" s="59">
        <v>0</v>
      </c>
      <c r="E11" s="60">
        <v>2760891</v>
      </c>
      <c r="F11" s="61">
        <v>203.5</v>
      </c>
      <c r="G11" s="62">
        <v>4.3054843669912897</v>
      </c>
      <c r="H11" s="63">
        <v>7.6</v>
      </c>
      <c r="I11" s="62">
        <v>4.7</v>
      </c>
      <c r="J11" s="66">
        <v>52.6</v>
      </c>
      <c r="K11" s="20"/>
      <c r="L11" s="67">
        <v>4</v>
      </c>
      <c r="M11" s="63">
        <v>3.4</v>
      </c>
      <c r="N11" s="62">
        <v>2.2727272727272729</v>
      </c>
      <c r="O11" s="63">
        <v>92.600652883569097</v>
      </c>
      <c r="P11" s="68">
        <v>8</v>
      </c>
      <c r="Q11" s="69">
        <v>50</v>
      </c>
      <c r="R11" s="32"/>
      <c r="S11" s="48">
        <v>20</v>
      </c>
      <c r="T11" s="48">
        <v>0</v>
      </c>
      <c r="U11" s="48">
        <v>20</v>
      </c>
      <c r="V11" s="48">
        <v>60</v>
      </c>
      <c r="W11" s="48">
        <v>20</v>
      </c>
      <c r="X11" s="48">
        <v>0</v>
      </c>
      <c r="Y11" s="48">
        <v>20</v>
      </c>
      <c r="Z11" s="48">
        <v>60</v>
      </c>
      <c r="AA11" s="48">
        <v>40</v>
      </c>
      <c r="AB11" s="48">
        <v>0</v>
      </c>
      <c r="AC11" s="48">
        <v>0</v>
      </c>
      <c r="AD11" s="48">
        <v>60</v>
      </c>
      <c r="AE11" s="81"/>
      <c r="AF11" s="50">
        <v>18.2</v>
      </c>
      <c r="AG11" s="50">
        <v>9.1</v>
      </c>
      <c r="AH11" s="50">
        <v>36.4</v>
      </c>
      <c r="AI11" s="50">
        <v>36.4</v>
      </c>
      <c r="AJ11" s="50">
        <v>9.1</v>
      </c>
      <c r="AK11" s="50">
        <v>9.1</v>
      </c>
      <c r="AL11" s="50">
        <v>27.3</v>
      </c>
      <c r="AM11" s="50">
        <v>54.5</v>
      </c>
      <c r="AN11" s="50">
        <v>18.2</v>
      </c>
      <c r="AO11" s="50">
        <v>18.2</v>
      </c>
      <c r="AP11" s="50">
        <v>9.1</v>
      </c>
      <c r="AQ11" s="50">
        <v>54.5</v>
      </c>
      <c r="AR11" s="33"/>
      <c r="AS11" s="34"/>
      <c r="AT11" s="51">
        <f>VLOOKUP(A11,SBA07_raw!$C$427:$L$478,7,FALSE)</f>
        <v>0.25</v>
      </c>
      <c r="AU11" s="51">
        <f>VLOOKUP(A11,SBA07_raw!$C$427:$L$478,8,FALSE)</f>
        <v>0.5</v>
      </c>
      <c r="AV11" s="51">
        <f>VLOOKUP(A11,SBA07_raw!$C$427:$L$478,9,FALSE)</f>
        <v>8.3333333333333301E-2</v>
      </c>
      <c r="AW11" s="51">
        <f>VLOOKUP(A11,SBA07_raw!$C$427:$L$478,10,FALSE)</f>
        <v>0.16666666666666699</v>
      </c>
      <c r="AX11" s="51">
        <f>VLOOKUP(A11,SBA07_raw!$C$852:$L$903,7,FALSE)</f>
        <v>8.3333333333333301E-2</v>
      </c>
      <c r="AY11" s="51">
        <f>VLOOKUP(A11,SBA07_raw!$C$852:$L$903,8,FALSE)</f>
        <v>0.5</v>
      </c>
      <c r="AZ11" s="51">
        <f>VLOOKUP(A11,SBA07_raw!$C$852:$L$903,9,FALSE)</f>
        <v>0.33333333333333298</v>
      </c>
      <c r="BA11" s="51">
        <f>VLOOKUP(A11,SBA07_raw!$C$852:$L$903,10,FALSE)</f>
        <v>8.3333333333333301E-2</v>
      </c>
      <c r="BB11" s="51">
        <f>VLOOKUP(A11,SBA07_raw!$C$2:$L$53,7,FALSE)</f>
        <v>0.16666666666666699</v>
      </c>
      <c r="BC11" s="51">
        <f>VLOOKUP(A11,SBA07_raw!$C$2:$L$53,8,FALSE)</f>
        <v>0.58333333333333304</v>
      </c>
      <c r="BD11" s="51">
        <f>VLOOKUP(A11,SBA07_raw!$C$2:$L$53,9,FALSE)</f>
        <v>8.3333333333333301E-2</v>
      </c>
      <c r="BE11" s="51">
        <f>VLOOKUP(A11,SBA07_raw!$C$2:$L$53,10,FALSE)</f>
        <v>0.16666666666666699</v>
      </c>
      <c r="BF11" s="33"/>
      <c r="BG11" s="47">
        <f>VLOOKUP(A11,SBA07_raw!$C$479:$L$531,7,FALSE)</f>
        <v>0.214285714285714</v>
      </c>
      <c r="BH11" s="47">
        <f>VLOOKUP(A11,SBA07_raw!$C$479:$L$531,8,FALSE)</f>
        <v>0.57142857142857095</v>
      </c>
      <c r="BI11" s="47">
        <f>VLOOKUP(A11,SBA07_raw!$C$479:$L$531,9,FALSE)</f>
        <v>0.14285714285714299</v>
      </c>
      <c r="BJ11" s="47">
        <f>VLOOKUP(A11,SBA07_raw!$C$479:$L$531,10,FALSE)</f>
        <v>7.1428571428571397E-2</v>
      </c>
      <c r="BK11" s="47">
        <f>VLOOKUP(A11,SBA07_raw!$C$904:$L$956,7,FALSE)</f>
        <v>0.28571428571428598</v>
      </c>
      <c r="BL11" s="47">
        <f>VLOOKUP(A11,SBA07_raw!$C$904:$L$956,8,FALSE)</f>
        <v>0.5</v>
      </c>
      <c r="BM11" s="47">
        <f>VLOOKUP(A11,SBA07_raw!$C$904:$L$956,9,FALSE)</f>
        <v>0.214285714285714</v>
      </c>
      <c r="BN11" s="47">
        <f>VLOOKUP(A11,SBA07_raw!$C$904:$L$956,10,FALSE)</f>
        <v>0</v>
      </c>
      <c r="BO11" s="47">
        <f>VLOOKUP(A11,SBA07_raw!$C$54:$L$106,7,FALSE)</f>
        <v>0.14285714285714299</v>
      </c>
      <c r="BP11" s="47">
        <f>VLOOKUP(A11,SBA07_raw!$C$54:$L$106,8,FALSE)</f>
        <v>0.64285714285714302</v>
      </c>
      <c r="BQ11" s="47">
        <f>VLOOKUP(A11,SBA07_raw!$C$54:$L$106,9,FALSE)</f>
        <v>0.214285714285714</v>
      </c>
      <c r="BR11" s="47">
        <f>VLOOKUP(A11,SBA07_raw!$C$54:$L$106,10,FALSE)</f>
        <v>0</v>
      </c>
      <c r="BS11" s="33"/>
      <c r="BT11" s="51">
        <f>VLOOKUP($A11,SBA07_raw!$C$532:$L$584,7,FALSE)</f>
        <v>0.2</v>
      </c>
      <c r="BU11" s="51">
        <f>VLOOKUP($A11,SBA07_raw!$C$532:$L$584,8,FALSE)</f>
        <v>0.2</v>
      </c>
      <c r="BV11" s="51">
        <f>VLOOKUP($A11,SBA07_raw!$C$532:$L$584,9,FALSE)</f>
        <v>0.2</v>
      </c>
      <c r="BW11" s="51">
        <f>VLOOKUP($A11,SBA07_raw!$C$532:$L$584,10,FALSE)</f>
        <v>0.4</v>
      </c>
      <c r="BX11" s="52">
        <f>VLOOKUP($A11,SBA07_raw!$C$957:$L$1009,7,FALSE)</f>
        <v>0.2</v>
      </c>
      <c r="BY11" s="52">
        <f>VLOOKUP($A11,SBA07_raw!$C$957:$L$1009,8,FALSE)</f>
        <v>0.2</v>
      </c>
      <c r="BZ11" s="52">
        <f>VLOOKUP($A11,SBA07_raw!$C$957:$L$1009,9,FALSE)</f>
        <v>0.6</v>
      </c>
      <c r="CA11" s="52">
        <f>VLOOKUP($A11,SBA07_raw!$C$957:$L$1009,10,FALSE)</f>
        <v>0</v>
      </c>
      <c r="CB11" s="52">
        <f>VLOOKUP($A11,SBA07_raw!$C$107:$L$159,7,FALSE)</f>
        <v>0.4</v>
      </c>
      <c r="CC11" s="52">
        <f>VLOOKUP($A11,SBA07_raw!$C$107:$L$159,8,FALSE)</f>
        <v>0</v>
      </c>
      <c r="CD11" s="52">
        <f>VLOOKUP($A11,SBA07_raw!$C$107:$L$159,9,FALSE)</f>
        <v>0</v>
      </c>
      <c r="CE11" s="52">
        <f>VLOOKUP($A11,SBA07_raw!$C$107:$L$159,10,FALSE)</f>
        <v>0.6</v>
      </c>
      <c r="CF11" s="36"/>
      <c r="CG11" s="53">
        <f>VLOOKUP($A11,SBA07_raw!$C$585:$L$637,7,FALSE)</f>
        <v>0.36363636363636398</v>
      </c>
      <c r="CH11" s="53">
        <f>VLOOKUP($A11,SBA07_raw!$C$585:$L$637,8,FALSE)</f>
        <v>0.45454545454545497</v>
      </c>
      <c r="CI11" s="53">
        <f>VLOOKUP($A11,SBA07_raw!$C$585:$L$637,9,FALSE)</f>
        <v>0.18181818181818199</v>
      </c>
      <c r="CJ11" s="53">
        <f>VLOOKUP($A11,SBA07_raw!$C$585:$L$637,10,FALSE)</f>
        <v>0</v>
      </c>
      <c r="CK11" s="53">
        <f>VLOOKUP($A11,SBA07_raw!$C$1010:$L$1062,7,FALSE)</f>
        <v>0.36363636363636398</v>
      </c>
      <c r="CL11" s="53">
        <f>VLOOKUP($A11,SBA07_raw!$C$1010:$L$1062,8,FALSE)</f>
        <v>0.27272727272727298</v>
      </c>
      <c r="CM11" s="53">
        <f>VLOOKUP($A11,SBA07_raw!$C$1010:$L$1062,9,FALSE)</f>
        <v>0.27272727272727298</v>
      </c>
      <c r="CN11" s="53">
        <f>VLOOKUP($A11,SBA07_raw!$C$1010:$L$1062,10,FALSE)</f>
        <v>9.0909090909090898E-2</v>
      </c>
      <c r="CO11" s="53">
        <f>VLOOKUP($A11,SBA07_raw!$C$160:$L$212,7,FALSE)</f>
        <v>0.27272727272727298</v>
      </c>
      <c r="CP11" s="53">
        <f>VLOOKUP($A11,SBA07_raw!$C$160:$L$212,8,FALSE)</f>
        <v>0.45454545454545497</v>
      </c>
      <c r="CQ11" s="53">
        <f>VLOOKUP($A11,SBA07_raw!$C$160:$L$212,9,FALSE)</f>
        <v>0.18181818181818199</v>
      </c>
      <c r="CR11" s="53">
        <f>VLOOKUP($A11,SBA07_raw!$C$160:$L$212,10,FALSE)</f>
        <v>9.0909090909090898E-2</v>
      </c>
      <c r="CS11" s="33"/>
      <c r="CT11" s="51">
        <f>VLOOKUP($A11,SBA07_raw!$C$638:$L$690,7,FALSE)</f>
        <v>0.18181818181818199</v>
      </c>
      <c r="CU11" s="51">
        <f>VLOOKUP($A11,SBA07_raw!$C$638:$L$690,8,FALSE)</f>
        <v>0.45454545454545497</v>
      </c>
      <c r="CV11" s="51">
        <f>VLOOKUP($A11,SBA07_raw!$C$638:$L$690,9,FALSE)</f>
        <v>0.27272727272727298</v>
      </c>
      <c r="CW11" s="51">
        <f>VLOOKUP($A11,SBA07_raw!$C$638:$L$690,10,FALSE)</f>
        <v>9.0909090909090898E-2</v>
      </c>
      <c r="CX11" s="51">
        <f>VLOOKUP($A11,SBA07_raw!$C$1063:$L$1115,7,FALSE)</f>
        <v>0</v>
      </c>
      <c r="CY11" s="51">
        <f>VLOOKUP($A11,SBA07_raw!$C$1063:$L$1115,8,FALSE)</f>
        <v>0.54545454545454497</v>
      </c>
      <c r="CZ11" s="51">
        <f>VLOOKUP($A11,SBA07_raw!$C$1063:$L$1115,9,FALSE)</f>
        <v>0.36363636363636398</v>
      </c>
      <c r="DA11" s="51">
        <f>VLOOKUP($A11,SBA07_raw!$C$1063:$L$1115,10,FALSE)</f>
        <v>9.0909090909090898E-2</v>
      </c>
      <c r="DB11" s="51">
        <f>VLOOKUP($A11,SBA07_raw!$C$213:$L$265,7,FALSE)</f>
        <v>9.0909090909090898E-2</v>
      </c>
      <c r="DC11" s="51">
        <f>VLOOKUP($A11,SBA07_raw!$C$213:$L$265,8,FALSE)</f>
        <v>0.54545454545454497</v>
      </c>
      <c r="DD11" s="51">
        <f>VLOOKUP($A11,SBA07_raw!$C$213:$L$265,9,FALSE)</f>
        <v>0.18181818181818199</v>
      </c>
      <c r="DE11" s="51">
        <f>VLOOKUP($A11,SBA07_raw!$C$213:$L$265,10,FALSE)</f>
        <v>0.18181818181818199</v>
      </c>
      <c r="DF11" s="33">
        <f t="shared" si="0"/>
        <v>3</v>
      </c>
      <c r="DG11" s="47">
        <f>VLOOKUP($A11,SBA07_raw!$C$691:$L$743,7,FALSE)</f>
        <v>0.22222222222222199</v>
      </c>
      <c r="DH11" s="47">
        <f>VLOOKUP($A11,SBA07_raw!$C$691:$L$743,8,FALSE)</f>
        <v>0.44444444444444398</v>
      </c>
      <c r="DI11" s="47">
        <f>VLOOKUP($A11,SBA07_raw!$C$691:$L$743,9,FALSE)</f>
        <v>0.27777777777777801</v>
      </c>
      <c r="DJ11" s="47">
        <f>VLOOKUP($A11,SBA07_raw!$C$691:$L$743,10,FALSE)</f>
        <v>5.5555555555555601E-2</v>
      </c>
      <c r="DK11" s="47">
        <f>VLOOKUP($A11,SBA07_raw!$C$1116:$L$1168,7,FALSE)</f>
        <v>5.5555555555555601E-2</v>
      </c>
      <c r="DL11" s="47">
        <f>VLOOKUP($A11,SBA07_raw!$C$1116:$L$1168,8,FALSE)</f>
        <v>0.5</v>
      </c>
      <c r="DM11" s="47">
        <f>VLOOKUP($A11,SBA07_raw!$C$1116:$L$1168,9,FALSE)</f>
        <v>0.27777777777777801</v>
      </c>
      <c r="DN11" s="47">
        <f>VLOOKUP($A11,SBA07_raw!$C$1116:$L$1168,10,FALSE)</f>
        <v>0.16666666666666699</v>
      </c>
      <c r="DO11" s="47">
        <f>VLOOKUP($A11,SBA07_raw!$C$266:$L$318,7,FALSE)</f>
        <v>0.16666666666666699</v>
      </c>
      <c r="DP11" s="47">
        <f>VLOOKUP($A11,SBA07_raw!$C$266:$L$318,8,FALSE)</f>
        <v>0.33333333333333298</v>
      </c>
      <c r="DQ11" s="47">
        <f>VLOOKUP($A11,SBA07_raw!$C$266:$L$318,9,FALSE)</f>
        <v>0.38888888888888901</v>
      </c>
      <c r="DR11" s="47">
        <f>VLOOKUP($A11,SBA07_raw!$C$266:$L$318,10,FALSE)</f>
        <v>0.11111111111111099</v>
      </c>
      <c r="DS11" s="85"/>
      <c r="DT11" s="83">
        <f>VLOOKUP($A11,SBA07_raw!$C$744:$L$797,7,FALSE)</f>
        <v>0.269230769230769</v>
      </c>
      <c r="DU11" s="83">
        <f>VLOOKUP($A11,SBA07_raw!$C$744:$L$797,8,FALSE)</f>
        <v>0.42307692307692302</v>
      </c>
      <c r="DV11" s="83">
        <f>VLOOKUP($A11,SBA07_raw!$C$744:$L$797,9,FALSE)</f>
        <v>0.269230769230769</v>
      </c>
      <c r="DW11" s="83">
        <f>VLOOKUP($A11,SBA07_raw!$C$744:$L$797,10,FALSE)</f>
        <v>3.8461538461538498E-2</v>
      </c>
      <c r="DX11" s="83">
        <f>VLOOKUP($A11,SBA07_raw!$C$1169:$L$1222,7,FALSE)</f>
        <v>7.69230769230769E-2</v>
      </c>
      <c r="DY11" s="83">
        <f>VLOOKUP($A11,SBA07_raw!$C$1169:$L$1222,8,FALSE)</f>
        <v>0.46153846153846201</v>
      </c>
      <c r="DZ11" s="83">
        <f>VLOOKUP($A11,SBA07_raw!$C$1169:$L$1222,9,FALSE)</f>
        <v>0.30769230769230799</v>
      </c>
      <c r="EA11" s="83">
        <f>VLOOKUP($A11,SBA07_raw!$C$1169:$L$1222,10,FALSE)</f>
        <v>0.15384615384615399</v>
      </c>
      <c r="EB11" s="83">
        <f>VLOOKUP($A11,SBA07_raw!$C$319:$L$372,7,FALSE)</f>
        <v>0.19230769230769201</v>
      </c>
      <c r="EC11" s="83">
        <f>VLOOKUP($A11,SBA07_raw!$C$319:$L$372,8,FALSE)</f>
        <v>0.19230769230769201</v>
      </c>
      <c r="ED11" s="83">
        <f>VLOOKUP($A11,SBA07_raw!$C$319:$L$372,9,FALSE)</f>
        <v>0.30769230769230799</v>
      </c>
      <c r="EE11" s="83">
        <f>VLOOKUP($A11,SBA07_raw!$C$319:$L$372,10,FALSE)</f>
        <v>0.30769230769230799</v>
      </c>
      <c r="EF11" s="85"/>
      <c r="EG11" s="84">
        <f>VLOOKUP($A11,SBA07_raw!$C$798:$L$851,7,FALSE)</f>
        <v>9.0909090909090898E-2</v>
      </c>
      <c r="EH11" s="84">
        <f>VLOOKUP($A11,SBA07_raw!$C$798:$L$851,8,FALSE)</f>
        <v>0.45454545454545497</v>
      </c>
      <c r="EI11" s="84">
        <f>VLOOKUP($A11,SBA07_raw!$C$798:$L$851,9,FALSE)</f>
        <v>0.45454545454545497</v>
      </c>
      <c r="EJ11" s="84">
        <f>VLOOKUP($A11,SBA07_raw!$C$798:$L$851,10,FALSE)</f>
        <v>0</v>
      </c>
      <c r="EK11" s="84">
        <f>VLOOKUP($A11,SBA07_raw!$C$1223:$L$1276,7,FALSE)</f>
        <v>0</v>
      </c>
      <c r="EL11" s="84">
        <f>VLOOKUP($A11,SBA07_raw!$C$1223:$L$1276,8,FALSE)</f>
        <v>0.45454545454545497</v>
      </c>
      <c r="EM11" s="84">
        <f>VLOOKUP($A11,SBA07_raw!$C$1223:$L$1276,9,FALSE)</f>
        <v>0.36363636363636398</v>
      </c>
      <c r="EN11" s="84">
        <f>VLOOKUP($A11,SBA07_raw!$C$1223:$L$1276,10,FALSE)</f>
        <v>0.18181818181818199</v>
      </c>
      <c r="EO11" s="84">
        <f>VLOOKUP($A11,SBA07_raw!$C$373:$L$426,7,FALSE)</f>
        <v>0</v>
      </c>
      <c r="EP11" s="84">
        <f>VLOOKUP($A11,SBA07_raw!$C$373:$L$426,8,FALSE)</f>
        <v>0.45454545454545497</v>
      </c>
      <c r="EQ11" s="84">
        <f>VLOOKUP($A11,SBA07_raw!$C$373:$L$426,9,FALSE)</f>
        <v>0.36363636363636398</v>
      </c>
      <c r="ER11" s="84">
        <f>VLOOKUP($A11,SBA07_raw!$C$373:$L$426,10,FALSE)</f>
        <v>0.18181818181818199</v>
      </c>
      <c r="ES11" s="56"/>
      <c r="ET11" s="51">
        <f>VLOOKUP($A11,Fall06HSGQE!$C$141:$J$192,7,FALSE)</f>
        <v>0.5</v>
      </c>
      <c r="EU11" s="51">
        <f>VLOOKUP($A11,Fall06HSGQE!$C$141:$J$192,8,FALSE)</f>
        <v>0.5</v>
      </c>
      <c r="EV11" s="51" t="str">
        <f>VLOOKUP($A11,Fall06HSGQE!$C$260:$J$309,7,FALSE)</f>
        <v>*</v>
      </c>
      <c r="EW11" s="51" t="str">
        <f>VLOOKUP($A11,Fall06HSGQE!$C$260:$J$309,8,FALSE)</f>
        <v>*</v>
      </c>
      <c r="EX11" s="51">
        <f>VLOOKUP($A11,Fall06HSGQE!$C$22:$J$73,7,FALSE)</f>
        <v>0.5</v>
      </c>
      <c r="EY11" s="51">
        <f>VLOOKUP($A11,Fall06HSGQE!$C$22:$J$73,8,FALSE)</f>
        <v>0.5</v>
      </c>
      <c r="EZ11" s="47" t="str">
        <f>VLOOKUP($A11,Fall06HSGQE!$C$193:$J$241,7,FALSE)</f>
        <v>*</v>
      </c>
      <c r="FA11" s="47" t="str">
        <f>VLOOKUP($A11,Fall06HSGQE!$C$193:$J$241,8,FALSE)</f>
        <v>*</v>
      </c>
      <c r="FB11" s="47" t="str">
        <f>VLOOKUP($A11,Fall06HSGQE!$C$310:$J$349,7,FALSE)</f>
        <v>*</v>
      </c>
      <c r="FC11" s="47" t="str">
        <f>VLOOKUP($A11,Fall06HSGQE!$C$310:$J$349,8,FALSE)</f>
        <v>*</v>
      </c>
      <c r="FD11" s="47" t="str">
        <f>VLOOKUP($A11,Fall06HSGQE!$C$74:$J$121,7,FALSE)</f>
        <v>*</v>
      </c>
      <c r="FE11" s="47" t="str">
        <f>VLOOKUP($A11,Fall06HSGQE!$C$74:$J$121,8,FALSE)</f>
        <v>*</v>
      </c>
      <c r="FF11" s="86"/>
      <c r="FG11" s="51">
        <f>VLOOKUP($A11,Spr07HSGQE!$C$141:$J$194,7,FALSE)</f>
        <v>0.72727272727272696</v>
      </c>
      <c r="FH11" s="51">
        <f>VLOOKUP($A11,Spr07HSGQE!$C$141:$J$194,8,FALSE)</f>
        <v>0.27272727272727298</v>
      </c>
      <c r="FI11" s="51">
        <f>VLOOKUP($A11,Spr07HSGQE!$C$275:$J$328,7,FALSE)</f>
        <v>0.63636363636363602</v>
      </c>
      <c r="FJ11" s="51">
        <f>VLOOKUP($A11,Spr07HSGQE!$C$275:$J$328,8,FALSE)</f>
        <v>0.36363636363636398</v>
      </c>
      <c r="FK11" s="51" t="str">
        <f>VLOOKUP($A11,Spr07HSGQE!$C$2:$J$55,7,FALSE)</f>
        <v>60% or More</v>
      </c>
      <c r="FL11" s="51">
        <f>VLOOKUP($A11,Spr07HSGQE!$C$2:$J$55,8,FALSE)</f>
        <v>0.45454545454545497</v>
      </c>
      <c r="FM11" s="47" t="str">
        <f>VLOOKUP($A11,Spr07HSGQE!$C$195:$J$242,7,FALSE)</f>
        <v>*</v>
      </c>
      <c r="FN11" s="47" t="str">
        <f>VLOOKUP($A11,Spr07HSGQE!$C$195:$J$242,8,FALSE)</f>
        <v>*</v>
      </c>
      <c r="FO11" s="47" t="str">
        <f>VLOOKUP($A11,Spr07HSGQE!$C$329:$J$374,7,FALSE)</f>
        <v>*</v>
      </c>
      <c r="FP11" s="47" t="str">
        <f>VLOOKUP($A11,Spr07HSGQE!$C$329:$J$374,8,FALSE)</f>
        <v>*</v>
      </c>
      <c r="FQ11" s="47" t="str">
        <f>VLOOKUP($A11,Spr07HSGQE!$C$56:$J$104,7,FALSE)</f>
        <v>*</v>
      </c>
      <c r="FR11" s="47" t="str">
        <f>VLOOKUP($A11,Spr07HSGQE!$C$56:$J$104,8,FALSE)</f>
        <v>*</v>
      </c>
      <c r="FS11" s="51" t="e">
        <f>VLOOKUP($A11,Spr07HSGQE!$C$243:$J$274,7,FALSE)</f>
        <v>#N/A</v>
      </c>
      <c r="FT11" s="51" t="e">
        <f>VLOOKUP($A11,Spr07HSGQE!$C$243:$J$274,8,FALSE)</f>
        <v>#N/A</v>
      </c>
      <c r="FU11" s="51" t="e">
        <f>VLOOKUP($A11,Spr07HSGQE!$C$375:$J$406,7,FALSE)</f>
        <v>#N/A</v>
      </c>
      <c r="FV11" s="51" t="e">
        <f>VLOOKUP($A11,Spr07HSGQE!$C$375:$J$406,8,FALSE)</f>
        <v>#N/A</v>
      </c>
      <c r="FW11" s="51" t="e">
        <f>VLOOKUP($A11,Spr07HSGQE!$C$105:$J$140,7,FALSE)</f>
        <v>#N/A</v>
      </c>
      <c r="FX11" s="51" t="e">
        <f>VLOOKUP($A11,Spr07HSGQE!$C$105:$J$140,8,FALSE)</f>
        <v>#N/A</v>
      </c>
      <c r="FY11" s="46"/>
    </row>
    <row r="12" spans="1:181">
      <c r="A12">
        <f>VLOOKUP(B12,districts!$A$2:$B$56,2,FALSE)</f>
        <v>10</v>
      </c>
      <c r="B12" s="19" t="s">
        <v>55</v>
      </c>
      <c r="C12" s="58">
        <v>4</v>
      </c>
      <c r="D12" s="59">
        <v>0</v>
      </c>
      <c r="E12" s="60">
        <v>2365769</v>
      </c>
      <c r="F12" s="61">
        <v>214.02</v>
      </c>
      <c r="G12" s="62">
        <v>-2.1622857142857095</v>
      </c>
      <c r="H12" s="63">
        <v>9.6</v>
      </c>
      <c r="I12" s="62">
        <v>0</v>
      </c>
      <c r="J12" s="66">
        <v>18.7</v>
      </c>
      <c r="K12" s="20"/>
      <c r="L12" s="67">
        <v>6</v>
      </c>
      <c r="M12" s="63">
        <v>7</v>
      </c>
      <c r="N12" s="62">
        <v>0</v>
      </c>
      <c r="O12" s="63">
        <v>96.137462583467652</v>
      </c>
      <c r="P12" s="68">
        <v>10</v>
      </c>
      <c r="Q12" s="69">
        <v>43.5</v>
      </c>
      <c r="R12" s="32"/>
      <c r="S12" s="48">
        <v>57.1</v>
      </c>
      <c r="T12" s="48">
        <v>21.4</v>
      </c>
      <c r="U12" s="48">
        <v>21.4</v>
      </c>
      <c r="V12" s="48">
        <v>0</v>
      </c>
      <c r="W12" s="48">
        <v>50</v>
      </c>
      <c r="X12" s="48">
        <v>14.3</v>
      </c>
      <c r="Y12" s="48">
        <v>35.700000000000003</v>
      </c>
      <c r="Z12" s="48">
        <v>0</v>
      </c>
      <c r="AA12" s="48">
        <v>21.4</v>
      </c>
      <c r="AB12" s="48">
        <v>50</v>
      </c>
      <c r="AC12" s="48">
        <v>21.4</v>
      </c>
      <c r="AD12" s="48">
        <v>7.1</v>
      </c>
      <c r="AE12" s="81"/>
      <c r="AF12" s="50">
        <v>0</v>
      </c>
      <c r="AG12" s="50">
        <v>33.299999999999997</v>
      </c>
      <c r="AH12" s="50">
        <v>33.299999999999997</v>
      </c>
      <c r="AI12" s="50">
        <v>33.299999999999997</v>
      </c>
      <c r="AJ12" s="50">
        <v>0</v>
      </c>
      <c r="AK12" s="50">
        <v>33.299999999999997</v>
      </c>
      <c r="AL12" s="50">
        <v>33.299999999999997</v>
      </c>
      <c r="AM12" s="50">
        <v>33.299999999999997</v>
      </c>
      <c r="AN12" s="50">
        <v>0</v>
      </c>
      <c r="AO12" s="50">
        <v>66.7</v>
      </c>
      <c r="AP12" s="50">
        <v>33.299999999999997</v>
      </c>
      <c r="AQ12" s="50">
        <v>0</v>
      </c>
      <c r="AR12" s="33"/>
      <c r="AS12" s="34"/>
      <c r="AT12" s="51">
        <f>VLOOKUP(A12,SBA07_raw!$C$427:$L$478,7,FALSE)</f>
        <v>0.64285714285714302</v>
      </c>
      <c r="AU12" s="51">
        <f>VLOOKUP(A12,SBA07_raw!$C$427:$L$478,8,FALSE)</f>
        <v>0.28571428571428598</v>
      </c>
      <c r="AV12" s="51">
        <f>VLOOKUP(A12,SBA07_raw!$C$427:$L$478,9,FALSE)</f>
        <v>7.1428571428571397E-2</v>
      </c>
      <c r="AW12" s="51">
        <f>VLOOKUP(A12,SBA07_raw!$C$427:$L$478,10,FALSE)</f>
        <v>0</v>
      </c>
      <c r="AX12" s="51">
        <f>VLOOKUP(A12,SBA07_raw!$C$852:$L$903,7,FALSE)</f>
        <v>0.5</v>
      </c>
      <c r="AY12" s="51">
        <f>VLOOKUP(A12,SBA07_raw!$C$852:$L$903,8,FALSE)</f>
        <v>0.42857142857142899</v>
      </c>
      <c r="AZ12" s="51">
        <f>VLOOKUP(A12,SBA07_raw!$C$852:$L$903,9,FALSE)</f>
        <v>7.1428571428571397E-2</v>
      </c>
      <c r="BA12" s="51">
        <f>VLOOKUP(A12,SBA07_raw!$C$852:$L$903,10,FALSE)</f>
        <v>0</v>
      </c>
      <c r="BB12" s="51">
        <f>VLOOKUP(A12,SBA07_raw!$C$2:$L$53,7,FALSE)</f>
        <v>0.57142857142857095</v>
      </c>
      <c r="BC12" s="51">
        <f>VLOOKUP(A12,SBA07_raw!$C$2:$L$53,8,FALSE)</f>
        <v>0.35714285714285698</v>
      </c>
      <c r="BD12" s="51">
        <f>VLOOKUP(A12,SBA07_raw!$C$2:$L$53,9,FALSE)</f>
        <v>0</v>
      </c>
      <c r="BE12" s="51">
        <f>VLOOKUP(A12,SBA07_raw!$C$2:$L$53,10,FALSE)</f>
        <v>7.1428571428571397E-2</v>
      </c>
      <c r="BF12" s="33"/>
      <c r="BG12" s="47">
        <f>VLOOKUP(A12,SBA07_raw!$C$479:$L$531,7,FALSE)</f>
        <v>0.5</v>
      </c>
      <c r="BH12" s="47">
        <f>VLOOKUP(A12,SBA07_raw!$C$479:$L$531,8,FALSE)</f>
        <v>0.375</v>
      </c>
      <c r="BI12" s="47">
        <f>VLOOKUP(A12,SBA07_raw!$C$479:$L$531,9,FALSE)</f>
        <v>0.125</v>
      </c>
      <c r="BJ12" s="47">
        <f>VLOOKUP(A12,SBA07_raw!$C$479:$L$531,10,FALSE)</f>
        <v>0</v>
      </c>
      <c r="BK12" s="47">
        <f>VLOOKUP(A12,SBA07_raw!$C$904:$L$956,7,FALSE)</f>
        <v>0.3125</v>
      </c>
      <c r="BL12" s="47">
        <f>VLOOKUP(A12,SBA07_raw!$C$904:$L$956,8,FALSE)</f>
        <v>0.5</v>
      </c>
      <c r="BM12" s="47">
        <f>VLOOKUP(A12,SBA07_raw!$C$904:$L$956,9,FALSE)</f>
        <v>0.125</v>
      </c>
      <c r="BN12" s="47">
        <f>VLOOKUP(A12,SBA07_raw!$C$904:$L$956,10,FALSE)</f>
        <v>6.25E-2</v>
      </c>
      <c r="BO12" s="47">
        <f>VLOOKUP(A12,SBA07_raw!$C$54:$L$106,7,FALSE)</f>
        <v>0.375</v>
      </c>
      <c r="BP12" s="47">
        <f>VLOOKUP(A12,SBA07_raw!$C$54:$L$106,8,FALSE)</f>
        <v>0.375</v>
      </c>
      <c r="BQ12" s="47">
        <f>VLOOKUP(A12,SBA07_raw!$C$54:$L$106,9,FALSE)</f>
        <v>6.25E-2</v>
      </c>
      <c r="BR12" s="47">
        <f>VLOOKUP(A12,SBA07_raw!$C$54:$L$106,10,FALSE)</f>
        <v>0.1875</v>
      </c>
      <c r="BS12" s="33"/>
      <c r="BT12" s="51">
        <f>VLOOKUP($A12,SBA07_raw!$C$532:$L$584,7,FALSE)</f>
        <v>0.44444444444444398</v>
      </c>
      <c r="BU12" s="51">
        <f>VLOOKUP($A12,SBA07_raw!$C$532:$L$584,8,FALSE)</f>
        <v>0.55555555555555602</v>
      </c>
      <c r="BV12" s="51">
        <f>VLOOKUP($A12,SBA07_raw!$C$532:$L$584,9,FALSE)</f>
        <v>0</v>
      </c>
      <c r="BW12" s="51">
        <f>VLOOKUP($A12,SBA07_raw!$C$532:$L$584,10,FALSE)</f>
        <v>0</v>
      </c>
      <c r="BX12" s="52">
        <f>VLOOKUP($A12,SBA07_raw!$C$957:$L$1009,7,FALSE)</f>
        <v>0.38888888888888901</v>
      </c>
      <c r="BY12" s="52">
        <f>VLOOKUP($A12,SBA07_raw!$C$957:$L$1009,8,FALSE)</f>
        <v>0.5</v>
      </c>
      <c r="BZ12" s="52">
        <f>VLOOKUP($A12,SBA07_raw!$C$957:$L$1009,9,FALSE)</f>
        <v>0.11111111111111099</v>
      </c>
      <c r="CA12" s="52">
        <f>VLOOKUP($A12,SBA07_raw!$C$957:$L$1009,10,FALSE)</f>
        <v>0</v>
      </c>
      <c r="CB12" s="52">
        <f>VLOOKUP($A12,SBA07_raw!$C$107:$L$159,7,FALSE)</f>
        <v>0.33333333333333298</v>
      </c>
      <c r="CC12" s="52">
        <f>VLOOKUP($A12,SBA07_raw!$C$107:$L$159,8,FALSE)</f>
        <v>0.55555555555555602</v>
      </c>
      <c r="CD12" s="52">
        <f>VLOOKUP($A12,SBA07_raw!$C$107:$L$159,9,FALSE)</f>
        <v>0.11111111111111099</v>
      </c>
      <c r="CE12" s="52">
        <f>VLOOKUP($A12,SBA07_raw!$C$107:$L$159,10,FALSE)</f>
        <v>0</v>
      </c>
      <c r="CF12" s="36"/>
      <c r="CG12" s="53">
        <f>VLOOKUP($A12,SBA07_raw!$C$585:$L$637,7,FALSE)</f>
        <v>0.25</v>
      </c>
      <c r="CH12" s="53">
        <f>VLOOKUP($A12,SBA07_raw!$C$585:$L$637,8,FALSE)</f>
        <v>0.58333333333333304</v>
      </c>
      <c r="CI12" s="53">
        <f>VLOOKUP($A12,SBA07_raw!$C$585:$L$637,9,FALSE)</f>
        <v>0.16666666666666699</v>
      </c>
      <c r="CJ12" s="53">
        <f>VLOOKUP($A12,SBA07_raw!$C$585:$L$637,10,FALSE)</f>
        <v>0</v>
      </c>
      <c r="CK12" s="53">
        <f>VLOOKUP($A12,SBA07_raw!$C$1010:$L$1062,7,FALSE)</f>
        <v>0.16666666666666699</v>
      </c>
      <c r="CL12" s="53">
        <f>VLOOKUP($A12,SBA07_raw!$C$1010:$L$1062,8,FALSE)</f>
        <v>0.33333333333333298</v>
      </c>
      <c r="CM12" s="53">
        <f>VLOOKUP($A12,SBA07_raw!$C$1010:$L$1062,9,FALSE)</f>
        <v>0.5</v>
      </c>
      <c r="CN12" s="53">
        <f>VLOOKUP($A12,SBA07_raw!$C$1010:$L$1062,10,FALSE)</f>
        <v>0</v>
      </c>
      <c r="CO12" s="53">
        <f>VLOOKUP($A12,SBA07_raw!$C$160:$L$212,7,FALSE)</f>
        <v>0.16666666666666699</v>
      </c>
      <c r="CP12" s="53">
        <f>VLOOKUP($A12,SBA07_raw!$C$160:$L$212,8,FALSE)</f>
        <v>0.66666666666666696</v>
      </c>
      <c r="CQ12" s="53">
        <f>VLOOKUP($A12,SBA07_raw!$C$160:$L$212,9,FALSE)</f>
        <v>8.3333333333333301E-2</v>
      </c>
      <c r="CR12" s="53">
        <f>VLOOKUP($A12,SBA07_raw!$C$160:$L$212,10,FALSE)</f>
        <v>8.3333333333333301E-2</v>
      </c>
      <c r="CS12" s="33"/>
      <c r="CT12" s="51" t="str">
        <f>VLOOKUP($A12,SBA07_raw!$C$638:$L$690,7,FALSE)</f>
        <v>40% or Fewer</v>
      </c>
      <c r="CU12" s="51" t="str">
        <f>VLOOKUP($A12,SBA07_raw!$C$638:$L$690,8,FALSE)</f>
        <v>60% or More</v>
      </c>
      <c r="CV12" s="51">
        <f>VLOOKUP($A12,SBA07_raw!$C$638:$L$690,9,FALSE)</f>
        <v>0</v>
      </c>
      <c r="CW12" s="51">
        <f>VLOOKUP($A12,SBA07_raw!$C$638:$L$690,10,FALSE)</f>
        <v>0</v>
      </c>
      <c r="CX12" s="51">
        <f>VLOOKUP($A12,SBA07_raw!$C$1063:$L$1115,7,FALSE)</f>
        <v>0</v>
      </c>
      <c r="CY12" s="51" t="str">
        <f>VLOOKUP($A12,SBA07_raw!$C$1063:$L$1115,8,FALSE)</f>
        <v>60% or More</v>
      </c>
      <c r="CZ12" s="51" t="str">
        <f>VLOOKUP($A12,SBA07_raw!$C$1063:$L$1115,9,FALSE)</f>
        <v>40% or Fewer</v>
      </c>
      <c r="DA12" s="51">
        <f>VLOOKUP($A12,SBA07_raw!$C$1063:$L$1115,10,FALSE)</f>
        <v>0</v>
      </c>
      <c r="DB12" s="51">
        <f>VLOOKUP($A12,SBA07_raw!$C$213:$L$265,7,FALSE)</f>
        <v>0.16666666666666699</v>
      </c>
      <c r="DC12" s="51">
        <f>VLOOKUP($A12,SBA07_raw!$C$213:$L$265,8,FALSE)</f>
        <v>0.5</v>
      </c>
      <c r="DD12" s="51">
        <f>VLOOKUP($A12,SBA07_raw!$C$213:$L$265,9,FALSE)</f>
        <v>0.33333333333333298</v>
      </c>
      <c r="DE12" s="51">
        <f>VLOOKUP($A12,SBA07_raw!$C$213:$L$265,10,FALSE)</f>
        <v>0</v>
      </c>
      <c r="DF12" s="33">
        <f t="shared" si="0"/>
        <v>2.9999999999999996</v>
      </c>
      <c r="DG12" s="47">
        <f>VLOOKUP($A12,SBA07_raw!$C$691:$L$743,7,FALSE)</f>
        <v>0.4</v>
      </c>
      <c r="DH12" s="47">
        <f>VLOOKUP($A12,SBA07_raw!$C$691:$L$743,8,FALSE)</f>
        <v>0.3</v>
      </c>
      <c r="DI12" s="47">
        <f>VLOOKUP($A12,SBA07_raw!$C$691:$L$743,9,FALSE)</f>
        <v>0.2</v>
      </c>
      <c r="DJ12" s="47">
        <f>VLOOKUP($A12,SBA07_raw!$C$691:$L$743,10,FALSE)</f>
        <v>0.1</v>
      </c>
      <c r="DK12" s="47">
        <f>VLOOKUP($A12,SBA07_raw!$C$1116:$L$1168,7,FALSE)</f>
        <v>0.4</v>
      </c>
      <c r="DL12" s="47">
        <f>VLOOKUP($A12,SBA07_raw!$C$1116:$L$1168,8,FALSE)</f>
        <v>0.2</v>
      </c>
      <c r="DM12" s="47">
        <f>VLOOKUP($A12,SBA07_raw!$C$1116:$L$1168,9,FALSE)</f>
        <v>0.3</v>
      </c>
      <c r="DN12" s="47">
        <f>VLOOKUP($A12,SBA07_raw!$C$1116:$L$1168,10,FALSE)</f>
        <v>0.1</v>
      </c>
      <c r="DO12" s="47">
        <f>VLOOKUP($A12,SBA07_raw!$C$266:$L$318,7,FALSE)</f>
        <v>0.3</v>
      </c>
      <c r="DP12" s="47">
        <f>VLOOKUP($A12,SBA07_raw!$C$266:$L$318,8,FALSE)</f>
        <v>0.1</v>
      </c>
      <c r="DQ12" s="47">
        <f>VLOOKUP($A12,SBA07_raw!$C$266:$L$318,9,FALSE)</f>
        <v>0.3</v>
      </c>
      <c r="DR12" s="47">
        <f>VLOOKUP($A12,SBA07_raw!$C$266:$L$318,10,FALSE)</f>
        <v>0.3</v>
      </c>
      <c r="DS12" s="85"/>
      <c r="DT12" s="83">
        <f>VLOOKUP($A12,SBA07_raw!$C$744:$L$797,7,FALSE)</f>
        <v>0.61538461538461497</v>
      </c>
      <c r="DU12" s="83">
        <f>VLOOKUP($A12,SBA07_raw!$C$744:$L$797,8,FALSE)</f>
        <v>0.38461538461538503</v>
      </c>
      <c r="DV12" s="83">
        <f>VLOOKUP($A12,SBA07_raw!$C$744:$L$797,9,FALSE)</f>
        <v>0</v>
      </c>
      <c r="DW12" s="83">
        <f>VLOOKUP($A12,SBA07_raw!$C$744:$L$797,10,FALSE)</f>
        <v>0</v>
      </c>
      <c r="DX12" s="83">
        <f>VLOOKUP($A12,SBA07_raw!$C$1169:$L$1222,7,FALSE)</f>
        <v>0.15384615384615399</v>
      </c>
      <c r="DY12" s="83">
        <f>VLOOKUP($A12,SBA07_raw!$C$1169:$L$1222,8,FALSE)</f>
        <v>0.76923076923076905</v>
      </c>
      <c r="DZ12" s="83">
        <f>VLOOKUP($A12,SBA07_raw!$C$1169:$L$1222,9,FALSE)</f>
        <v>7.69230769230769E-2</v>
      </c>
      <c r="EA12" s="83">
        <f>VLOOKUP($A12,SBA07_raw!$C$1169:$L$1222,10,FALSE)</f>
        <v>0</v>
      </c>
      <c r="EB12" s="83">
        <f>VLOOKUP($A12,SBA07_raw!$C$319:$L$372,7,FALSE)</f>
        <v>0.230769230769231</v>
      </c>
      <c r="EC12" s="83">
        <f>VLOOKUP($A12,SBA07_raw!$C$319:$L$372,8,FALSE)</f>
        <v>0.38461538461538503</v>
      </c>
      <c r="ED12" s="83">
        <f>VLOOKUP($A12,SBA07_raw!$C$319:$L$372,9,FALSE)</f>
        <v>0.230769230769231</v>
      </c>
      <c r="EE12" s="83">
        <f>VLOOKUP($A12,SBA07_raw!$C$319:$L$372,10,FALSE)</f>
        <v>0.15384615384615399</v>
      </c>
      <c r="EF12" s="85"/>
      <c r="EG12" s="84">
        <f>VLOOKUP($A12,SBA07_raw!$C$798:$L$851,7,FALSE)</f>
        <v>0.35714285714285698</v>
      </c>
      <c r="EH12" s="84">
        <f>VLOOKUP($A12,SBA07_raw!$C$798:$L$851,8,FALSE)</f>
        <v>0.5</v>
      </c>
      <c r="EI12" s="84">
        <f>VLOOKUP($A12,SBA07_raw!$C$798:$L$851,9,FALSE)</f>
        <v>0.14285714285714299</v>
      </c>
      <c r="EJ12" s="84">
        <f>VLOOKUP($A12,SBA07_raw!$C$798:$L$851,10,FALSE)</f>
        <v>0</v>
      </c>
      <c r="EK12" s="84">
        <f>VLOOKUP($A12,SBA07_raw!$C$1223:$L$1276,7,FALSE)</f>
        <v>7.1428571428571397E-2</v>
      </c>
      <c r="EL12" s="84">
        <f>VLOOKUP($A12,SBA07_raw!$C$1223:$L$1276,8,FALSE)</f>
        <v>0.71428571428571397</v>
      </c>
      <c r="EM12" s="84">
        <f>VLOOKUP($A12,SBA07_raw!$C$1223:$L$1276,9,FALSE)</f>
        <v>0.14285714285714299</v>
      </c>
      <c r="EN12" s="84">
        <f>VLOOKUP($A12,SBA07_raw!$C$1223:$L$1276,10,FALSE)</f>
        <v>7.1428571428571397E-2</v>
      </c>
      <c r="EO12" s="84">
        <f>VLOOKUP($A12,SBA07_raw!$C$373:$L$426,7,FALSE)</f>
        <v>0.14285714285714299</v>
      </c>
      <c r="EP12" s="84">
        <f>VLOOKUP($A12,SBA07_raw!$C$373:$L$426,8,FALSE)</f>
        <v>0.42857142857142899</v>
      </c>
      <c r="EQ12" s="84">
        <f>VLOOKUP($A12,SBA07_raw!$C$373:$L$426,9,FALSE)</f>
        <v>0.35714285714285698</v>
      </c>
      <c r="ER12" s="84">
        <f>VLOOKUP($A12,SBA07_raw!$C$373:$L$426,10,FALSE)</f>
        <v>7.1428571428571397E-2</v>
      </c>
      <c r="ES12" s="56"/>
      <c r="ET12" s="51" t="e">
        <f>VLOOKUP($A12,Fall06HSGQE!$C$141:$J$192,7,FALSE)</f>
        <v>#N/A</v>
      </c>
      <c r="EU12" s="51" t="e">
        <f>VLOOKUP($A12,Fall06HSGQE!$C$141:$J$192,8,FALSE)</f>
        <v>#N/A</v>
      </c>
      <c r="EV12" s="51" t="e">
        <f>VLOOKUP($A12,Fall06HSGQE!$C$260:$J$309,7,FALSE)</f>
        <v>#N/A</v>
      </c>
      <c r="EW12" s="51" t="e">
        <f>VLOOKUP($A12,Fall06HSGQE!$C$260:$J$309,8,FALSE)</f>
        <v>#N/A</v>
      </c>
      <c r="EX12" s="51" t="e">
        <f>VLOOKUP($A12,Fall06HSGQE!$C$22:$J$73,7,FALSE)</f>
        <v>#N/A</v>
      </c>
      <c r="EY12" s="51" t="e">
        <f>VLOOKUP($A12,Fall06HSGQE!$C$22:$J$73,8,FALSE)</f>
        <v>#N/A</v>
      </c>
      <c r="EZ12" s="47" t="str">
        <f>VLOOKUP($A12,Fall06HSGQE!$C$193:$J$241,7,FALSE)</f>
        <v>*</v>
      </c>
      <c r="FA12" s="47" t="str">
        <f>VLOOKUP($A12,Fall06HSGQE!$C$193:$J$241,8,FALSE)</f>
        <v>*</v>
      </c>
      <c r="FB12" s="47" t="e">
        <f>VLOOKUP($A12,Fall06HSGQE!$C$310:$J$349,7,FALSE)</f>
        <v>#N/A</v>
      </c>
      <c r="FC12" s="47" t="e">
        <f>VLOOKUP($A12,Fall06HSGQE!$C$310:$J$349,8,FALSE)</f>
        <v>#N/A</v>
      </c>
      <c r="FD12" s="47" t="e">
        <f>VLOOKUP($A12,Fall06HSGQE!$C$74:$J$121,7,FALSE)</f>
        <v>#N/A</v>
      </c>
      <c r="FE12" s="47" t="e">
        <f>VLOOKUP($A12,Fall06HSGQE!$C$74:$J$121,8,FALSE)</f>
        <v>#N/A</v>
      </c>
      <c r="FF12" s="86"/>
      <c r="FG12" s="51" t="str">
        <f>VLOOKUP($A12,Spr07HSGQE!$C$141:$J$194,7,FALSE)</f>
        <v>80% or More</v>
      </c>
      <c r="FH12" s="51" t="str">
        <f>VLOOKUP($A12,Spr07HSGQE!$C$141:$J$194,8,FALSE)</f>
        <v>20% or Fewer</v>
      </c>
      <c r="FI12" s="51">
        <f>VLOOKUP($A12,Spr07HSGQE!$C$275:$J$328,7,FALSE)</f>
        <v>0.71428571428571397</v>
      </c>
      <c r="FJ12" s="51">
        <f>VLOOKUP($A12,Spr07HSGQE!$C$275:$J$328,8,FALSE)</f>
        <v>0.28571428571428598</v>
      </c>
      <c r="FK12" s="51">
        <f>VLOOKUP($A12,Spr07HSGQE!$C$2:$J$55,7,FALSE)</f>
        <v>0.78571428571428603</v>
      </c>
      <c r="FL12" s="51">
        <f>VLOOKUP($A12,Spr07HSGQE!$C$2:$J$55,8,FALSE)</f>
        <v>0.214285714285714</v>
      </c>
      <c r="FM12" s="47" t="e">
        <f>VLOOKUP($A12,Spr07HSGQE!$C$195:$J$242,7,FALSE)</f>
        <v>#N/A</v>
      </c>
      <c r="FN12" s="47" t="e">
        <f>VLOOKUP($A12,Spr07HSGQE!$C$195:$J$242,8,FALSE)</f>
        <v>#N/A</v>
      </c>
      <c r="FO12" s="47" t="str">
        <f>VLOOKUP($A12,Spr07HSGQE!$C$329:$J$374,7,FALSE)</f>
        <v>*</v>
      </c>
      <c r="FP12" s="47" t="str">
        <f>VLOOKUP($A12,Spr07HSGQE!$C$329:$J$374,8,FALSE)</f>
        <v>*</v>
      </c>
      <c r="FQ12" s="47" t="e">
        <f>VLOOKUP($A12,Spr07HSGQE!$C$56:$J$104,7,FALSE)</f>
        <v>#N/A</v>
      </c>
      <c r="FR12" s="47" t="e">
        <f>VLOOKUP($A12,Spr07HSGQE!$C$56:$J$104,8,FALSE)</f>
        <v>#N/A</v>
      </c>
      <c r="FS12" s="51" t="str">
        <f>VLOOKUP($A12,Spr07HSGQE!$C$243:$J$274,7,FALSE)</f>
        <v>*</v>
      </c>
      <c r="FT12" s="51" t="str">
        <f>VLOOKUP($A12,Spr07HSGQE!$C$243:$J$274,8,FALSE)</f>
        <v>*</v>
      </c>
      <c r="FU12" s="51" t="str">
        <f>VLOOKUP($A12,Spr07HSGQE!$C$375:$J$406,7,FALSE)</f>
        <v>*</v>
      </c>
      <c r="FV12" s="51" t="str">
        <f>VLOOKUP($A12,Spr07HSGQE!$C$375:$J$406,8,FALSE)</f>
        <v>*</v>
      </c>
      <c r="FW12" s="51" t="str">
        <f>VLOOKUP($A12,Spr07HSGQE!$C$105:$J$140,7,FALSE)</f>
        <v>*</v>
      </c>
      <c r="FX12" s="51" t="str">
        <f>VLOOKUP($A12,Spr07HSGQE!$C$105:$J$140,8,FALSE)</f>
        <v>*</v>
      </c>
      <c r="FY12" s="46"/>
    </row>
    <row r="13" spans="1:181">
      <c r="A13">
        <f>VLOOKUP(B13,districts!$A$2:$B$56,2,FALSE)</f>
        <v>11</v>
      </c>
      <c r="B13" s="19" t="s">
        <v>56</v>
      </c>
      <c r="C13" s="58">
        <v>8</v>
      </c>
      <c r="D13" s="59">
        <v>3</v>
      </c>
      <c r="E13" s="60">
        <v>6882532</v>
      </c>
      <c r="F13" s="61">
        <v>610.4</v>
      </c>
      <c r="G13" s="62">
        <v>-4.6845721424109934</v>
      </c>
      <c r="H13" s="63">
        <v>16.5</v>
      </c>
      <c r="I13" s="62">
        <v>0.2</v>
      </c>
      <c r="J13" s="66">
        <v>46.2</v>
      </c>
      <c r="K13" s="20"/>
      <c r="L13" s="67">
        <v>8</v>
      </c>
      <c r="M13" s="63">
        <v>2.7</v>
      </c>
      <c r="N13" s="62">
        <v>2</v>
      </c>
      <c r="O13" s="63">
        <v>92.879238838741145</v>
      </c>
      <c r="P13" s="68">
        <v>36</v>
      </c>
      <c r="Q13" s="69">
        <v>57.1</v>
      </c>
      <c r="R13" s="32"/>
      <c r="S13" s="48">
        <v>30</v>
      </c>
      <c r="T13" s="48">
        <v>36</v>
      </c>
      <c r="U13" s="48">
        <v>24</v>
      </c>
      <c r="V13" s="48">
        <v>10</v>
      </c>
      <c r="W13" s="48">
        <v>40</v>
      </c>
      <c r="X13" s="48">
        <v>24</v>
      </c>
      <c r="Y13" s="48">
        <v>24</v>
      </c>
      <c r="Z13" s="48">
        <v>12</v>
      </c>
      <c r="AA13" s="48">
        <v>32</v>
      </c>
      <c r="AB13" s="48">
        <v>36</v>
      </c>
      <c r="AC13" s="48">
        <v>24</v>
      </c>
      <c r="AD13" s="48">
        <v>8</v>
      </c>
      <c r="AE13" s="81"/>
      <c r="AF13" s="50">
        <v>37.5</v>
      </c>
      <c r="AG13" s="50">
        <v>35</v>
      </c>
      <c r="AH13" s="50">
        <v>12.5</v>
      </c>
      <c r="AI13" s="50">
        <v>15</v>
      </c>
      <c r="AJ13" s="50">
        <v>40</v>
      </c>
      <c r="AK13" s="50">
        <v>25</v>
      </c>
      <c r="AL13" s="50">
        <v>20</v>
      </c>
      <c r="AM13" s="50">
        <v>15</v>
      </c>
      <c r="AN13" s="50">
        <v>42.5</v>
      </c>
      <c r="AO13" s="50">
        <v>25</v>
      </c>
      <c r="AP13" s="50">
        <v>20</v>
      </c>
      <c r="AQ13" s="50">
        <v>12.5</v>
      </c>
      <c r="AR13" s="33"/>
      <c r="AS13" s="34"/>
      <c r="AT13" s="51">
        <f>VLOOKUP(A13,SBA07_raw!$C$427:$L$478,7,FALSE)</f>
        <v>0.53571428571428603</v>
      </c>
      <c r="AU13" s="51">
        <f>VLOOKUP(A13,SBA07_raw!$C$427:$L$478,8,FALSE)</f>
        <v>0.35714285714285698</v>
      </c>
      <c r="AV13" s="51">
        <f>VLOOKUP(A13,SBA07_raw!$C$427:$L$478,9,FALSE)</f>
        <v>0.107142857142857</v>
      </c>
      <c r="AW13" s="51">
        <f>VLOOKUP(A13,SBA07_raw!$C$427:$L$478,10,FALSE)</f>
        <v>0</v>
      </c>
      <c r="AX13" s="51">
        <f>VLOOKUP(A13,SBA07_raw!$C$852:$L$903,7,FALSE)</f>
        <v>0.5</v>
      </c>
      <c r="AY13" s="51">
        <f>VLOOKUP(A13,SBA07_raw!$C$852:$L$903,8,FALSE)</f>
        <v>0.42857142857142899</v>
      </c>
      <c r="AZ13" s="51">
        <f>VLOOKUP(A13,SBA07_raw!$C$852:$L$903,9,FALSE)</f>
        <v>3.5714285714285698E-2</v>
      </c>
      <c r="BA13" s="51">
        <f>VLOOKUP(A13,SBA07_raw!$C$852:$L$903,10,FALSE)</f>
        <v>3.5714285714285698E-2</v>
      </c>
      <c r="BB13" s="51">
        <f>VLOOKUP(A13,SBA07_raw!$C$2:$L$53,7,FALSE)</f>
        <v>0.28571428571428598</v>
      </c>
      <c r="BC13" s="51">
        <f>VLOOKUP(A13,SBA07_raw!$C$2:$L$53,8,FALSE)</f>
        <v>0.60714285714285698</v>
      </c>
      <c r="BD13" s="51">
        <f>VLOOKUP(A13,SBA07_raw!$C$2:$L$53,9,FALSE)</f>
        <v>3.5714285714285698E-2</v>
      </c>
      <c r="BE13" s="51">
        <f>VLOOKUP(A13,SBA07_raw!$C$2:$L$53,10,FALSE)</f>
        <v>7.1428571428571397E-2</v>
      </c>
      <c r="BF13" s="33"/>
      <c r="BG13" s="47">
        <f>VLOOKUP(A13,SBA07_raw!$C$479:$L$531,7,FALSE)</f>
        <v>0.512820512820513</v>
      </c>
      <c r="BH13" s="47">
        <f>VLOOKUP(A13,SBA07_raw!$C$479:$L$531,8,FALSE)</f>
        <v>0.38461538461538503</v>
      </c>
      <c r="BI13" s="47">
        <f>VLOOKUP(A13,SBA07_raw!$C$479:$L$531,9,FALSE)</f>
        <v>7.69230769230769E-2</v>
      </c>
      <c r="BJ13" s="47">
        <f>VLOOKUP(A13,SBA07_raw!$C$479:$L$531,10,FALSE)</f>
        <v>2.5641025641025599E-2</v>
      </c>
      <c r="BK13" s="47">
        <f>VLOOKUP(A13,SBA07_raw!$C$904:$L$956,7,FALSE)</f>
        <v>0.47499999999999998</v>
      </c>
      <c r="BL13" s="47">
        <f>VLOOKUP(A13,SBA07_raw!$C$904:$L$956,8,FALSE)</f>
        <v>0.35</v>
      </c>
      <c r="BM13" s="47">
        <f>VLOOKUP(A13,SBA07_raw!$C$904:$L$956,9,FALSE)</f>
        <v>0.125</v>
      </c>
      <c r="BN13" s="47">
        <f>VLOOKUP(A13,SBA07_raw!$C$904:$L$956,10,FALSE)</f>
        <v>0.05</v>
      </c>
      <c r="BO13" s="47">
        <f>VLOOKUP(A13,SBA07_raw!$C$54:$L$106,7,FALSE)</f>
        <v>0.42499999999999999</v>
      </c>
      <c r="BP13" s="47">
        <f>VLOOKUP(A13,SBA07_raw!$C$54:$L$106,8,FALSE)</f>
        <v>0.4</v>
      </c>
      <c r="BQ13" s="47">
        <f>VLOOKUP(A13,SBA07_raw!$C$54:$L$106,9,FALSE)</f>
        <v>7.4999999999999997E-2</v>
      </c>
      <c r="BR13" s="47">
        <f>VLOOKUP(A13,SBA07_raw!$C$54:$L$106,10,FALSE)</f>
        <v>0.1</v>
      </c>
      <c r="BS13" s="33"/>
      <c r="BT13" s="51">
        <f>VLOOKUP($A13,SBA07_raw!$C$532:$L$584,7,FALSE)</f>
        <v>0.36734693877551</v>
      </c>
      <c r="BU13" s="51">
        <f>VLOOKUP($A13,SBA07_raw!$C$532:$L$584,8,FALSE)</f>
        <v>0.61224489795918402</v>
      </c>
      <c r="BV13" s="51">
        <f>VLOOKUP($A13,SBA07_raw!$C$532:$L$584,9,FALSE)</f>
        <v>2.04081632653061E-2</v>
      </c>
      <c r="BW13" s="51">
        <f>VLOOKUP($A13,SBA07_raw!$C$532:$L$584,10,FALSE)</f>
        <v>0</v>
      </c>
      <c r="BX13" s="52">
        <f>VLOOKUP($A13,SBA07_raw!$C$957:$L$1009,7,FALSE)</f>
        <v>0.32653061224489799</v>
      </c>
      <c r="BY13" s="52">
        <f>VLOOKUP($A13,SBA07_raw!$C$957:$L$1009,8,FALSE)</f>
        <v>0.530612244897959</v>
      </c>
      <c r="BZ13" s="52">
        <f>VLOOKUP($A13,SBA07_raw!$C$957:$L$1009,9,FALSE)</f>
        <v>0.14285714285714299</v>
      </c>
      <c r="CA13" s="52">
        <f>VLOOKUP($A13,SBA07_raw!$C$957:$L$1009,10,FALSE)</f>
        <v>0</v>
      </c>
      <c r="CB13" s="52">
        <f>VLOOKUP($A13,SBA07_raw!$C$107:$L$159,7,FALSE)</f>
        <v>0.61224489795918402</v>
      </c>
      <c r="CC13" s="52">
        <f>VLOOKUP($A13,SBA07_raw!$C$107:$L$159,8,FALSE)</f>
        <v>0.24489795918367299</v>
      </c>
      <c r="CD13" s="52">
        <f>VLOOKUP($A13,SBA07_raw!$C$107:$L$159,9,FALSE)</f>
        <v>0.14285714285714299</v>
      </c>
      <c r="CE13" s="52">
        <f>VLOOKUP($A13,SBA07_raw!$C$107:$L$159,10,FALSE)</f>
        <v>0</v>
      </c>
      <c r="CF13" s="36"/>
      <c r="CG13" s="53">
        <f>VLOOKUP($A13,SBA07_raw!$C$585:$L$637,7,FALSE)</f>
        <v>0.46875</v>
      </c>
      <c r="CH13" s="53">
        <f>VLOOKUP($A13,SBA07_raw!$C$585:$L$637,8,FALSE)</f>
        <v>0.4375</v>
      </c>
      <c r="CI13" s="53">
        <f>VLOOKUP($A13,SBA07_raw!$C$585:$L$637,9,FALSE)</f>
        <v>6.25E-2</v>
      </c>
      <c r="CJ13" s="53">
        <f>VLOOKUP($A13,SBA07_raw!$C$585:$L$637,10,FALSE)</f>
        <v>3.125E-2</v>
      </c>
      <c r="CK13" s="53">
        <f>VLOOKUP($A13,SBA07_raw!$C$1010:$L$1062,7,FALSE)</f>
        <v>0.46875</v>
      </c>
      <c r="CL13" s="53">
        <f>VLOOKUP($A13,SBA07_raw!$C$1010:$L$1062,8,FALSE)</f>
        <v>0.3125</v>
      </c>
      <c r="CM13" s="53">
        <f>VLOOKUP($A13,SBA07_raw!$C$1010:$L$1062,9,FALSE)</f>
        <v>0.21875</v>
      </c>
      <c r="CN13" s="53">
        <f>VLOOKUP($A13,SBA07_raw!$C$1010:$L$1062,10,FALSE)</f>
        <v>0</v>
      </c>
      <c r="CO13" s="53">
        <f>VLOOKUP($A13,SBA07_raw!$C$160:$L$212,7,FALSE)</f>
        <v>0.5625</v>
      </c>
      <c r="CP13" s="53">
        <f>VLOOKUP($A13,SBA07_raw!$C$160:$L$212,8,FALSE)</f>
        <v>0.34375</v>
      </c>
      <c r="CQ13" s="53">
        <f>VLOOKUP($A13,SBA07_raw!$C$160:$L$212,9,FALSE)</f>
        <v>6.25E-2</v>
      </c>
      <c r="CR13" s="53">
        <f>VLOOKUP($A13,SBA07_raw!$C$160:$L$212,10,FALSE)</f>
        <v>3.125E-2</v>
      </c>
      <c r="CS13" s="33"/>
      <c r="CT13" s="51">
        <f>VLOOKUP($A13,SBA07_raw!$C$638:$L$690,7,FALSE)</f>
        <v>0.41463414634146301</v>
      </c>
      <c r="CU13" s="51">
        <f>VLOOKUP($A13,SBA07_raw!$C$638:$L$690,8,FALSE)</f>
        <v>0.39024390243902402</v>
      </c>
      <c r="CV13" s="51">
        <f>VLOOKUP($A13,SBA07_raw!$C$638:$L$690,9,FALSE)</f>
        <v>0.17073170731707299</v>
      </c>
      <c r="CW13" s="51">
        <f>VLOOKUP($A13,SBA07_raw!$C$638:$L$690,10,FALSE)</f>
        <v>2.4390243902439001E-2</v>
      </c>
      <c r="CX13" s="51">
        <f>VLOOKUP($A13,SBA07_raw!$C$1063:$L$1115,7,FALSE)</f>
        <v>0.17073170731707299</v>
      </c>
      <c r="CY13" s="51">
        <f>VLOOKUP($A13,SBA07_raw!$C$1063:$L$1115,8,FALSE)</f>
        <v>0.63414634146341498</v>
      </c>
      <c r="CZ13" s="51">
        <f>VLOOKUP($A13,SBA07_raw!$C$1063:$L$1115,9,FALSE)</f>
        <v>0.19512195121951201</v>
      </c>
      <c r="DA13" s="51">
        <f>VLOOKUP($A13,SBA07_raw!$C$1063:$L$1115,10,FALSE)</f>
        <v>0</v>
      </c>
      <c r="DB13" s="51">
        <f>VLOOKUP($A13,SBA07_raw!$C$213:$L$265,7,FALSE)</f>
        <v>0.39024390243902402</v>
      </c>
      <c r="DC13" s="51">
        <f>VLOOKUP($A13,SBA07_raw!$C$213:$L$265,8,FALSE)</f>
        <v>0.41463414634146301</v>
      </c>
      <c r="DD13" s="51">
        <f>VLOOKUP($A13,SBA07_raw!$C$213:$L$265,9,FALSE)</f>
        <v>0.12195121951219499</v>
      </c>
      <c r="DE13" s="51">
        <f>VLOOKUP($A13,SBA07_raw!$C$213:$L$265,10,FALSE)</f>
        <v>7.3170731707317097E-2</v>
      </c>
      <c r="DF13" s="33"/>
      <c r="DG13" s="47">
        <f>VLOOKUP($A13,SBA07_raw!$C$691:$L$743,7,FALSE)</f>
        <v>0.54054054054054101</v>
      </c>
      <c r="DH13" s="47">
        <f>VLOOKUP($A13,SBA07_raw!$C$691:$L$743,8,FALSE)</f>
        <v>0.43243243243243201</v>
      </c>
      <c r="DI13" s="47">
        <f>VLOOKUP($A13,SBA07_raw!$C$691:$L$743,9,FALSE)</f>
        <v>2.7027027027027001E-2</v>
      </c>
      <c r="DJ13" s="47">
        <f>VLOOKUP($A13,SBA07_raw!$C$691:$L$743,10,FALSE)</f>
        <v>0</v>
      </c>
      <c r="DK13" s="47">
        <f>VLOOKUP($A13,SBA07_raw!$C$1116:$L$1168,7,FALSE)</f>
        <v>0.108108108108108</v>
      </c>
      <c r="DL13" s="47">
        <f>VLOOKUP($A13,SBA07_raw!$C$1116:$L$1168,8,FALSE)</f>
        <v>0.75675675675675702</v>
      </c>
      <c r="DM13" s="47">
        <f>VLOOKUP($A13,SBA07_raw!$C$1116:$L$1168,9,FALSE)</f>
        <v>5.4054054054054099E-2</v>
      </c>
      <c r="DN13" s="47">
        <f>VLOOKUP($A13,SBA07_raw!$C$1116:$L$1168,10,FALSE)</f>
        <v>8.1081081081081099E-2</v>
      </c>
      <c r="DO13" s="47">
        <f>VLOOKUP($A13,SBA07_raw!$C$266:$L$318,7,FALSE)</f>
        <v>0.45945945945945899</v>
      </c>
      <c r="DP13" s="47">
        <f>VLOOKUP($A13,SBA07_raw!$C$266:$L$318,8,FALSE)</f>
        <v>0.40540540540540498</v>
      </c>
      <c r="DQ13" s="47">
        <f>VLOOKUP($A13,SBA07_raw!$C$266:$L$318,9,FALSE)</f>
        <v>8.1081081081081099E-2</v>
      </c>
      <c r="DR13" s="47">
        <f>VLOOKUP($A13,SBA07_raw!$C$266:$L$318,10,FALSE)</f>
        <v>5.4054054054054099E-2</v>
      </c>
      <c r="DS13" s="85"/>
      <c r="DT13" s="83">
        <f>VLOOKUP($A13,SBA07_raw!$C$744:$L$797,7,FALSE)</f>
        <v>0.55319148936170204</v>
      </c>
      <c r="DU13" s="83">
        <f>VLOOKUP($A13,SBA07_raw!$C$744:$L$797,8,FALSE)</f>
        <v>0.319148936170213</v>
      </c>
      <c r="DV13" s="83">
        <f>VLOOKUP($A13,SBA07_raw!$C$744:$L$797,9,FALSE)</f>
        <v>0.10638297872340401</v>
      </c>
      <c r="DW13" s="83">
        <f>VLOOKUP($A13,SBA07_raw!$C$744:$L$797,10,FALSE)</f>
        <v>2.1276595744680899E-2</v>
      </c>
      <c r="DX13" s="83">
        <f>VLOOKUP($A13,SBA07_raw!$C$1169:$L$1222,7,FALSE)</f>
        <v>0.14893617021276601</v>
      </c>
      <c r="DY13" s="83">
        <f>VLOOKUP($A13,SBA07_raw!$C$1169:$L$1222,8,FALSE)</f>
        <v>0.61702127659574502</v>
      </c>
      <c r="DZ13" s="83">
        <f>VLOOKUP($A13,SBA07_raw!$C$1169:$L$1222,9,FALSE)</f>
        <v>0.21276595744680901</v>
      </c>
      <c r="EA13" s="83">
        <f>VLOOKUP($A13,SBA07_raw!$C$1169:$L$1222,10,FALSE)</f>
        <v>2.1276595744680899E-2</v>
      </c>
      <c r="EB13" s="83">
        <f>VLOOKUP($A13,SBA07_raw!$C$319:$L$372,7,FALSE)</f>
        <v>0.54545454545454497</v>
      </c>
      <c r="EC13" s="83">
        <f>VLOOKUP($A13,SBA07_raw!$C$319:$L$372,8,FALSE)</f>
        <v>0.25</v>
      </c>
      <c r="ED13" s="83">
        <f>VLOOKUP($A13,SBA07_raw!$C$319:$L$372,9,FALSE)</f>
        <v>0.11363636363636399</v>
      </c>
      <c r="EE13" s="83">
        <f>VLOOKUP($A13,SBA07_raw!$C$319:$L$372,10,FALSE)</f>
        <v>9.0909090909090898E-2</v>
      </c>
      <c r="EF13" s="85"/>
      <c r="EG13" s="84">
        <f>VLOOKUP($A13,SBA07_raw!$C$798:$L$851,7,FALSE)</f>
        <v>0.59523809523809501</v>
      </c>
      <c r="EH13" s="84">
        <f>VLOOKUP($A13,SBA07_raw!$C$798:$L$851,8,FALSE)</f>
        <v>0.33333333333333298</v>
      </c>
      <c r="EI13" s="84">
        <f>VLOOKUP($A13,SBA07_raw!$C$798:$L$851,9,FALSE)</f>
        <v>7.1428571428571397E-2</v>
      </c>
      <c r="EJ13" s="84">
        <f>VLOOKUP($A13,SBA07_raw!$C$798:$L$851,10,FALSE)</f>
        <v>0</v>
      </c>
      <c r="EK13" s="84">
        <f>VLOOKUP($A13,SBA07_raw!$C$1223:$L$1276,7,FALSE)</f>
        <v>0.14285714285714299</v>
      </c>
      <c r="EL13" s="84">
        <f>VLOOKUP($A13,SBA07_raw!$C$1223:$L$1276,8,FALSE)</f>
        <v>0.78571428571428603</v>
      </c>
      <c r="EM13" s="84">
        <f>VLOOKUP($A13,SBA07_raw!$C$1223:$L$1276,9,FALSE)</f>
        <v>7.1428571428571397E-2</v>
      </c>
      <c r="EN13" s="84">
        <f>VLOOKUP($A13,SBA07_raw!$C$1223:$L$1276,10,FALSE)</f>
        <v>0</v>
      </c>
      <c r="EO13" s="84">
        <f>VLOOKUP($A13,SBA07_raw!$C$373:$L$426,7,FALSE)</f>
        <v>0.38095238095238099</v>
      </c>
      <c r="EP13" s="84">
        <f>VLOOKUP($A13,SBA07_raw!$C$373:$L$426,8,FALSE)</f>
        <v>0.42857142857142899</v>
      </c>
      <c r="EQ13" s="84">
        <f>VLOOKUP($A13,SBA07_raw!$C$373:$L$426,9,FALSE)</f>
        <v>0.119047619047619</v>
      </c>
      <c r="ER13" s="84">
        <f>VLOOKUP($A13,SBA07_raw!$C$373:$L$426,10,FALSE)</f>
        <v>7.1428571428571397E-2</v>
      </c>
      <c r="ES13" s="56"/>
      <c r="ET13" s="51" t="str">
        <f>VLOOKUP($A13,Fall06HSGQE!$C$141:$J$192,7,FALSE)</f>
        <v>80% or More</v>
      </c>
      <c r="EU13" s="51" t="str">
        <f>VLOOKUP($A13,Fall06HSGQE!$C$141:$J$192,8,FALSE)</f>
        <v>20% or Fewer</v>
      </c>
      <c r="EV13" s="51" t="str">
        <f>VLOOKUP($A13,Fall06HSGQE!$C$260:$J$309,7,FALSE)</f>
        <v>*</v>
      </c>
      <c r="EW13" s="51" t="str">
        <f>VLOOKUP($A13,Fall06HSGQE!$C$260:$J$309,8,FALSE)</f>
        <v>*</v>
      </c>
      <c r="EX13" s="51" t="str">
        <f>VLOOKUP($A13,Fall06HSGQE!$C$22:$J$73,7,FALSE)</f>
        <v>60% or More</v>
      </c>
      <c r="EY13" s="51" t="str">
        <f>VLOOKUP($A13,Fall06HSGQE!$C$22:$J$73,8,FALSE)</f>
        <v>40% or Fewer</v>
      </c>
      <c r="EZ13" s="47" t="str">
        <f>VLOOKUP($A13,Fall06HSGQE!$C$193:$J$241,7,FALSE)</f>
        <v>75% or More</v>
      </c>
      <c r="FA13" s="47" t="str">
        <f>VLOOKUP($A13,Fall06HSGQE!$C$193:$J$241,8,FALSE)</f>
        <v>25% or Fewer</v>
      </c>
      <c r="FB13" s="47" t="str">
        <f>VLOOKUP($A13,Fall06HSGQE!$C$310:$J$349,7,FALSE)</f>
        <v>40% or Fewer</v>
      </c>
      <c r="FC13" s="47" t="str">
        <f>VLOOKUP($A13,Fall06HSGQE!$C$310:$J$349,8,FALSE)</f>
        <v>60% or More</v>
      </c>
      <c r="FD13" s="47">
        <f>VLOOKUP($A13,Fall06HSGQE!$C$74:$J$121,7,FALSE)</f>
        <v>0.625</v>
      </c>
      <c r="FE13" s="47">
        <f>VLOOKUP($A13,Fall06HSGQE!$C$74:$J$121,8,FALSE)</f>
        <v>0.375</v>
      </c>
      <c r="FF13" s="86"/>
      <c r="FG13" s="51" t="str">
        <f>VLOOKUP($A13,Spr07HSGQE!$C$141:$J$194,7,FALSE)</f>
        <v>95% or More</v>
      </c>
      <c r="FH13" s="51" t="str">
        <f>VLOOKUP($A13,Spr07HSGQE!$C$141:$J$194,8,FALSE)</f>
        <v>5% or Fewer</v>
      </c>
      <c r="FI13" s="51">
        <f>VLOOKUP($A13,Spr07HSGQE!$C$275:$J$328,7,FALSE)</f>
        <v>0.92682926829268297</v>
      </c>
      <c r="FJ13" s="51">
        <f>VLOOKUP($A13,Spr07HSGQE!$C$275:$J$328,8,FALSE)</f>
        <v>7.3170731707317097E-2</v>
      </c>
      <c r="FK13" s="51">
        <f>VLOOKUP($A13,Spr07HSGQE!$C$2:$J$55,7,FALSE)</f>
        <v>0.83333333333333304</v>
      </c>
      <c r="FL13" s="51">
        <f>VLOOKUP($A13,Spr07HSGQE!$C$2:$J$55,8,FALSE)</f>
        <v>0.16666666666666699</v>
      </c>
      <c r="FM13" s="47" t="str">
        <f>VLOOKUP($A13,Spr07HSGQE!$C$195:$J$242,7,FALSE)</f>
        <v>*</v>
      </c>
      <c r="FN13" s="47" t="str">
        <f>VLOOKUP($A13,Spr07HSGQE!$C$195:$J$242,8,FALSE)</f>
        <v>*</v>
      </c>
      <c r="FO13" s="47" t="str">
        <f>VLOOKUP($A13,Spr07HSGQE!$C$329:$J$374,7,FALSE)</f>
        <v>*</v>
      </c>
      <c r="FP13" s="47" t="str">
        <f>VLOOKUP($A13,Spr07HSGQE!$C$329:$J$374,8,FALSE)</f>
        <v>*</v>
      </c>
      <c r="FQ13" s="47" t="str">
        <f>VLOOKUP($A13,Spr07HSGQE!$C$56:$J$104,7,FALSE)</f>
        <v>*</v>
      </c>
      <c r="FR13" s="47" t="str">
        <f>VLOOKUP($A13,Spr07HSGQE!$C$56:$J$104,8,FALSE)</f>
        <v>*</v>
      </c>
      <c r="FS13" s="51" t="e">
        <f>VLOOKUP($A13,Spr07HSGQE!$C$243:$J$274,7,FALSE)</f>
        <v>#N/A</v>
      </c>
      <c r="FT13" s="51" t="e">
        <f>VLOOKUP($A13,Spr07HSGQE!$C$243:$J$274,8,FALSE)</f>
        <v>#N/A</v>
      </c>
      <c r="FU13" s="51" t="str">
        <f>VLOOKUP($A13,Spr07HSGQE!$C$375:$J$406,7,FALSE)</f>
        <v>*</v>
      </c>
      <c r="FV13" s="51" t="str">
        <f>VLOOKUP($A13,Spr07HSGQE!$C$375:$J$406,8,FALSE)</f>
        <v>*</v>
      </c>
      <c r="FW13" s="51" t="str">
        <f>VLOOKUP($A13,Spr07HSGQE!$C$105:$J$140,7,FALSE)</f>
        <v>*</v>
      </c>
      <c r="FX13" s="51" t="str">
        <f>VLOOKUP($A13,Spr07HSGQE!$C$105:$J$140,8,FALSE)</f>
        <v>*</v>
      </c>
      <c r="FY13" s="46"/>
    </row>
    <row r="14" spans="1:181">
      <c r="A14">
        <f>VLOOKUP(B14,districts!$A$2:$B$56,2,FALSE)</f>
        <v>12</v>
      </c>
      <c r="B14" s="19" t="s">
        <v>57</v>
      </c>
      <c r="C14" s="58">
        <v>2</v>
      </c>
      <c r="D14" s="59">
        <v>1</v>
      </c>
      <c r="E14" s="60">
        <v>4857189</v>
      </c>
      <c r="F14" s="61">
        <v>446.95</v>
      </c>
      <c r="G14" s="62">
        <v>-1.0296722763507604</v>
      </c>
      <c r="H14" s="63">
        <v>15.3</v>
      </c>
      <c r="I14" s="62">
        <v>32.6</v>
      </c>
      <c r="J14" s="66">
        <v>26.1</v>
      </c>
      <c r="K14" s="20"/>
      <c r="L14" s="67">
        <v>2</v>
      </c>
      <c r="M14" s="63">
        <v>0.8</v>
      </c>
      <c r="N14" s="62">
        <v>0.35335689045936397</v>
      </c>
      <c r="O14" s="63">
        <v>94.619670924670146</v>
      </c>
      <c r="P14" s="68">
        <v>37</v>
      </c>
      <c r="Q14" s="69">
        <v>86</v>
      </c>
      <c r="R14" s="32"/>
      <c r="S14" s="48">
        <v>42.4</v>
      </c>
      <c r="T14" s="48">
        <v>36.4</v>
      </c>
      <c r="U14" s="48">
        <v>12.1</v>
      </c>
      <c r="V14" s="48">
        <v>9.1</v>
      </c>
      <c r="W14" s="48">
        <v>36.4</v>
      </c>
      <c r="X14" s="48">
        <v>42.4</v>
      </c>
      <c r="Y14" s="48">
        <v>12.1</v>
      </c>
      <c r="Z14" s="48">
        <v>9.1</v>
      </c>
      <c r="AA14" s="48">
        <v>39.4</v>
      </c>
      <c r="AB14" s="48">
        <v>39.4</v>
      </c>
      <c r="AC14" s="48">
        <v>12.1</v>
      </c>
      <c r="AD14" s="48">
        <v>9.1</v>
      </c>
      <c r="AE14" s="81"/>
      <c r="AF14" s="50">
        <v>46.9</v>
      </c>
      <c r="AG14" s="50">
        <v>37.5</v>
      </c>
      <c r="AH14" s="50">
        <v>15.6</v>
      </c>
      <c r="AI14" s="50">
        <v>0</v>
      </c>
      <c r="AJ14" s="50">
        <v>40.6</v>
      </c>
      <c r="AK14" s="50">
        <v>46.9</v>
      </c>
      <c r="AL14" s="50">
        <v>12.5</v>
      </c>
      <c r="AM14" s="50">
        <v>0</v>
      </c>
      <c r="AN14" s="50">
        <v>43.8</v>
      </c>
      <c r="AO14" s="50">
        <v>34.4</v>
      </c>
      <c r="AP14" s="50">
        <v>21.9</v>
      </c>
      <c r="AQ14" s="50">
        <v>0</v>
      </c>
      <c r="AR14" s="33"/>
      <c r="AS14" s="34"/>
      <c r="AT14" s="51">
        <f>VLOOKUP(A14,SBA07_raw!$C$427:$L$478,7,FALSE)</f>
        <v>0.60606060606060597</v>
      </c>
      <c r="AU14" s="51">
        <f>VLOOKUP(A14,SBA07_raw!$C$427:$L$478,8,FALSE)</f>
        <v>0.33333333333333298</v>
      </c>
      <c r="AV14" s="51">
        <f>VLOOKUP(A14,SBA07_raw!$C$427:$L$478,9,FALSE)</f>
        <v>3.03030303030303E-2</v>
      </c>
      <c r="AW14" s="51">
        <f>VLOOKUP(A14,SBA07_raw!$C$427:$L$478,10,FALSE)</f>
        <v>3.03030303030303E-2</v>
      </c>
      <c r="AX14" s="51">
        <f>VLOOKUP(A14,SBA07_raw!$C$852:$L$903,7,FALSE)</f>
        <v>0.51515151515151503</v>
      </c>
      <c r="AY14" s="51">
        <f>VLOOKUP(A14,SBA07_raw!$C$852:$L$903,8,FALSE)</f>
        <v>0.36363636363636398</v>
      </c>
      <c r="AZ14" s="51">
        <f>VLOOKUP(A14,SBA07_raw!$C$852:$L$903,9,FALSE)</f>
        <v>0.12121212121212099</v>
      </c>
      <c r="BA14" s="51">
        <f>VLOOKUP(A14,SBA07_raw!$C$852:$L$903,10,FALSE)</f>
        <v>0</v>
      </c>
      <c r="BB14" s="51">
        <f>VLOOKUP(A14,SBA07_raw!$C$2:$L$53,7,FALSE)</f>
        <v>0.48484848484848497</v>
      </c>
      <c r="BC14" s="51">
        <f>VLOOKUP(A14,SBA07_raw!$C$2:$L$53,8,FALSE)</f>
        <v>0.39393939393939398</v>
      </c>
      <c r="BD14" s="51">
        <f>VLOOKUP(A14,SBA07_raw!$C$2:$L$53,9,FALSE)</f>
        <v>9.0909090909090898E-2</v>
      </c>
      <c r="BE14" s="51">
        <f>VLOOKUP(A14,SBA07_raw!$C$2:$L$53,10,FALSE)</f>
        <v>3.03030303030303E-2</v>
      </c>
      <c r="BF14" s="33"/>
      <c r="BG14" s="47">
        <f>VLOOKUP(A14,SBA07_raw!$C$479:$L$531,7,FALSE)</f>
        <v>0.40625</v>
      </c>
      <c r="BH14" s="47">
        <f>VLOOKUP(A14,SBA07_raw!$C$479:$L$531,8,FALSE)</f>
        <v>0.4375</v>
      </c>
      <c r="BI14" s="47">
        <f>VLOOKUP(A14,SBA07_raw!$C$479:$L$531,9,FALSE)</f>
        <v>0.15625</v>
      </c>
      <c r="BJ14" s="47">
        <f>VLOOKUP(A14,SBA07_raw!$C$479:$L$531,10,FALSE)</f>
        <v>0</v>
      </c>
      <c r="BK14" s="47">
        <f>VLOOKUP(A14,SBA07_raw!$C$904:$L$956,7,FALSE)</f>
        <v>0.28125</v>
      </c>
      <c r="BL14" s="47">
        <f>VLOOKUP(A14,SBA07_raw!$C$904:$L$956,8,FALSE)</f>
        <v>0.625</v>
      </c>
      <c r="BM14" s="47">
        <f>VLOOKUP(A14,SBA07_raw!$C$904:$L$956,9,FALSE)</f>
        <v>9.375E-2</v>
      </c>
      <c r="BN14" s="47">
        <f>VLOOKUP(A14,SBA07_raw!$C$904:$L$956,10,FALSE)</f>
        <v>0</v>
      </c>
      <c r="BO14" s="47">
        <f>VLOOKUP(A14,SBA07_raw!$C$54:$L$106,7,FALSE)</f>
        <v>0.4375</v>
      </c>
      <c r="BP14" s="47">
        <f>VLOOKUP(A14,SBA07_raw!$C$54:$L$106,8,FALSE)</f>
        <v>0.46875</v>
      </c>
      <c r="BQ14" s="47">
        <f>VLOOKUP(A14,SBA07_raw!$C$54:$L$106,9,FALSE)</f>
        <v>6.25E-2</v>
      </c>
      <c r="BR14" s="47">
        <f>VLOOKUP(A14,SBA07_raw!$C$54:$L$106,10,FALSE)</f>
        <v>3.125E-2</v>
      </c>
      <c r="BS14" s="33"/>
      <c r="BT14" s="51">
        <f>VLOOKUP($A14,SBA07_raw!$C$532:$L$584,7,FALSE)</f>
        <v>0.4375</v>
      </c>
      <c r="BU14" s="51">
        <f>VLOOKUP($A14,SBA07_raw!$C$532:$L$584,8,FALSE)</f>
        <v>0.53125</v>
      </c>
      <c r="BV14" s="51">
        <f>VLOOKUP($A14,SBA07_raw!$C$532:$L$584,9,FALSE)</f>
        <v>3.125E-2</v>
      </c>
      <c r="BW14" s="51">
        <f>VLOOKUP($A14,SBA07_raw!$C$532:$L$584,10,FALSE)</f>
        <v>0</v>
      </c>
      <c r="BX14" s="52">
        <f>VLOOKUP($A14,SBA07_raw!$C$957:$L$1009,7,FALSE)</f>
        <v>0.40625</v>
      </c>
      <c r="BY14" s="52">
        <f>VLOOKUP($A14,SBA07_raw!$C$957:$L$1009,8,FALSE)</f>
        <v>0.5</v>
      </c>
      <c r="BZ14" s="52">
        <f>VLOOKUP($A14,SBA07_raw!$C$957:$L$1009,9,FALSE)</f>
        <v>9.375E-2</v>
      </c>
      <c r="CA14" s="52">
        <f>VLOOKUP($A14,SBA07_raw!$C$957:$L$1009,10,FALSE)</f>
        <v>0</v>
      </c>
      <c r="CB14" s="52">
        <f>VLOOKUP($A14,SBA07_raw!$C$107:$L$159,7,FALSE)</f>
        <v>0.625</v>
      </c>
      <c r="CC14" s="52">
        <f>VLOOKUP($A14,SBA07_raw!$C$107:$L$159,8,FALSE)</f>
        <v>0.28125</v>
      </c>
      <c r="CD14" s="52">
        <f>VLOOKUP($A14,SBA07_raw!$C$107:$L$159,9,FALSE)</f>
        <v>9.375E-2</v>
      </c>
      <c r="CE14" s="52">
        <f>VLOOKUP($A14,SBA07_raw!$C$107:$L$159,10,FALSE)</f>
        <v>0</v>
      </c>
      <c r="CF14" s="36"/>
      <c r="CG14" s="53">
        <f>VLOOKUP($A14,SBA07_raw!$C$585:$L$637,7,FALSE)</f>
        <v>0.32258064516128998</v>
      </c>
      <c r="CH14" s="53">
        <f>VLOOKUP($A14,SBA07_raw!$C$585:$L$637,8,FALSE)</f>
        <v>0.51612903225806495</v>
      </c>
      <c r="CI14" s="53">
        <f>VLOOKUP($A14,SBA07_raw!$C$585:$L$637,9,FALSE)</f>
        <v>0.16129032258064499</v>
      </c>
      <c r="CJ14" s="53">
        <f>VLOOKUP($A14,SBA07_raw!$C$585:$L$637,10,FALSE)</f>
        <v>0</v>
      </c>
      <c r="CK14" s="53">
        <f>VLOOKUP($A14,SBA07_raw!$C$1010:$L$1062,7,FALSE)</f>
        <v>0.19354838709677399</v>
      </c>
      <c r="CL14" s="53">
        <f>VLOOKUP($A14,SBA07_raw!$C$1010:$L$1062,8,FALSE)</f>
        <v>0.483870967741936</v>
      </c>
      <c r="CM14" s="53">
        <f>VLOOKUP($A14,SBA07_raw!$C$1010:$L$1062,9,FALSE)</f>
        <v>0.29032258064516098</v>
      </c>
      <c r="CN14" s="53">
        <f>VLOOKUP($A14,SBA07_raw!$C$1010:$L$1062,10,FALSE)</f>
        <v>3.2258064516128997E-2</v>
      </c>
      <c r="CO14" s="53">
        <f>VLOOKUP($A14,SBA07_raw!$C$160:$L$212,7,FALSE)</f>
        <v>0.225806451612903</v>
      </c>
      <c r="CP14" s="53">
        <f>VLOOKUP($A14,SBA07_raw!$C$160:$L$212,8,FALSE)</f>
        <v>0.54838709677419395</v>
      </c>
      <c r="CQ14" s="53">
        <f>VLOOKUP($A14,SBA07_raw!$C$160:$L$212,9,FALSE)</f>
        <v>0.16129032258064499</v>
      </c>
      <c r="CR14" s="53">
        <f>VLOOKUP($A14,SBA07_raw!$C$160:$L$212,10,FALSE)</f>
        <v>6.4516129032258104E-2</v>
      </c>
      <c r="CS14" s="33"/>
      <c r="CT14" s="51">
        <f>VLOOKUP($A14,SBA07_raw!$C$638:$L$690,7,FALSE)</f>
        <v>0.45454545454545497</v>
      </c>
      <c r="CU14" s="51">
        <f>VLOOKUP($A14,SBA07_raw!$C$638:$L$690,8,FALSE)</f>
        <v>0.48484848484848497</v>
      </c>
      <c r="CV14" s="51">
        <f>VLOOKUP($A14,SBA07_raw!$C$638:$L$690,9,FALSE)</f>
        <v>6.0606060606060601E-2</v>
      </c>
      <c r="CW14" s="51">
        <f>VLOOKUP($A14,SBA07_raw!$C$638:$L$690,10,FALSE)</f>
        <v>0</v>
      </c>
      <c r="CX14" s="51">
        <f>VLOOKUP($A14,SBA07_raw!$C$1063:$L$1115,7,FALSE)</f>
        <v>0.18181818181818199</v>
      </c>
      <c r="CY14" s="51">
        <f>VLOOKUP($A14,SBA07_raw!$C$1063:$L$1115,8,FALSE)</f>
        <v>0.72727272727272696</v>
      </c>
      <c r="CZ14" s="51">
        <f>VLOOKUP($A14,SBA07_raw!$C$1063:$L$1115,9,FALSE)</f>
        <v>9.0909090909090898E-2</v>
      </c>
      <c r="DA14" s="51">
        <f>VLOOKUP($A14,SBA07_raw!$C$1063:$L$1115,10,FALSE)</f>
        <v>0</v>
      </c>
      <c r="DB14" s="51">
        <f>VLOOKUP($A14,SBA07_raw!$C$213:$L$265,7,FALSE)</f>
        <v>0.39393939393939398</v>
      </c>
      <c r="DC14" s="51">
        <f>VLOOKUP($A14,SBA07_raw!$C$213:$L$265,8,FALSE)</f>
        <v>0.51515151515151503</v>
      </c>
      <c r="DD14" s="51">
        <f>VLOOKUP($A14,SBA07_raw!$C$213:$L$265,9,FALSE)</f>
        <v>9.0909090909090898E-2</v>
      </c>
      <c r="DE14" s="51">
        <f>VLOOKUP($A14,SBA07_raw!$C$213:$L$265,10,FALSE)</f>
        <v>0</v>
      </c>
      <c r="DF14" s="33"/>
      <c r="DG14" s="47">
        <f>VLOOKUP($A14,SBA07_raw!$C$691:$L$743,7,FALSE)</f>
        <v>0.36111111111111099</v>
      </c>
      <c r="DH14" s="47">
        <f>VLOOKUP($A14,SBA07_raw!$C$691:$L$743,8,FALSE)</f>
        <v>0.58333333333333304</v>
      </c>
      <c r="DI14" s="47">
        <f>VLOOKUP($A14,SBA07_raw!$C$691:$L$743,9,FALSE)</f>
        <v>5.5555555555555601E-2</v>
      </c>
      <c r="DJ14" s="47">
        <f>VLOOKUP($A14,SBA07_raw!$C$691:$L$743,10,FALSE)</f>
        <v>0</v>
      </c>
      <c r="DK14" s="47">
        <f>VLOOKUP($A14,SBA07_raw!$C$1116:$L$1168,7,FALSE)</f>
        <v>8.3333333333333301E-2</v>
      </c>
      <c r="DL14" s="47">
        <f>VLOOKUP($A14,SBA07_raw!$C$1116:$L$1168,8,FALSE)</f>
        <v>0.69444444444444398</v>
      </c>
      <c r="DM14" s="47">
        <f>VLOOKUP($A14,SBA07_raw!$C$1116:$L$1168,9,FALSE)</f>
        <v>0.13888888888888901</v>
      </c>
      <c r="DN14" s="47">
        <f>VLOOKUP($A14,SBA07_raw!$C$1116:$L$1168,10,FALSE)</f>
        <v>8.3333333333333301E-2</v>
      </c>
      <c r="DO14" s="47">
        <f>VLOOKUP($A14,SBA07_raw!$C$266:$L$318,7,FALSE)</f>
        <v>0.22857142857142901</v>
      </c>
      <c r="DP14" s="47">
        <f>VLOOKUP($A14,SBA07_raw!$C$266:$L$318,8,FALSE)</f>
        <v>0.48571428571428599</v>
      </c>
      <c r="DQ14" s="47">
        <f>VLOOKUP($A14,SBA07_raw!$C$266:$L$318,9,FALSE)</f>
        <v>0.17142857142857101</v>
      </c>
      <c r="DR14" s="47">
        <f>VLOOKUP($A14,SBA07_raw!$C$266:$L$318,10,FALSE)</f>
        <v>0.114285714285714</v>
      </c>
      <c r="DS14" s="85"/>
      <c r="DT14" s="83">
        <f>VLOOKUP($A14,SBA07_raw!$C$744:$L$797,7,FALSE)</f>
        <v>0.69767441860465096</v>
      </c>
      <c r="DU14" s="83">
        <f>VLOOKUP($A14,SBA07_raw!$C$744:$L$797,8,FALSE)</f>
        <v>0.162790697674419</v>
      </c>
      <c r="DV14" s="83">
        <f>VLOOKUP($A14,SBA07_raw!$C$744:$L$797,9,FALSE)</f>
        <v>0.13953488372093001</v>
      </c>
      <c r="DW14" s="83">
        <f>VLOOKUP($A14,SBA07_raw!$C$744:$L$797,10,FALSE)</f>
        <v>0</v>
      </c>
      <c r="DX14" s="83">
        <f>VLOOKUP($A14,SBA07_raw!$C$1169:$L$1222,7,FALSE)</f>
        <v>4.6511627906976702E-2</v>
      </c>
      <c r="DY14" s="83">
        <f>VLOOKUP($A14,SBA07_raw!$C$1169:$L$1222,8,FALSE)</f>
        <v>0.72093023255813904</v>
      </c>
      <c r="DZ14" s="83">
        <f>VLOOKUP($A14,SBA07_raw!$C$1169:$L$1222,9,FALSE)</f>
        <v>0.186046511627907</v>
      </c>
      <c r="EA14" s="83">
        <f>VLOOKUP($A14,SBA07_raw!$C$1169:$L$1222,10,FALSE)</f>
        <v>4.6511627906976702E-2</v>
      </c>
      <c r="EB14" s="83">
        <f>VLOOKUP($A14,SBA07_raw!$C$319:$L$372,7,FALSE)</f>
        <v>0.48837209302325602</v>
      </c>
      <c r="EC14" s="83">
        <f>VLOOKUP($A14,SBA07_raw!$C$319:$L$372,8,FALSE)</f>
        <v>0.25581395348837199</v>
      </c>
      <c r="ED14" s="83">
        <f>VLOOKUP($A14,SBA07_raw!$C$319:$L$372,9,FALSE)</f>
        <v>0.13953488372093001</v>
      </c>
      <c r="EE14" s="83">
        <f>VLOOKUP($A14,SBA07_raw!$C$319:$L$372,10,FALSE)</f>
        <v>0.116279069767442</v>
      </c>
      <c r="EF14" s="85"/>
      <c r="EG14" s="84">
        <f>VLOOKUP($A14,SBA07_raw!$C$798:$L$851,7,FALSE)</f>
        <v>0.67741935483870996</v>
      </c>
      <c r="EH14" s="84">
        <f>VLOOKUP($A14,SBA07_raw!$C$798:$L$851,8,FALSE)</f>
        <v>0.25806451612903197</v>
      </c>
      <c r="EI14" s="84">
        <f>VLOOKUP($A14,SBA07_raw!$C$798:$L$851,9,FALSE)</f>
        <v>3.2258064516128997E-2</v>
      </c>
      <c r="EJ14" s="84">
        <f>VLOOKUP($A14,SBA07_raw!$C$798:$L$851,10,FALSE)</f>
        <v>3.2258064516128997E-2</v>
      </c>
      <c r="EK14" s="84">
        <f>VLOOKUP($A14,SBA07_raw!$C$1223:$L$1276,7,FALSE)</f>
        <v>6.4516129032258104E-2</v>
      </c>
      <c r="EL14" s="84">
        <f>VLOOKUP($A14,SBA07_raw!$C$1223:$L$1276,8,FALSE)</f>
        <v>0.80645161290322598</v>
      </c>
      <c r="EM14" s="84">
        <f>VLOOKUP($A14,SBA07_raw!$C$1223:$L$1276,9,FALSE)</f>
        <v>9.6774193548387094E-2</v>
      </c>
      <c r="EN14" s="84">
        <f>VLOOKUP($A14,SBA07_raw!$C$1223:$L$1276,10,FALSE)</f>
        <v>3.2258064516128997E-2</v>
      </c>
      <c r="EO14" s="84">
        <f>VLOOKUP($A14,SBA07_raw!$C$373:$L$426,7,FALSE)</f>
        <v>0.25806451612903197</v>
      </c>
      <c r="EP14" s="84">
        <f>VLOOKUP($A14,SBA07_raw!$C$373:$L$426,8,FALSE)</f>
        <v>0.64516129032258096</v>
      </c>
      <c r="EQ14" s="84">
        <f>VLOOKUP($A14,SBA07_raw!$C$373:$L$426,9,FALSE)</f>
        <v>3.2258064516128997E-2</v>
      </c>
      <c r="ER14" s="84">
        <f>VLOOKUP($A14,SBA07_raw!$C$373:$L$426,10,FALSE)</f>
        <v>6.4516129032258104E-2</v>
      </c>
      <c r="ES14" s="56"/>
      <c r="ET14" s="51">
        <f>VLOOKUP($A14,Fall06HSGQE!$C$141:$J$192,7,FALSE)</f>
        <v>0.4</v>
      </c>
      <c r="EU14" s="51">
        <f>VLOOKUP($A14,Fall06HSGQE!$C$141:$J$192,8,FALSE)</f>
        <v>0.6</v>
      </c>
      <c r="EV14" s="51" t="str">
        <f>VLOOKUP($A14,Fall06HSGQE!$C$260:$J$309,7,FALSE)</f>
        <v>*</v>
      </c>
      <c r="EW14" s="51" t="str">
        <f>VLOOKUP($A14,Fall06HSGQE!$C$260:$J$309,8,FALSE)</f>
        <v>*</v>
      </c>
      <c r="EX14" s="51" t="str">
        <f>VLOOKUP($A14,Fall06HSGQE!$C$22:$J$73,7,FALSE)</f>
        <v>*</v>
      </c>
      <c r="EY14" s="51" t="str">
        <f>VLOOKUP($A14,Fall06HSGQE!$C$22:$J$73,8,FALSE)</f>
        <v>*</v>
      </c>
      <c r="EZ14" s="47" t="str">
        <f>VLOOKUP($A14,Fall06HSGQE!$C$193:$J$241,7,FALSE)</f>
        <v>*</v>
      </c>
      <c r="FA14" s="47" t="str">
        <f>VLOOKUP($A14,Fall06HSGQE!$C$193:$J$241,8,FALSE)</f>
        <v>*</v>
      </c>
      <c r="FB14" s="47" t="str">
        <f>VLOOKUP($A14,Fall06HSGQE!$C$310:$J$349,7,FALSE)</f>
        <v>*</v>
      </c>
      <c r="FC14" s="47" t="str">
        <f>VLOOKUP($A14,Fall06HSGQE!$C$310:$J$349,8,FALSE)</f>
        <v>*</v>
      </c>
      <c r="FD14" s="47" t="str">
        <f>VLOOKUP($A14,Fall06HSGQE!$C$74:$J$121,7,FALSE)</f>
        <v>*</v>
      </c>
      <c r="FE14" s="47" t="str">
        <f>VLOOKUP($A14,Fall06HSGQE!$C$74:$J$121,8,FALSE)</f>
        <v>*</v>
      </c>
      <c r="FF14" s="86"/>
      <c r="FG14" s="51" t="str">
        <f>VLOOKUP($A14,Spr07HSGQE!$C$141:$J$194,7,FALSE)</f>
        <v>90% or More</v>
      </c>
      <c r="FH14" s="51" t="str">
        <f>VLOOKUP($A14,Spr07HSGQE!$C$141:$J$194,8,FALSE)</f>
        <v>10% or Fewer</v>
      </c>
      <c r="FI14" s="51">
        <f>VLOOKUP($A14,Spr07HSGQE!$C$275:$J$328,7,FALSE)</f>
        <v>0.90322580645161299</v>
      </c>
      <c r="FJ14" s="51">
        <f>VLOOKUP($A14,Spr07HSGQE!$C$275:$J$328,8,FALSE)</f>
        <v>9.6774193548387094E-2</v>
      </c>
      <c r="FK14" s="51">
        <f>VLOOKUP($A14,Spr07HSGQE!$C$2:$J$55,7,FALSE)</f>
        <v>0.90322580645161299</v>
      </c>
      <c r="FL14" s="51">
        <f>VLOOKUP($A14,Spr07HSGQE!$C$2:$J$55,8,FALSE)</f>
        <v>9.6774193548387094E-2</v>
      </c>
      <c r="FM14" s="47" t="str">
        <f>VLOOKUP($A14,Spr07HSGQE!$C$195:$J$242,7,FALSE)</f>
        <v>60% or More</v>
      </c>
      <c r="FN14" s="47" t="str">
        <f>VLOOKUP($A14,Spr07HSGQE!$C$195:$J$242,8,FALSE)</f>
        <v>40% or Fewer</v>
      </c>
      <c r="FO14" s="47" t="str">
        <f>VLOOKUP($A14,Spr07HSGQE!$C$329:$J$374,7,FALSE)</f>
        <v>60% or More</v>
      </c>
      <c r="FP14" s="47" t="str">
        <f>VLOOKUP($A14,Spr07HSGQE!$C$329:$J$374,8,FALSE)</f>
        <v>40% or Fewer</v>
      </c>
      <c r="FQ14" s="47" t="str">
        <f>VLOOKUP($A14,Spr07HSGQE!$C$56:$J$104,7,FALSE)</f>
        <v>*</v>
      </c>
      <c r="FR14" s="47" t="str">
        <f>VLOOKUP($A14,Spr07HSGQE!$C$56:$J$104,8,FALSE)</f>
        <v>*</v>
      </c>
      <c r="FS14" s="51" t="e">
        <f>VLOOKUP($A14,Spr07HSGQE!$C$243:$J$274,7,FALSE)</f>
        <v>#N/A</v>
      </c>
      <c r="FT14" s="51" t="e">
        <f>VLOOKUP($A14,Spr07HSGQE!$C$243:$J$274,8,FALSE)</f>
        <v>#N/A</v>
      </c>
      <c r="FU14" s="51" t="e">
        <f>VLOOKUP($A14,Spr07HSGQE!$C$375:$J$406,7,FALSE)</f>
        <v>#N/A</v>
      </c>
      <c r="FV14" s="51" t="e">
        <f>VLOOKUP($A14,Spr07HSGQE!$C$375:$J$406,8,FALSE)</f>
        <v>#N/A</v>
      </c>
      <c r="FW14" s="51" t="e">
        <f>VLOOKUP($A14,Spr07HSGQE!$C$105:$J$140,7,FALSE)</f>
        <v>#N/A</v>
      </c>
      <c r="FX14" s="51" t="e">
        <f>VLOOKUP($A14,Spr07HSGQE!$C$105:$J$140,8,FALSE)</f>
        <v>#N/A</v>
      </c>
      <c r="FY14" s="46"/>
    </row>
    <row r="15" spans="1:181">
      <c r="A15">
        <f>VLOOKUP(B15,districts!$A$2:$B$56,2,FALSE)</f>
        <v>13</v>
      </c>
      <c r="B15" s="19" t="s">
        <v>58</v>
      </c>
      <c r="C15" s="58">
        <v>5</v>
      </c>
      <c r="D15" s="59">
        <v>4</v>
      </c>
      <c r="E15" s="60">
        <v>5670095</v>
      </c>
      <c r="F15" s="61">
        <v>766.25</v>
      </c>
      <c r="G15" s="62">
        <v>16.664129110840449</v>
      </c>
      <c r="H15" s="63">
        <v>8</v>
      </c>
      <c r="I15" s="62">
        <v>10.5</v>
      </c>
      <c r="J15" s="66">
        <v>15.6</v>
      </c>
      <c r="K15" s="20"/>
      <c r="L15" s="67">
        <v>7</v>
      </c>
      <c r="M15" s="63">
        <v>2.1</v>
      </c>
      <c r="N15" s="62">
        <v>0.30627871362940279</v>
      </c>
      <c r="O15" s="63">
        <v>97.292992875798092</v>
      </c>
      <c r="P15" s="68">
        <v>25</v>
      </c>
      <c r="Q15" s="69">
        <v>64.099999999999994</v>
      </c>
      <c r="R15" s="32"/>
      <c r="S15" s="48">
        <v>40.9</v>
      </c>
      <c r="T15" s="48">
        <v>29.5</v>
      </c>
      <c r="U15" s="48">
        <v>13.6</v>
      </c>
      <c r="V15" s="48">
        <v>15.9</v>
      </c>
      <c r="W15" s="48">
        <v>52.3</v>
      </c>
      <c r="X15" s="48">
        <v>11.4</v>
      </c>
      <c r="Y15" s="48">
        <v>22.7</v>
      </c>
      <c r="Z15" s="48">
        <v>13.6</v>
      </c>
      <c r="AA15" s="48">
        <v>37.200000000000003</v>
      </c>
      <c r="AB15" s="48">
        <v>27.9</v>
      </c>
      <c r="AC15" s="48">
        <v>23.3</v>
      </c>
      <c r="AD15" s="48">
        <v>11.6</v>
      </c>
      <c r="AE15" s="81"/>
      <c r="AF15" s="50">
        <v>51.4</v>
      </c>
      <c r="AG15" s="50">
        <v>27</v>
      </c>
      <c r="AH15" s="50">
        <v>13.5</v>
      </c>
      <c r="AI15" s="50">
        <v>8.1</v>
      </c>
      <c r="AJ15" s="50">
        <v>37.799999999999997</v>
      </c>
      <c r="AK15" s="50">
        <v>40.5</v>
      </c>
      <c r="AL15" s="50">
        <v>10.8</v>
      </c>
      <c r="AM15" s="50">
        <v>10.8</v>
      </c>
      <c r="AN15" s="50">
        <v>37.799999999999997</v>
      </c>
      <c r="AO15" s="50">
        <v>27</v>
      </c>
      <c r="AP15" s="50">
        <v>27</v>
      </c>
      <c r="AQ15" s="50">
        <v>8.1</v>
      </c>
      <c r="AR15" s="33"/>
      <c r="AS15" s="34"/>
      <c r="AT15" s="51">
        <f>VLOOKUP(A15,SBA07_raw!$C$427:$L$478,7,FALSE)</f>
        <v>0.64583333333333304</v>
      </c>
      <c r="AU15" s="51">
        <f>VLOOKUP(A15,SBA07_raw!$C$427:$L$478,8,FALSE)</f>
        <v>0.33333333333333298</v>
      </c>
      <c r="AV15" s="51">
        <f>VLOOKUP(A15,SBA07_raw!$C$427:$L$478,9,FALSE)</f>
        <v>2.0833333333333301E-2</v>
      </c>
      <c r="AW15" s="51">
        <f>VLOOKUP(A15,SBA07_raw!$C$427:$L$478,10,FALSE)</f>
        <v>0</v>
      </c>
      <c r="AX15" s="51">
        <f>VLOOKUP(A15,SBA07_raw!$C$852:$L$903,7,FALSE)</f>
        <v>0.58333333333333304</v>
      </c>
      <c r="AY15" s="51">
        <f>VLOOKUP(A15,SBA07_raw!$C$852:$L$903,8,FALSE)</f>
        <v>0.41666666666666702</v>
      </c>
      <c r="AZ15" s="51">
        <f>VLOOKUP(A15,SBA07_raw!$C$852:$L$903,9,FALSE)</f>
        <v>0</v>
      </c>
      <c r="BA15" s="51">
        <f>VLOOKUP(A15,SBA07_raw!$C$852:$L$903,10,FALSE)</f>
        <v>0</v>
      </c>
      <c r="BB15" s="51">
        <f>VLOOKUP(A15,SBA07_raw!$C$2:$L$53,7,FALSE)</f>
        <v>0.5</v>
      </c>
      <c r="BC15" s="51">
        <f>VLOOKUP(A15,SBA07_raw!$C$2:$L$53,8,FALSE)</f>
        <v>0.375</v>
      </c>
      <c r="BD15" s="51">
        <f>VLOOKUP(A15,SBA07_raw!$C$2:$L$53,9,FALSE)</f>
        <v>2.0833333333333301E-2</v>
      </c>
      <c r="BE15" s="51">
        <f>VLOOKUP(A15,SBA07_raw!$C$2:$L$53,10,FALSE)</f>
        <v>0.104166666666667</v>
      </c>
      <c r="BF15" s="33"/>
      <c r="BG15" s="47">
        <f>VLOOKUP(A15,SBA07_raw!$C$479:$L$531,7,FALSE)</f>
        <v>0.43243243243243201</v>
      </c>
      <c r="BH15" s="47">
        <f>VLOOKUP(A15,SBA07_raw!$C$479:$L$531,8,FALSE)</f>
        <v>0.5</v>
      </c>
      <c r="BI15" s="47">
        <f>VLOOKUP(A15,SBA07_raw!$C$479:$L$531,9,FALSE)</f>
        <v>4.0540540540540501E-2</v>
      </c>
      <c r="BJ15" s="47">
        <f>VLOOKUP(A15,SBA07_raw!$C$479:$L$531,10,FALSE)</f>
        <v>2.7027027027027001E-2</v>
      </c>
      <c r="BK15" s="47">
        <f>VLOOKUP(A15,SBA07_raw!$C$904:$L$956,7,FALSE)</f>
        <v>0.465753424657534</v>
      </c>
      <c r="BL15" s="47">
        <f>VLOOKUP(A15,SBA07_raw!$C$904:$L$956,8,FALSE)</f>
        <v>0.45205479452054798</v>
      </c>
      <c r="BM15" s="47">
        <f>VLOOKUP(A15,SBA07_raw!$C$904:$L$956,9,FALSE)</f>
        <v>6.8493150684931503E-2</v>
      </c>
      <c r="BN15" s="47">
        <f>VLOOKUP(A15,SBA07_raw!$C$904:$L$956,10,FALSE)</f>
        <v>1.3698630136986301E-2</v>
      </c>
      <c r="BO15" s="47">
        <f>VLOOKUP(A15,SBA07_raw!$C$54:$L$106,7,FALSE)</f>
        <v>0.31506849315068503</v>
      </c>
      <c r="BP15" s="47">
        <f>VLOOKUP(A15,SBA07_raw!$C$54:$L$106,8,FALSE)</f>
        <v>0.47945205479452102</v>
      </c>
      <c r="BQ15" s="47">
        <f>VLOOKUP(A15,SBA07_raw!$C$54:$L$106,9,FALSE)</f>
        <v>0.10958904109589</v>
      </c>
      <c r="BR15" s="47">
        <f>VLOOKUP(A15,SBA07_raw!$C$54:$L$106,10,FALSE)</f>
        <v>9.5890410958904104E-2</v>
      </c>
      <c r="BS15" s="33"/>
      <c r="BT15" s="51">
        <f>VLOOKUP($A15,SBA07_raw!$C$532:$L$584,7,FALSE)</f>
        <v>0.46551724137931</v>
      </c>
      <c r="BU15" s="51">
        <f>VLOOKUP($A15,SBA07_raw!$C$532:$L$584,8,FALSE)</f>
        <v>0.41379310344827602</v>
      </c>
      <c r="BV15" s="51">
        <f>VLOOKUP($A15,SBA07_raw!$C$532:$L$584,9,FALSE)</f>
        <v>8.6206896551724102E-2</v>
      </c>
      <c r="BW15" s="51">
        <f>VLOOKUP($A15,SBA07_raw!$C$532:$L$584,10,FALSE)</f>
        <v>3.4482758620689703E-2</v>
      </c>
      <c r="BX15" s="52">
        <f>VLOOKUP($A15,SBA07_raw!$C$957:$L$1009,7,FALSE)</f>
        <v>0.42857142857142899</v>
      </c>
      <c r="BY15" s="52">
        <f>VLOOKUP($A15,SBA07_raw!$C$957:$L$1009,8,FALSE)</f>
        <v>0.375</v>
      </c>
      <c r="BZ15" s="52">
        <f>VLOOKUP($A15,SBA07_raw!$C$957:$L$1009,9,FALSE)</f>
        <v>0.19642857142857101</v>
      </c>
      <c r="CA15" s="52">
        <f>VLOOKUP($A15,SBA07_raw!$C$957:$L$1009,10,FALSE)</f>
        <v>0</v>
      </c>
      <c r="CB15" s="52">
        <f>VLOOKUP($A15,SBA07_raw!$C$107:$L$159,7,FALSE)</f>
        <v>0.527272727272727</v>
      </c>
      <c r="CC15" s="52">
        <f>VLOOKUP($A15,SBA07_raw!$C$107:$L$159,8,FALSE)</f>
        <v>0.30909090909090903</v>
      </c>
      <c r="CD15" s="52">
        <f>VLOOKUP($A15,SBA07_raw!$C$107:$L$159,9,FALSE)</f>
        <v>9.0909090909090898E-2</v>
      </c>
      <c r="CE15" s="52">
        <f>VLOOKUP($A15,SBA07_raw!$C$107:$L$159,10,FALSE)</f>
        <v>7.2727272727272696E-2</v>
      </c>
      <c r="CF15" s="36"/>
      <c r="CG15" s="53">
        <f>VLOOKUP($A15,SBA07_raw!$C$585:$L$637,7,FALSE)</f>
        <v>0.40350877192982498</v>
      </c>
      <c r="CH15" s="53">
        <f>VLOOKUP($A15,SBA07_raw!$C$585:$L$637,8,FALSE)</f>
        <v>0.50877192982456099</v>
      </c>
      <c r="CI15" s="53">
        <f>VLOOKUP($A15,SBA07_raw!$C$585:$L$637,9,FALSE)</f>
        <v>8.7719298245614002E-2</v>
      </c>
      <c r="CJ15" s="53">
        <f>VLOOKUP($A15,SBA07_raw!$C$585:$L$637,10,FALSE)</f>
        <v>0</v>
      </c>
      <c r="CK15" s="53">
        <f>VLOOKUP($A15,SBA07_raw!$C$1010:$L$1062,7,FALSE)</f>
        <v>0.34545454545454501</v>
      </c>
      <c r="CL15" s="53">
        <f>VLOOKUP($A15,SBA07_raw!$C$1010:$L$1062,8,FALSE)</f>
        <v>0.41818181818181799</v>
      </c>
      <c r="CM15" s="53">
        <f>VLOOKUP($A15,SBA07_raw!$C$1010:$L$1062,9,FALSE)</f>
        <v>0.236363636363636</v>
      </c>
      <c r="CN15" s="53">
        <f>VLOOKUP($A15,SBA07_raw!$C$1010:$L$1062,10,FALSE)</f>
        <v>0</v>
      </c>
      <c r="CO15" s="53">
        <f>VLOOKUP($A15,SBA07_raw!$C$160:$L$212,7,FALSE)</f>
        <v>0.31481481481481499</v>
      </c>
      <c r="CP15" s="53">
        <f>VLOOKUP($A15,SBA07_raw!$C$160:$L$212,8,FALSE)</f>
        <v>0.38888888888888901</v>
      </c>
      <c r="CQ15" s="53">
        <f>VLOOKUP($A15,SBA07_raw!$C$160:$L$212,9,FALSE)</f>
        <v>0.22222222222222199</v>
      </c>
      <c r="CR15" s="53">
        <f>VLOOKUP($A15,SBA07_raw!$C$160:$L$212,10,FALSE)</f>
        <v>7.4074074074074098E-2</v>
      </c>
      <c r="CS15" s="33"/>
      <c r="CT15" s="51">
        <f>VLOOKUP($A15,SBA07_raw!$C$638:$L$690,7,FALSE)</f>
        <v>0.48148148148148101</v>
      </c>
      <c r="CU15" s="51">
        <f>VLOOKUP($A15,SBA07_raw!$C$638:$L$690,8,FALSE)</f>
        <v>0.37037037037037002</v>
      </c>
      <c r="CV15" s="51">
        <f>VLOOKUP($A15,SBA07_raw!$C$638:$L$690,9,FALSE)</f>
        <v>0.11111111111111099</v>
      </c>
      <c r="CW15" s="51">
        <f>VLOOKUP($A15,SBA07_raw!$C$638:$L$690,10,FALSE)</f>
        <v>3.7037037037037E-2</v>
      </c>
      <c r="CX15" s="51">
        <f>VLOOKUP($A15,SBA07_raw!$C$1063:$L$1115,7,FALSE)</f>
        <v>0.18518518518518501</v>
      </c>
      <c r="CY15" s="51">
        <f>VLOOKUP($A15,SBA07_raw!$C$1063:$L$1115,8,FALSE)</f>
        <v>0.62962962962962998</v>
      </c>
      <c r="CZ15" s="51">
        <f>VLOOKUP($A15,SBA07_raw!$C$1063:$L$1115,9,FALSE)</f>
        <v>0.148148148148148</v>
      </c>
      <c r="DA15" s="51">
        <f>VLOOKUP($A15,SBA07_raw!$C$1063:$L$1115,10,FALSE)</f>
        <v>3.7037037037037E-2</v>
      </c>
      <c r="DB15" s="51">
        <f>VLOOKUP($A15,SBA07_raw!$C$213:$L$265,7,FALSE)</f>
        <v>0.30188679245283001</v>
      </c>
      <c r="DC15" s="51">
        <f>VLOOKUP($A15,SBA07_raw!$C$213:$L$265,8,FALSE)</f>
        <v>0.41509433962264197</v>
      </c>
      <c r="DD15" s="51">
        <f>VLOOKUP($A15,SBA07_raw!$C$213:$L$265,9,FALSE)</f>
        <v>0.20754716981132099</v>
      </c>
      <c r="DE15" s="51">
        <f>VLOOKUP($A15,SBA07_raw!$C$213:$L$265,10,FALSE)</f>
        <v>7.5471698113207503E-2</v>
      </c>
      <c r="DF15" s="33"/>
      <c r="DG15" s="47">
        <f>VLOOKUP($A15,SBA07_raw!$C$691:$L$743,7,FALSE)</f>
        <v>0.48837209302325602</v>
      </c>
      <c r="DH15" s="47">
        <f>VLOOKUP($A15,SBA07_raw!$C$691:$L$743,8,FALSE)</f>
        <v>0.44186046511627902</v>
      </c>
      <c r="DI15" s="47">
        <f>VLOOKUP($A15,SBA07_raw!$C$691:$L$743,9,FALSE)</f>
        <v>6.9767441860465101E-2</v>
      </c>
      <c r="DJ15" s="47">
        <f>VLOOKUP($A15,SBA07_raw!$C$691:$L$743,10,FALSE)</f>
        <v>0</v>
      </c>
      <c r="DK15" s="47">
        <f>VLOOKUP($A15,SBA07_raw!$C$1116:$L$1168,7,FALSE)</f>
        <v>4.6511627906976702E-2</v>
      </c>
      <c r="DL15" s="47">
        <f>VLOOKUP($A15,SBA07_raw!$C$1116:$L$1168,8,FALSE)</f>
        <v>0.79069767441860495</v>
      </c>
      <c r="DM15" s="47">
        <f>VLOOKUP($A15,SBA07_raw!$C$1116:$L$1168,9,FALSE)</f>
        <v>0.13953488372093001</v>
      </c>
      <c r="DN15" s="47">
        <f>VLOOKUP($A15,SBA07_raw!$C$1116:$L$1168,10,FALSE)</f>
        <v>2.32558139534884E-2</v>
      </c>
      <c r="DO15" s="47">
        <f>VLOOKUP($A15,SBA07_raw!$C$266:$L$318,7,FALSE)</f>
        <v>0.219512195121951</v>
      </c>
      <c r="DP15" s="47">
        <f>VLOOKUP($A15,SBA07_raw!$C$266:$L$318,8,FALSE)</f>
        <v>0.53658536585365901</v>
      </c>
      <c r="DQ15" s="47">
        <f>VLOOKUP($A15,SBA07_raw!$C$266:$L$318,9,FALSE)</f>
        <v>0.12195121951219499</v>
      </c>
      <c r="DR15" s="47">
        <f>VLOOKUP($A15,SBA07_raw!$C$266:$L$318,10,FALSE)</f>
        <v>0.12195121951219499</v>
      </c>
      <c r="DS15" s="85"/>
      <c r="DT15" s="83">
        <f>VLOOKUP($A15,SBA07_raw!$C$744:$L$797,7,FALSE)</f>
        <v>0.418604651162791</v>
      </c>
      <c r="DU15" s="83">
        <f>VLOOKUP($A15,SBA07_raw!$C$744:$L$797,8,FALSE)</f>
        <v>0.46511627906976699</v>
      </c>
      <c r="DV15" s="83">
        <f>VLOOKUP($A15,SBA07_raw!$C$744:$L$797,9,FALSE)</f>
        <v>0.116279069767442</v>
      </c>
      <c r="DW15" s="83">
        <f>VLOOKUP($A15,SBA07_raw!$C$744:$L$797,10,FALSE)</f>
        <v>0</v>
      </c>
      <c r="DX15" s="83">
        <f>VLOOKUP($A15,SBA07_raw!$C$1169:$L$1222,7,FALSE)</f>
        <v>2.5000000000000001E-2</v>
      </c>
      <c r="DY15" s="83">
        <f>VLOOKUP($A15,SBA07_raw!$C$1169:$L$1222,8,FALSE)</f>
        <v>0.8</v>
      </c>
      <c r="DZ15" s="83">
        <f>VLOOKUP($A15,SBA07_raw!$C$1169:$L$1222,9,FALSE)</f>
        <v>0.17499999999999999</v>
      </c>
      <c r="EA15" s="83">
        <f>VLOOKUP($A15,SBA07_raw!$C$1169:$L$1222,10,FALSE)</f>
        <v>0</v>
      </c>
      <c r="EB15" s="83">
        <f>VLOOKUP($A15,SBA07_raw!$C$319:$L$372,7,FALSE)</f>
        <v>0.20512820512820501</v>
      </c>
      <c r="EC15" s="83">
        <f>VLOOKUP($A15,SBA07_raw!$C$319:$L$372,8,FALSE)</f>
        <v>0.38461538461538503</v>
      </c>
      <c r="ED15" s="83">
        <f>VLOOKUP($A15,SBA07_raw!$C$319:$L$372,9,FALSE)</f>
        <v>0.17948717948717899</v>
      </c>
      <c r="EE15" s="83">
        <f>VLOOKUP($A15,SBA07_raw!$C$319:$L$372,10,FALSE)</f>
        <v>0.230769230769231</v>
      </c>
      <c r="EF15" s="85"/>
      <c r="EG15" s="84">
        <f>VLOOKUP($A15,SBA07_raw!$C$798:$L$851,7,FALSE)</f>
        <v>0.30769230769230799</v>
      </c>
      <c r="EH15" s="84">
        <f>VLOOKUP($A15,SBA07_raw!$C$798:$L$851,8,FALSE)</f>
        <v>0.56410256410256399</v>
      </c>
      <c r="EI15" s="84">
        <f>VLOOKUP($A15,SBA07_raw!$C$798:$L$851,9,FALSE)</f>
        <v>0.128205128205128</v>
      </c>
      <c r="EJ15" s="84">
        <f>VLOOKUP($A15,SBA07_raw!$C$798:$L$851,10,FALSE)</f>
        <v>0</v>
      </c>
      <c r="EK15" s="84">
        <f>VLOOKUP($A15,SBA07_raw!$C$1223:$L$1276,7,FALSE)</f>
        <v>2.7027027027027001E-2</v>
      </c>
      <c r="EL15" s="84">
        <f>VLOOKUP($A15,SBA07_raw!$C$1223:$L$1276,8,FALSE)</f>
        <v>0.72972972972973005</v>
      </c>
      <c r="EM15" s="84">
        <f>VLOOKUP($A15,SBA07_raw!$C$1223:$L$1276,9,FALSE)</f>
        <v>0.21621621621621601</v>
      </c>
      <c r="EN15" s="84">
        <f>VLOOKUP($A15,SBA07_raw!$C$1223:$L$1276,10,FALSE)</f>
        <v>2.7027027027027001E-2</v>
      </c>
      <c r="EO15" s="84">
        <f>VLOOKUP($A15,SBA07_raw!$C$373:$L$426,7,FALSE)</f>
        <v>0.105263157894737</v>
      </c>
      <c r="EP15" s="84">
        <f>VLOOKUP($A15,SBA07_raw!$C$373:$L$426,8,FALSE)</f>
        <v>0.65789473684210498</v>
      </c>
      <c r="EQ15" s="84">
        <f>VLOOKUP($A15,SBA07_raw!$C$373:$L$426,9,FALSE)</f>
        <v>0.21052631578947401</v>
      </c>
      <c r="ER15" s="84">
        <f>VLOOKUP($A15,SBA07_raw!$C$373:$L$426,10,FALSE)</f>
        <v>2.6315789473684199E-2</v>
      </c>
      <c r="ES15" s="56"/>
      <c r="ET15" s="51" t="str">
        <f>VLOOKUP($A15,Fall06HSGQE!$C$141:$J$192,7,FALSE)</f>
        <v>75% or More</v>
      </c>
      <c r="EU15" s="51" t="str">
        <f>VLOOKUP($A15,Fall06HSGQE!$C$141:$J$192,8,FALSE)</f>
        <v>25% or Fewer</v>
      </c>
      <c r="EV15" s="51" t="str">
        <f>VLOOKUP($A15,Fall06HSGQE!$C$260:$J$309,7,FALSE)</f>
        <v>*</v>
      </c>
      <c r="EW15" s="51" t="str">
        <f>VLOOKUP($A15,Fall06HSGQE!$C$260:$J$309,8,FALSE)</f>
        <v>*</v>
      </c>
      <c r="EX15" s="51">
        <f>VLOOKUP($A15,Fall06HSGQE!$C$22:$J$73,7,FALSE)</f>
        <v>0.66666666666666696</v>
      </c>
      <c r="EY15" s="51">
        <f>VLOOKUP($A15,Fall06HSGQE!$C$22:$J$73,8,FALSE)</f>
        <v>0.33333333333333298</v>
      </c>
      <c r="EZ15" s="47" t="str">
        <f>VLOOKUP($A15,Fall06HSGQE!$C$193:$J$241,7,FALSE)</f>
        <v>60% or More</v>
      </c>
      <c r="FA15" s="47" t="str">
        <f>VLOOKUP($A15,Fall06HSGQE!$C$193:$J$241,8,FALSE)</f>
        <v>40% or Fewer</v>
      </c>
      <c r="FB15" s="47" t="str">
        <f>VLOOKUP($A15,Fall06HSGQE!$C$310:$J$349,7,FALSE)</f>
        <v>*</v>
      </c>
      <c r="FC15" s="47" t="str">
        <f>VLOOKUP($A15,Fall06HSGQE!$C$310:$J$349,8,FALSE)</f>
        <v>*</v>
      </c>
      <c r="FD15" s="47" t="str">
        <f>VLOOKUP($A15,Fall06HSGQE!$C$74:$J$121,7,FALSE)</f>
        <v>60% or More</v>
      </c>
      <c r="FE15" s="47" t="str">
        <f>VLOOKUP($A15,Fall06HSGQE!$C$74:$J$121,8,FALSE)</f>
        <v>40% or Fewer</v>
      </c>
      <c r="FF15" s="86"/>
      <c r="FG15" s="51" t="str">
        <f>VLOOKUP($A15,Spr07HSGQE!$C$141:$J$194,7,FALSE)</f>
        <v>90% or More</v>
      </c>
      <c r="FH15" s="51" t="str">
        <f>VLOOKUP($A15,Spr07HSGQE!$C$141:$J$194,8,FALSE)</f>
        <v>10% or Fewer</v>
      </c>
      <c r="FI15" s="51">
        <f>VLOOKUP($A15,Spr07HSGQE!$C$275:$J$328,7,FALSE)</f>
        <v>0.81081081081081097</v>
      </c>
      <c r="FJ15" s="51">
        <f>VLOOKUP($A15,Spr07HSGQE!$C$275:$J$328,8,FALSE)</f>
        <v>0.18918918918918901</v>
      </c>
      <c r="FK15" s="51">
        <f>VLOOKUP($A15,Spr07HSGQE!$C$2:$J$55,7,FALSE)</f>
        <v>0.86842105263157898</v>
      </c>
      <c r="FL15" s="51">
        <f>VLOOKUP($A15,Spr07HSGQE!$C$2:$J$55,8,FALSE)</f>
        <v>0.13157894736842099</v>
      </c>
      <c r="FM15" s="47">
        <f>VLOOKUP($A15,Spr07HSGQE!$C$195:$J$242,7,FALSE)</f>
        <v>0.5</v>
      </c>
      <c r="FN15" s="47">
        <f>VLOOKUP($A15,Spr07HSGQE!$C$195:$J$242,8,FALSE)</f>
        <v>0.5</v>
      </c>
      <c r="FO15" s="47" t="str">
        <f>VLOOKUP($A15,Spr07HSGQE!$C$329:$J$374,7,FALSE)</f>
        <v>40% or Fewer</v>
      </c>
      <c r="FP15" s="47" t="str">
        <f>VLOOKUP($A15,Spr07HSGQE!$C$329:$J$374,8,FALSE)</f>
        <v>60% or More</v>
      </c>
      <c r="FQ15" s="47" t="str">
        <f>VLOOKUP($A15,Spr07HSGQE!$C$56:$J$104,7,FALSE)</f>
        <v>25% or Fewer</v>
      </c>
      <c r="FR15" s="47" t="str">
        <f>VLOOKUP($A15,Spr07HSGQE!$C$56:$J$104,8,FALSE)</f>
        <v>75% or More</v>
      </c>
      <c r="FS15" s="51" t="e">
        <f>VLOOKUP($A15,Spr07HSGQE!$C$243:$J$274,7,FALSE)</f>
        <v>#N/A</v>
      </c>
      <c r="FT15" s="51" t="e">
        <f>VLOOKUP($A15,Spr07HSGQE!$C$243:$J$274,8,FALSE)</f>
        <v>#N/A</v>
      </c>
      <c r="FU15" s="51" t="e">
        <f>VLOOKUP($A15,Spr07HSGQE!$C$375:$J$406,7,FALSE)</f>
        <v>#N/A</v>
      </c>
      <c r="FV15" s="51" t="e">
        <f>VLOOKUP($A15,Spr07HSGQE!$C$375:$J$406,8,FALSE)</f>
        <v>#N/A</v>
      </c>
      <c r="FW15" s="51" t="str">
        <f>VLOOKUP($A15,Spr07HSGQE!$C$105:$J$140,7,FALSE)</f>
        <v>*</v>
      </c>
      <c r="FX15" s="51" t="str">
        <f>VLOOKUP($A15,Spr07HSGQE!$C$105:$J$140,8,FALSE)</f>
        <v>*</v>
      </c>
      <c r="FY15" s="46"/>
    </row>
    <row r="16" spans="1:181">
      <c r="A16">
        <f>VLOOKUP(B16,districts!$A$2:$B$56,2,FALSE)</f>
        <v>14</v>
      </c>
      <c r="B16" s="19" t="s">
        <v>59</v>
      </c>
      <c r="C16" s="58">
        <v>7</v>
      </c>
      <c r="D16" s="59">
        <v>3</v>
      </c>
      <c r="E16" s="60">
        <v>8988142</v>
      </c>
      <c r="F16" s="61">
        <v>1260.5999999999999</v>
      </c>
      <c r="G16" s="62">
        <v>6.1280844579520268</v>
      </c>
      <c r="H16" s="63">
        <v>7.5</v>
      </c>
      <c r="I16" s="62">
        <v>0</v>
      </c>
      <c r="J16" s="66">
        <v>37.5</v>
      </c>
      <c r="K16" s="20"/>
      <c r="L16" s="67">
        <v>204</v>
      </c>
      <c r="M16" s="63">
        <v>25.5</v>
      </c>
      <c r="N16" s="62">
        <v>1.1061946902654867</v>
      </c>
      <c r="O16" s="63">
        <v>94.333298600257024</v>
      </c>
      <c r="P16" s="68">
        <v>44</v>
      </c>
      <c r="Q16" s="69">
        <v>21.4</v>
      </c>
      <c r="R16" s="32"/>
      <c r="S16" s="48">
        <v>37.9</v>
      </c>
      <c r="T16" s="48">
        <v>24.1</v>
      </c>
      <c r="U16" s="48">
        <v>26.4</v>
      </c>
      <c r="V16" s="48">
        <v>11.5</v>
      </c>
      <c r="W16" s="48">
        <v>35.6</v>
      </c>
      <c r="X16" s="48">
        <v>28.7</v>
      </c>
      <c r="Y16" s="48">
        <v>20.7</v>
      </c>
      <c r="Z16" s="48">
        <v>14.9</v>
      </c>
      <c r="AA16" s="48">
        <v>23.3</v>
      </c>
      <c r="AB16" s="48">
        <v>29.1</v>
      </c>
      <c r="AC16" s="48">
        <v>31.4</v>
      </c>
      <c r="AD16" s="48">
        <v>16.3</v>
      </c>
      <c r="AE16" s="81"/>
      <c r="AF16" s="50">
        <v>37</v>
      </c>
      <c r="AG16" s="50">
        <v>33.700000000000003</v>
      </c>
      <c r="AH16" s="50">
        <v>18.5</v>
      </c>
      <c r="AI16" s="50">
        <v>10.9</v>
      </c>
      <c r="AJ16" s="50">
        <v>35.9</v>
      </c>
      <c r="AK16" s="50">
        <v>28.3</v>
      </c>
      <c r="AL16" s="50">
        <v>19.600000000000001</v>
      </c>
      <c r="AM16" s="50">
        <v>16.3</v>
      </c>
      <c r="AN16" s="50">
        <v>27.2</v>
      </c>
      <c r="AO16" s="50">
        <v>28.3</v>
      </c>
      <c r="AP16" s="50">
        <v>29.3</v>
      </c>
      <c r="AQ16" s="50">
        <v>15.2</v>
      </c>
      <c r="AR16" s="33"/>
      <c r="AS16" s="34"/>
      <c r="AT16" s="51">
        <f>VLOOKUP(A16,SBA07_raw!$C$427:$L$478,7,FALSE)</f>
        <v>0.40789473684210498</v>
      </c>
      <c r="AU16" s="51">
        <f>VLOOKUP(A16,SBA07_raw!$C$427:$L$478,8,FALSE)</f>
        <v>0.42105263157894701</v>
      </c>
      <c r="AV16" s="51">
        <f>VLOOKUP(A16,SBA07_raw!$C$427:$L$478,9,FALSE)</f>
        <v>9.2105263157894704E-2</v>
      </c>
      <c r="AW16" s="51">
        <f>VLOOKUP(A16,SBA07_raw!$C$427:$L$478,10,FALSE)</f>
        <v>7.8947368421052599E-2</v>
      </c>
      <c r="AX16" s="51">
        <f>VLOOKUP(A16,SBA07_raw!$C$852:$L$903,7,FALSE)</f>
        <v>0.42105263157894701</v>
      </c>
      <c r="AY16" s="51">
        <f>VLOOKUP(A16,SBA07_raw!$C$852:$L$903,8,FALSE)</f>
        <v>0.36842105263157898</v>
      </c>
      <c r="AZ16" s="51">
        <f>VLOOKUP(A16,SBA07_raw!$C$852:$L$903,9,FALSE)</f>
        <v>0.197368421052632</v>
      </c>
      <c r="BA16" s="51">
        <f>VLOOKUP(A16,SBA07_raw!$C$852:$L$903,10,FALSE)</f>
        <v>1.3157894736842099E-2</v>
      </c>
      <c r="BB16" s="51">
        <f>VLOOKUP(A16,SBA07_raw!$C$2:$L$53,7,FALSE)</f>
        <v>0.38157894736842102</v>
      </c>
      <c r="BC16" s="51">
        <f>VLOOKUP(A16,SBA07_raw!$C$2:$L$53,8,FALSE)</f>
        <v>0.44736842105263203</v>
      </c>
      <c r="BD16" s="51">
        <f>VLOOKUP(A16,SBA07_raw!$C$2:$L$53,9,FALSE)</f>
        <v>0.13157894736842099</v>
      </c>
      <c r="BE16" s="51">
        <f>VLOOKUP(A16,SBA07_raw!$C$2:$L$53,10,FALSE)</f>
        <v>3.94736842105263E-2</v>
      </c>
      <c r="BF16" s="33"/>
      <c r="BG16" s="47">
        <f>VLOOKUP(A16,SBA07_raw!$C$479:$L$531,7,FALSE)</f>
        <v>0.31707317073170699</v>
      </c>
      <c r="BH16" s="47">
        <f>VLOOKUP(A16,SBA07_raw!$C$479:$L$531,8,FALSE)</f>
        <v>0.54878048780487798</v>
      </c>
      <c r="BI16" s="47">
        <f>VLOOKUP(A16,SBA07_raw!$C$479:$L$531,9,FALSE)</f>
        <v>0.109756097560976</v>
      </c>
      <c r="BJ16" s="47">
        <f>VLOOKUP(A16,SBA07_raw!$C$479:$L$531,10,FALSE)</f>
        <v>2.4390243902439001E-2</v>
      </c>
      <c r="BK16" s="47">
        <f>VLOOKUP(A16,SBA07_raw!$C$904:$L$956,7,FALSE)</f>
        <v>0.34146341463414598</v>
      </c>
      <c r="BL16" s="47">
        <f>VLOOKUP(A16,SBA07_raw!$C$904:$L$956,8,FALSE)</f>
        <v>0.46341463414634099</v>
      </c>
      <c r="BM16" s="47">
        <f>VLOOKUP(A16,SBA07_raw!$C$904:$L$956,9,FALSE)</f>
        <v>0.19512195121951201</v>
      </c>
      <c r="BN16" s="47">
        <f>VLOOKUP(A16,SBA07_raw!$C$904:$L$956,10,FALSE)</f>
        <v>0</v>
      </c>
      <c r="BO16" s="47">
        <f>VLOOKUP(A16,SBA07_raw!$C$54:$L$106,7,FALSE)</f>
        <v>0.32926829268292701</v>
      </c>
      <c r="BP16" s="47">
        <f>VLOOKUP(A16,SBA07_raw!$C$54:$L$106,8,FALSE)</f>
        <v>0.46341463414634099</v>
      </c>
      <c r="BQ16" s="47">
        <f>VLOOKUP(A16,SBA07_raw!$C$54:$L$106,9,FALSE)</f>
        <v>0.15853658536585399</v>
      </c>
      <c r="BR16" s="47">
        <f>VLOOKUP(A16,SBA07_raw!$C$54:$L$106,10,FALSE)</f>
        <v>4.8780487804878099E-2</v>
      </c>
      <c r="BS16" s="33"/>
      <c r="BT16" s="51">
        <f>VLOOKUP($A16,SBA07_raw!$C$532:$L$584,7,FALSE)</f>
        <v>0.38202247191011202</v>
      </c>
      <c r="BU16" s="51">
        <f>VLOOKUP($A16,SBA07_raw!$C$532:$L$584,8,FALSE)</f>
        <v>0.52808988764044895</v>
      </c>
      <c r="BV16" s="51">
        <f>VLOOKUP($A16,SBA07_raw!$C$532:$L$584,9,FALSE)</f>
        <v>7.8651685393258397E-2</v>
      </c>
      <c r="BW16" s="51">
        <f>VLOOKUP($A16,SBA07_raw!$C$532:$L$584,10,FALSE)</f>
        <v>1.1235955056179799E-2</v>
      </c>
      <c r="BX16" s="52">
        <f>VLOOKUP($A16,SBA07_raw!$C$957:$L$1009,7,FALSE)</f>
        <v>0.325842696629214</v>
      </c>
      <c r="BY16" s="52">
        <f>VLOOKUP($A16,SBA07_raw!$C$957:$L$1009,8,FALSE)</f>
        <v>0.50561797752809001</v>
      </c>
      <c r="BZ16" s="52">
        <f>VLOOKUP($A16,SBA07_raw!$C$957:$L$1009,9,FALSE)</f>
        <v>0.16853932584269701</v>
      </c>
      <c r="CA16" s="52">
        <f>VLOOKUP($A16,SBA07_raw!$C$957:$L$1009,10,FALSE)</f>
        <v>0</v>
      </c>
      <c r="CB16" s="52">
        <f>VLOOKUP($A16,SBA07_raw!$C$107:$L$159,7,FALSE)</f>
        <v>0.48314606741573002</v>
      </c>
      <c r="CC16" s="52">
        <f>VLOOKUP($A16,SBA07_raw!$C$107:$L$159,8,FALSE)</f>
        <v>0.325842696629214</v>
      </c>
      <c r="CD16" s="52">
        <f>VLOOKUP($A16,SBA07_raw!$C$107:$L$159,9,FALSE)</f>
        <v>0.123595505617978</v>
      </c>
      <c r="CE16" s="52">
        <f>VLOOKUP($A16,SBA07_raw!$C$107:$L$159,10,FALSE)</f>
        <v>6.7415730337078705E-2</v>
      </c>
      <c r="CF16" s="36"/>
      <c r="CG16" s="53">
        <f>VLOOKUP($A16,SBA07_raw!$C$585:$L$637,7,FALSE)</f>
        <v>0.26086956521739102</v>
      </c>
      <c r="CH16" s="53">
        <f>VLOOKUP($A16,SBA07_raw!$C$585:$L$637,8,FALSE)</f>
        <v>0.54347826086956497</v>
      </c>
      <c r="CI16" s="53">
        <f>VLOOKUP($A16,SBA07_raw!$C$585:$L$637,9,FALSE)</f>
        <v>0.184782608695652</v>
      </c>
      <c r="CJ16" s="53">
        <f>VLOOKUP($A16,SBA07_raw!$C$585:$L$637,10,FALSE)</f>
        <v>1.0869565217391301E-2</v>
      </c>
      <c r="CK16" s="53">
        <f>VLOOKUP($A16,SBA07_raw!$C$1010:$L$1062,7,FALSE)</f>
        <v>0.20652173913043501</v>
      </c>
      <c r="CL16" s="53">
        <f>VLOOKUP($A16,SBA07_raw!$C$1010:$L$1062,8,FALSE)</f>
        <v>0.565217391304348</v>
      </c>
      <c r="CM16" s="53">
        <f>VLOOKUP($A16,SBA07_raw!$C$1010:$L$1062,9,FALSE)</f>
        <v>0.217391304347826</v>
      </c>
      <c r="CN16" s="53">
        <f>VLOOKUP($A16,SBA07_raw!$C$1010:$L$1062,10,FALSE)</f>
        <v>1.0869565217391301E-2</v>
      </c>
      <c r="CO16" s="53">
        <f>VLOOKUP($A16,SBA07_raw!$C$160:$L$212,7,FALSE)</f>
        <v>0.184782608695652</v>
      </c>
      <c r="CP16" s="53">
        <f>VLOOKUP($A16,SBA07_raw!$C$160:$L$212,8,FALSE)</f>
        <v>0.45652173913043498</v>
      </c>
      <c r="CQ16" s="53">
        <f>VLOOKUP($A16,SBA07_raw!$C$160:$L$212,9,FALSE)</f>
        <v>0.19565217391304299</v>
      </c>
      <c r="CR16" s="53">
        <f>VLOOKUP($A16,SBA07_raw!$C$160:$L$212,10,FALSE)</f>
        <v>0.16304347826087001</v>
      </c>
      <c r="CS16" s="33"/>
      <c r="CT16" s="51">
        <f>VLOOKUP($A16,SBA07_raw!$C$638:$L$690,7,FALSE)</f>
        <v>0.336842105263158</v>
      </c>
      <c r="CU16" s="51">
        <f>VLOOKUP($A16,SBA07_raw!$C$638:$L$690,8,FALSE)</f>
        <v>0.46315789473684199</v>
      </c>
      <c r="CV16" s="51">
        <f>VLOOKUP($A16,SBA07_raw!$C$638:$L$690,9,FALSE)</f>
        <v>0.14736842105263201</v>
      </c>
      <c r="CW16" s="51">
        <f>VLOOKUP($A16,SBA07_raw!$C$638:$L$690,10,FALSE)</f>
        <v>5.2631578947368397E-2</v>
      </c>
      <c r="CX16" s="51">
        <f>VLOOKUP($A16,SBA07_raw!$C$1063:$L$1115,7,FALSE)</f>
        <v>0.13684210526315799</v>
      </c>
      <c r="CY16" s="51">
        <f>VLOOKUP($A16,SBA07_raw!$C$1063:$L$1115,8,FALSE)</f>
        <v>0.63157894736842102</v>
      </c>
      <c r="CZ16" s="51">
        <f>VLOOKUP($A16,SBA07_raw!$C$1063:$L$1115,9,FALSE)</f>
        <v>0.17894736842105299</v>
      </c>
      <c r="DA16" s="51">
        <f>VLOOKUP($A16,SBA07_raw!$C$1063:$L$1115,10,FALSE)</f>
        <v>5.2631578947368397E-2</v>
      </c>
      <c r="DB16" s="51">
        <f>VLOOKUP($A16,SBA07_raw!$C$213:$L$265,7,FALSE)</f>
        <v>0.27368421052631597</v>
      </c>
      <c r="DC16" s="51">
        <f>VLOOKUP($A16,SBA07_raw!$C$213:$L$265,8,FALSE)</f>
        <v>0.38947368421052603</v>
      </c>
      <c r="DD16" s="51">
        <f>VLOOKUP($A16,SBA07_raw!$C$213:$L$265,9,FALSE)</f>
        <v>0.24210526315789499</v>
      </c>
      <c r="DE16" s="51">
        <f>VLOOKUP($A16,SBA07_raw!$C$213:$L$265,10,FALSE)</f>
        <v>9.4736842105263203E-2</v>
      </c>
      <c r="DF16" s="33"/>
      <c r="DG16" s="47">
        <f>VLOOKUP($A16,SBA07_raw!$C$691:$L$743,7,FALSE)</f>
        <v>0.41176470588235298</v>
      </c>
      <c r="DH16" s="47">
        <f>VLOOKUP($A16,SBA07_raw!$C$691:$L$743,8,FALSE)</f>
        <v>0.51960784313725505</v>
      </c>
      <c r="DI16" s="47">
        <f>VLOOKUP($A16,SBA07_raw!$C$691:$L$743,9,FALSE)</f>
        <v>5.8823529411764698E-2</v>
      </c>
      <c r="DJ16" s="47">
        <f>VLOOKUP($A16,SBA07_raw!$C$691:$L$743,10,FALSE)</f>
        <v>9.8039215686274508E-3</v>
      </c>
      <c r="DK16" s="47">
        <f>VLOOKUP($A16,SBA07_raw!$C$1116:$L$1168,7,FALSE)</f>
        <v>0.11764705882352899</v>
      </c>
      <c r="DL16" s="47">
        <f>VLOOKUP($A16,SBA07_raw!$C$1116:$L$1168,8,FALSE)</f>
        <v>0.66666666666666696</v>
      </c>
      <c r="DM16" s="47">
        <f>VLOOKUP($A16,SBA07_raw!$C$1116:$L$1168,9,FALSE)</f>
        <v>0.18627450980392199</v>
      </c>
      <c r="DN16" s="47">
        <f>VLOOKUP($A16,SBA07_raw!$C$1116:$L$1168,10,FALSE)</f>
        <v>2.9411764705882401E-2</v>
      </c>
      <c r="DO16" s="47">
        <f>VLOOKUP($A16,SBA07_raw!$C$266:$L$318,7,FALSE)</f>
        <v>0.24509803921568599</v>
      </c>
      <c r="DP16" s="47">
        <f>VLOOKUP($A16,SBA07_raw!$C$266:$L$318,8,FALSE)</f>
        <v>0.39215686274509798</v>
      </c>
      <c r="DQ16" s="47">
        <f>VLOOKUP($A16,SBA07_raw!$C$266:$L$318,9,FALSE)</f>
        <v>0.21568627450980399</v>
      </c>
      <c r="DR16" s="47">
        <f>VLOOKUP($A16,SBA07_raw!$C$266:$L$318,10,FALSE)</f>
        <v>0.14705882352941199</v>
      </c>
      <c r="DS16" s="85"/>
      <c r="DT16" s="83">
        <f>VLOOKUP($A16,SBA07_raw!$C$744:$L$797,7,FALSE)</f>
        <v>0.39759036144578302</v>
      </c>
      <c r="DU16" s="83">
        <f>VLOOKUP($A16,SBA07_raw!$C$744:$L$797,8,FALSE)</f>
        <v>0.44578313253011997</v>
      </c>
      <c r="DV16" s="83">
        <f>VLOOKUP($A16,SBA07_raw!$C$744:$L$797,9,FALSE)</f>
        <v>0.14457831325301199</v>
      </c>
      <c r="DW16" s="83">
        <f>VLOOKUP($A16,SBA07_raw!$C$744:$L$797,10,FALSE)</f>
        <v>1.20481927710843E-2</v>
      </c>
      <c r="DX16" s="83">
        <f>VLOOKUP($A16,SBA07_raw!$C$1169:$L$1222,7,FALSE)</f>
        <v>8.5365853658536606E-2</v>
      </c>
      <c r="DY16" s="83">
        <f>VLOOKUP($A16,SBA07_raw!$C$1169:$L$1222,8,FALSE)</f>
        <v>0.67073170731707299</v>
      </c>
      <c r="DZ16" s="83">
        <f>VLOOKUP($A16,SBA07_raw!$C$1169:$L$1222,9,FALSE)</f>
        <v>0.18292682926829301</v>
      </c>
      <c r="EA16" s="83">
        <f>VLOOKUP($A16,SBA07_raw!$C$1169:$L$1222,10,FALSE)</f>
        <v>6.0975609756097601E-2</v>
      </c>
      <c r="EB16" s="83">
        <f>VLOOKUP($A16,SBA07_raw!$C$319:$L$372,7,FALSE)</f>
        <v>0.180722891566265</v>
      </c>
      <c r="EC16" s="83">
        <f>VLOOKUP($A16,SBA07_raw!$C$319:$L$372,8,FALSE)</f>
        <v>0.48192771084337299</v>
      </c>
      <c r="ED16" s="83">
        <f>VLOOKUP($A16,SBA07_raw!$C$319:$L$372,9,FALSE)</f>
        <v>0.156626506024096</v>
      </c>
      <c r="EE16" s="83">
        <f>VLOOKUP($A16,SBA07_raw!$C$319:$L$372,10,FALSE)</f>
        <v>0.180722891566265</v>
      </c>
      <c r="EF16" s="85"/>
      <c r="EG16" s="84">
        <f>VLOOKUP($A16,SBA07_raw!$C$798:$L$851,7,FALSE)</f>
        <v>0.28048780487804897</v>
      </c>
      <c r="EH16" s="84">
        <f>VLOOKUP($A16,SBA07_raw!$C$798:$L$851,8,FALSE)</f>
        <v>0.47560975609756101</v>
      </c>
      <c r="EI16" s="84">
        <f>VLOOKUP($A16,SBA07_raw!$C$798:$L$851,9,FALSE)</f>
        <v>0.207317073170732</v>
      </c>
      <c r="EJ16" s="84">
        <f>VLOOKUP($A16,SBA07_raw!$C$798:$L$851,10,FALSE)</f>
        <v>3.65853658536585E-2</v>
      </c>
      <c r="EK16" s="84">
        <f>VLOOKUP($A16,SBA07_raw!$C$1223:$L$1276,7,FALSE)</f>
        <v>0</v>
      </c>
      <c r="EL16" s="84">
        <f>VLOOKUP($A16,SBA07_raw!$C$1223:$L$1276,8,FALSE)</f>
        <v>0.70370370370370405</v>
      </c>
      <c r="EM16" s="84">
        <f>VLOOKUP($A16,SBA07_raw!$C$1223:$L$1276,9,FALSE)</f>
        <v>0.28395061728395099</v>
      </c>
      <c r="EN16" s="84">
        <f>VLOOKUP($A16,SBA07_raw!$C$1223:$L$1276,10,FALSE)</f>
        <v>1.2345679012345699E-2</v>
      </c>
      <c r="EO16" s="84">
        <f>VLOOKUP($A16,SBA07_raw!$C$373:$L$426,7,FALSE)</f>
        <v>7.4074074074074098E-2</v>
      </c>
      <c r="EP16" s="84">
        <f>VLOOKUP($A16,SBA07_raw!$C$373:$L$426,8,FALSE)</f>
        <v>0.45679012345678999</v>
      </c>
      <c r="EQ16" s="84">
        <f>VLOOKUP($A16,SBA07_raw!$C$373:$L$426,9,FALSE)</f>
        <v>0.234567901234568</v>
      </c>
      <c r="ER16" s="84">
        <f>VLOOKUP($A16,SBA07_raw!$C$373:$L$426,10,FALSE)</f>
        <v>0.234567901234568</v>
      </c>
      <c r="ES16" s="56"/>
      <c r="ET16" s="51">
        <f>VLOOKUP($A16,Fall06HSGQE!$C$141:$J$192,7,FALSE)</f>
        <v>0.8125</v>
      </c>
      <c r="EU16" s="51">
        <f>VLOOKUP($A16,Fall06HSGQE!$C$141:$J$192,8,FALSE)</f>
        <v>0.1875</v>
      </c>
      <c r="EV16" s="51">
        <f>VLOOKUP($A16,Fall06HSGQE!$C$260:$J$309,7,FALSE)</f>
        <v>0.61111111111111105</v>
      </c>
      <c r="EW16" s="51">
        <f>VLOOKUP($A16,Fall06HSGQE!$C$260:$J$309,8,FALSE)</f>
        <v>0.38888888888888901</v>
      </c>
      <c r="EX16" s="51">
        <f>VLOOKUP($A16,Fall06HSGQE!$C$22:$J$73,7,FALSE)</f>
        <v>0.41379310344827602</v>
      </c>
      <c r="EY16" s="51">
        <f>VLOOKUP($A16,Fall06HSGQE!$C$22:$J$73,8,FALSE)</f>
        <v>0.58620689655172398</v>
      </c>
      <c r="EZ16" s="47" t="str">
        <f>VLOOKUP($A16,Fall06HSGQE!$C$193:$J$241,7,FALSE)</f>
        <v>75% or More</v>
      </c>
      <c r="FA16" s="47" t="str">
        <f>VLOOKUP($A16,Fall06HSGQE!$C$193:$J$241,8,FALSE)</f>
        <v>25% or Fewer</v>
      </c>
      <c r="FB16" s="47" t="str">
        <f>VLOOKUP($A16,Fall06HSGQE!$C$310:$J$349,7,FALSE)</f>
        <v>40% or Fewer</v>
      </c>
      <c r="FC16" s="47" t="str">
        <f>VLOOKUP($A16,Fall06HSGQE!$C$310:$J$349,8,FALSE)</f>
        <v>60% or More</v>
      </c>
      <c r="FD16" s="47">
        <f>VLOOKUP($A16,Fall06HSGQE!$C$74:$J$121,7,FALSE)</f>
        <v>0.46153846153846201</v>
      </c>
      <c r="FE16" s="47">
        <f>VLOOKUP($A16,Fall06HSGQE!$C$74:$J$121,8,FALSE)</f>
        <v>0.53846153846153799</v>
      </c>
      <c r="FF16" s="86"/>
      <c r="FG16" s="51">
        <f>VLOOKUP($A16,Spr07HSGQE!$C$141:$J$194,7,FALSE)</f>
        <v>0.86419753086419704</v>
      </c>
      <c r="FH16" s="51">
        <f>VLOOKUP($A16,Spr07HSGQE!$C$141:$J$194,8,FALSE)</f>
        <v>0.13580246913580199</v>
      </c>
      <c r="FI16" s="51">
        <f>VLOOKUP($A16,Spr07HSGQE!$C$275:$J$328,7,FALSE)</f>
        <v>0.71604938271604901</v>
      </c>
      <c r="FJ16" s="51">
        <f>VLOOKUP($A16,Spr07HSGQE!$C$275:$J$328,8,FALSE)</f>
        <v>0.28395061728395099</v>
      </c>
      <c r="FK16" s="51">
        <f>VLOOKUP($A16,Spr07HSGQE!$C$2:$J$55,7,FALSE)</f>
        <v>0.65432098765432101</v>
      </c>
      <c r="FL16" s="51">
        <f>VLOOKUP($A16,Spr07HSGQE!$C$2:$J$55,8,FALSE)</f>
        <v>0.34567901234567899</v>
      </c>
      <c r="FM16" s="47">
        <f>VLOOKUP($A16,Spr07HSGQE!$C$195:$J$242,7,FALSE)</f>
        <v>0.73529411764705899</v>
      </c>
      <c r="FN16" s="47">
        <f>VLOOKUP($A16,Spr07HSGQE!$C$195:$J$242,8,FALSE)</f>
        <v>0.26470588235294101</v>
      </c>
      <c r="FO16" s="47">
        <f>VLOOKUP($A16,Spr07HSGQE!$C$329:$J$374,7,FALSE)</f>
        <v>0.64285714285714302</v>
      </c>
      <c r="FP16" s="47">
        <f>VLOOKUP($A16,Spr07HSGQE!$C$329:$J$374,8,FALSE)</f>
        <v>0.35714285714285698</v>
      </c>
      <c r="FQ16" s="47">
        <f>VLOOKUP($A16,Spr07HSGQE!$C$56:$J$104,7,FALSE)</f>
        <v>0.41304347826087001</v>
      </c>
      <c r="FR16" s="47" t="str">
        <f>VLOOKUP($A16,Spr07HSGQE!$C$56:$J$104,8,FALSE)</f>
        <v>75% or More</v>
      </c>
      <c r="FS16" s="51" t="str">
        <f>VLOOKUP($A16,Spr07HSGQE!$C$243:$J$274,7,FALSE)</f>
        <v>60% or More</v>
      </c>
      <c r="FT16" s="51" t="str">
        <f>VLOOKUP($A16,Spr07HSGQE!$C$243:$J$274,8,FALSE)</f>
        <v>40% or Fewer</v>
      </c>
      <c r="FU16" s="51" t="str">
        <f>VLOOKUP($A16,Spr07HSGQE!$C$375:$J$406,7,FALSE)</f>
        <v>*</v>
      </c>
      <c r="FV16" s="51" t="str">
        <f>VLOOKUP($A16,Spr07HSGQE!$C$375:$J$406,8,FALSE)</f>
        <v>*</v>
      </c>
      <c r="FW16" s="51" t="str">
        <f>VLOOKUP($A16,Spr07HSGQE!$C$105:$J$140,7,FALSE)</f>
        <v>25% or Fewer</v>
      </c>
      <c r="FX16" s="51" t="str">
        <f>VLOOKUP($A16,Spr07HSGQE!$C$105:$J$140,8,FALSE)</f>
        <v>75% or More</v>
      </c>
      <c r="FY16" s="46"/>
    </row>
    <row r="17" spans="1:181">
      <c r="A17">
        <f>VLOOKUP(B17,districts!$A$2:$B$56,2,FALSE)</f>
        <v>2</v>
      </c>
      <c r="B17" s="18" t="s">
        <v>37</v>
      </c>
      <c r="C17" s="58">
        <v>4</v>
      </c>
      <c r="D17" s="59">
        <v>3</v>
      </c>
      <c r="E17" s="60">
        <v>6110169</v>
      </c>
      <c r="F17" s="61">
        <v>633.9</v>
      </c>
      <c r="G17" s="62">
        <v>-4.5618789521228642</v>
      </c>
      <c r="H17" s="63">
        <v>6.4</v>
      </c>
      <c r="I17" s="62">
        <v>0</v>
      </c>
      <c r="J17" s="66">
        <v>8.6</v>
      </c>
      <c r="K17" s="20"/>
      <c r="L17" s="67">
        <v>7</v>
      </c>
      <c r="M17" s="63">
        <v>2.4</v>
      </c>
      <c r="N17" s="62">
        <v>0</v>
      </c>
      <c r="O17" s="63">
        <v>96.141544985612086</v>
      </c>
      <c r="P17" s="68">
        <v>23</v>
      </c>
      <c r="Q17" s="69">
        <v>56.1</v>
      </c>
      <c r="R17" s="32"/>
      <c r="S17" s="48">
        <v>27.8</v>
      </c>
      <c r="T17" s="48">
        <v>27.8</v>
      </c>
      <c r="U17" s="48">
        <v>25</v>
      </c>
      <c r="V17" s="48">
        <v>19.399999999999999</v>
      </c>
      <c r="W17" s="48">
        <v>33.299999999999997</v>
      </c>
      <c r="X17" s="48">
        <v>25</v>
      </c>
      <c r="Y17" s="48">
        <v>27.8</v>
      </c>
      <c r="Z17" s="48">
        <v>13.9</v>
      </c>
      <c r="AA17" s="48">
        <v>22.2</v>
      </c>
      <c r="AB17" s="48">
        <v>36.1</v>
      </c>
      <c r="AC17" s="48">
        <v>33.299999999999997</v>
      </c>
      <c r="AD17" s="48">
        <v>8.3000000000000007</v>
      </c>
      <c r="AE17" s="81"/>
      <c r="AF17" s="50">
        <v>37.5</v>
      </c>
      <c r="AG17" s="50">
        <v>50</v>
      </c>
      <c r="AH17" s="50">
        <v>9.4</v>
      </c>
      <c r="AI17" s="50">
        <v>3.1</v>
      </c>
      <c r="AJ17" s="50">
        <v>43.8</v>
      </c>
      <c r="AK17" s="50">
        <v>34.4</v>
      </c>
      <c r="AL17" s="50">
        <v>18.8</v>
      </c>
      <c r="AM17" s="50">
        <v>3.1</v>
      </c>
      <c r="AN17" s="50">
        <v>36.4</v>
      </c>
      <c r="AO17" s="50">
        <v>48.5</v>
      </c>
      <c r="AP17" s="50">
        <v>6.1</v>
      </c>
      <c r="AQ17" s="50">
        <v>9.1</v>
      </c>
      <c r="AR17" s="33"/>
      <c r="AS17" s="34"/>
      <c r="AT17" s="51">
        <f>VLOOKUP(A17,SBA07_raw!$C$427:$L$478,7,FALSE)</f>
        <v>0.55263157894736803</v>
      </c>
      <c r="AU17" s="51">
        <f>VLOOKUP(A17,SBA07_raw!$C$427:$L$478,8,FALSE)</f>
        <v>0.31578947368421101</v>
      </c>
      <c r="AV17" s="51">
        <f>VLOOKUP(A17,SBA07_raw!$C$427:$L$478,9,FALSE)</f>
        <v>7.8947368421052599E-2</v>
      </c>
      <c r="AW17" s="51">
        <f>VLOOKUP(A17,SBA07_raw!$C$427:$L$478,10,FALSE)</f>
        <v>5.2631578947368397E-2</v>
      </c>
      <c r="AX17" s="51">
        <f>VLOOKUP(A17,SBA07_raw!$C$852:$L$903,7,FALSE)</f>
        <v>0.40540540540540498</v>
      </c>
      <c r="AY17" s="51">
        <f>VLOOKUP(A17,SBA07_raw!$C$852:$L$903,8,FALSE)</f>
        <v>0.37837837837837801</v>
      </c>
      <c r="AZ17" s="51">
        <f>VLOOKUP(A17,SBA07_raw!$C$852:$L$903,9,FALSE)</f>
        <v>0.18918918918918901</v>
      </c>
      <c r="BA17" s="51">
        <f>VLOOKUP(A17,SBA07_raw!$C$852:$L$903,10,FALSE)</f>
        <v>2.7027027027027001E-2</v>
      </c>
      <c r="BB17" s="51">
        <f>VLOOKUP(A17,SBA07_raw!$C$2:$L$53,7,FALSE)</f>
        <v>0.314285714285714</v>
      </c>
      <c r="BC17" s="51">
        <f>VLOOKUP(A17,SBA07_raw!$C$2:$L$53,8,FALSE)</f>
        <v>0.51428571428571401</v>
      </c>
      <c r="BD17" s="51">
        <f>VLOOKUP(A17,SBA07_raw!$C$2:$L$53,9,FALSE)</f>
        <v>0.14285714285714299</v>
      </c>
      <c r="BE17" s="51">
        <f>VLOOKUP(A17,SBA07_raw!$C$2:$L$53,10,FALSE)</f>
        <v>2.8571428571428598E-2</v>
      </c>
      <c r="BF17" s="33"/>
      <c r="BG17" s="47">
        <f>VLOOKUP(A17,SBA07_raw!$C$479:$L$531,7,FALSE)</f>
        <v>0.46808510638297901</v>
      </c>
      <c r="BH17" s="47">
        <f>VLOOKUP(A17,SBA07_raw!$C$479:$L$531,8,FALSE)</f>
        <v>0.46808510638297901</v>
      </c>
      <c r="BI17" s="47">
        <f>VLOOKUP(A17,SBA07_raw!$C$479:$L$531,9,FALSE)</f>
        <v>4.2553191489361701E-2</v>
      </c>
      <c r="BJ17" s="47">
        <f>VLOOKUP(A17,SBA07_raw!$C$479:$L$531,10,FALSE)</f>
        <v>2.1276595744680899E-2</v>
      </c>
      <c r="BK17" s="47">
        <f>VLOOKUP(A17,SBA07_raw!$C$904:$L$956,7,FALSE)</f>
        <v>0.30612244897959201</v>
      </c>
      <c r="BL17" s="47">
        <f>VLOOKUP(A17,SBA07_raw!$C$904:$L$956,8,FALSE)</f>
        <v>0.57142857142857095</v>
      </c>
      <c r="BM17" s="47">
        <f>VLOOKUP(A17,SBA07_raw!$C$904:$L$956,9,FALSE)</f>
        <v>0.122448979591837</v>
      </c>
      <c r="BN17" s="47">
        <f>VLOOKUP(A17,SBA07_raw!$C$904:$L$956,10,FALSE)</f>
        <v>0</v>
      </c>
      <c r="BO17" s="47">
        <f>VLOOKUP(A17,SBA07_raw!$C$54:$L$106,7,FALSE)</f>
        <v>0.282608695652174</v>
      </c>
      <c r="BP17" s="47">
        <f>VLOOKUP(A17,SBA07_raw!$C$54:$L$106,8,FALSE)</f>
        <v>0.54347826086956497</v>
      </c>
      <c r="BQ17" s="47">
        <f>VLOOKUP(A17,SBA07_raw!$C$54:$L$106,9,FALSE)</f>
        <v>0.13043478260869601</v>
      </c>
      <c r="BR17" s="47">
        <f>VLOOKUP(A17,SBA07_raw!$C$54:$L$106,10,FALSE)</f>
        <v>4.3478260869565202E-2</v>
      </c>
      <c r="BS17" s="33"/>
      <c r="BT17" s="51">
        <f>VLOOKUP($A17,SBA07_raw!$C$532:$L$584,7,FALSE)</f>
        <v>0.36111111111111099</v>
      </c>
      <c r="BU17" s="51">
        <f>VLOOKUP($A17,SBA07_raw!$C$532:$L$584,8,FALSE)</f>
        <v>0.5</v>
      </c>
      <c r="BV17" s="51">
        <f>VLOOKUP($A17,SBA07_raw!$C$532:$L$584,9,FALSE)</f>
        <v>0.13888888888888901</v>
      </c>
      <c r="BW17" s="51">
        <f>VLOOKUP($A17,SBA07_raw!$C$532:$L$584,10,FALSE)</f>
        <v>0</v>
      </c>
      <c r="BX17" s="52">
        <f>VLOOKUP($A17,SBA07_raw!$C$957:$L$1009,7,FALSE)</f>
        <v>0.30555555555555602</v>
      </c>
      <c r="BY17" s="52">
        <f>VLOOKUP($A17,SBA07_raw!$C$957:$L$1009,8,FALSE)</f>
        <v>0.47222222222222199</v>
      </c>
      <c r="BZ17" s="52">
        <f>VLOOKUP($A17,SBA07_raw!$C$957:$L$1009,9,FALSE)</f>
        <v>0.22222222222222199</v>
      </c>
      <c r="CA17" s="52">
        <f>VLOOKUP($A17,SBA07_raw!$C$957:$L$1009,10,FALSE)</f>
        <v>0</v>
      </c>
      <c r="CB17" s="52">
        <f>VLOOKUP($A17,SBA07_raw!$C$107:$L$159,7,FALSE)</f>
        <v>0.41666666666666702</v>
      </c>
      <c r="CC17" s="52">
        <f>VLOOKUP($A17,SBA07_raw!$C$107:$L$159,8,FALSE)</f>
        <v>0.38888888888888901</v>
      </c>
      <c r="CD17" s="52">
        <f>VLOOKUP($A17,SBA07_raw!$C$107:$L$159,9,FALSE)</f>
        <v>0.11111111111111099</v>
      </c>
      <c r="CE17" s="52">
        <f>VLOOKUP($A17,SBA07_raw!$C$107:$L$159,10,FALSE)</f>
        <v>8.3333333333333301E-2</v>
      </c>
      <c r="CF17" s="36"/>
      <c r="CG17" s="53">
        <f>VLOOKUP($A17,SBA07_raw!$C$585:$L$637,7,FALSE)</f>
        <v>0.27272727272727298</v>
      </c>
      <c r="CH17" s="53">
        <f>VLOOKUP($A17,SBA07_raw!$C$585:$L$637,8,FALSE)</f>
        <v>0.60606060606060597</v>
      </c>
      <c r="CI17" s="53">
        <f>VLOOKUP($A17,SBA07_raw!$C$585:$L$637,9,FALSE)</f>
        <v>0.12121212121212099</v>
      </c>
      <c r="CJ17" s="53">
        <f>VLOOKUP($A17,SBA07_raw!$C$585:$L$637,10,FALSE)</f>
        <v>0</v>
      </c>
      <c r="CK17" s="53">
        <f>VLOOKUP($A17,SBA07_raw!$C$1010:$L$1062,7,FALSE)</f>
        <v>0.20588235294117599</v>
      </c>
      <c r="CL17" s="53">
        <f>VLOOKUP($A17,SBA07_raw!$C$1010:$L$1062,8,FALSE)</f>
        <v>0.55882352941176505</v>
      </c>
      <c r="CM17" s="53">
        <f>VLOOKUP($A17,SBA07_raw!$C$1010:$L$1062,9,FALSE)</f>
        <v>0.20588235294117599</v>
      </c>
      <c r="CN17" s="53">
        <f>VLOOKUP($A17,SBA07_raw!$C$1010:$L$1062,10,FALSE)</f>
        <v>2.9411764705882401E-2</v>
      </c>
      <c r="CO17" s="53">
        <f>VLOOKUP($A17,SBA07_raw!$C$160:$L$212,7,FALSE)</f>
        <v>0.15151515151515199</v>
      </c>
      <c r="CP17" s="53">
        <f>VLOOKUP($A17,SBA07_raw!$C$160:$L$212,8,FALSE)</f>
        <v>0.66666666666666696</v>
      </c>
      <c r="CQ17" s="53">
        <f>VLOOKUP($A17,SBA07_raw!$C$160:$L$212,9,FALSE)</f>
        <v>9.0909090909090898E-2</v>
      </c>
      <c r="CR17" s="53">
        <f>VLOOKUP($A17,SBA07_raw!$C$160:$L$212,10,FALSE)</f>
        <v>9.0909090909090898E-2</v>
      </c>
      <c r="CS17" s="33"/>
      <c r="CT17" s="51">
        <f>VLOOKUP($A17,SBA07_raw!$C$638:$L$690,7,FALSE)</f>
        <v>0.32352941176470601</v>
      </c>
      <c r="CU17" s="51">
        <f>VLOOKUP($A17,SBA07_raw!$C$638:$L$690,8,FALSE)</f>
        <v>0.64705882352941202</v>
      </c>
      <c r="CV17" s="51">
        <f>VLOOKUP($A17,SBA07_raw!$C$638:$L$690,9,FALSE)</f>
        <v>2.9411764705882401E-2</v>
      </c>
      <c r="CW17" s="51">
        <f>VLOOKUP($A17,SBA07_raw!$C$638:$L$690,10,FALSE)</f>
        <v>0</v>
      </c>
      <c r="CX17" s="51">
        <f>VLOOKUP($A17,SBA07_raw!$C$1063:$L$1115,7,FALSE)</f>
        <v>0.11764705882352899</v>
      </c>
      <c r="CY17" s="51">
        <f>VLOOKUP($A17,SBA07_raw!$C$1063:$L$1115,8,FALSE)</f>
        <v>0.64705882352941202</v>
      </c>
      <c r="CZ17" s="51">
        <f>VLOOKUP($A17,SBA07_raw!$C$1063:$L$1115,9,FALSE)</f>
        <v>0.17647058823529399</v>
      </c>
      <c r="DA17" s="51">
        <f>VLOOKUP($A17,SBA07_raw!$C$1063:$L$1115,10,FALSE)</f>
        <v>5.8823529411764698E-2</v>
      </c>
      <c r="DB17" s="51">
        <f>VLOOKUP($A17,SBA07_raw!$C$213:$L$265,7,FALSE)</f>
        <v>0.20588235294117599</v>
      </c>
      <c r="DC17" s="51">
        <f>VLOOKUP($A17,SBA07_raw!$C$213:$L$265,8,FALSE)</f>
        <v>0.47058823529411797</v>
      </c>
      <c r="DD17" s="51">
        <f>VLOOKUP($A17,SBA07_raw!$C$213:$L$265,9,FALSE)</f>
        <v>0.23529411764705899</v>
      </c>
      <c r="DE17" s="51">
        <f>VLOOKUP($A17,SBA07_raw!$C$213:$L$265,10,FALSE)</f>
        <v>8.8235294117647106E-2</v>
      </c>
      <c r="DF17" s="33"/>
      <c r="DG17" s="47">
        <f>VLOOKUP($A17,SBA07_raw!$C$691:$L$743,7,FALSE)</f>
        <v>0.28571428571428598</v>
      </c>
      <c r="DH17" s="47">
        <f>VLOOKUP($A17,SBA07_raw!$C$691:$L$743,8,FALSE)</f>
        <v>0.71428571428571397</v>
      </c>
      <c r="DI17" s="47">
        <f>VLOOKUP($A17,SBA07_raw!$C$691:$L$743,9,FALSE)</f>
        <v>0</v>
      </c>
      <c r="DJ17" s="47">
        <f>VLOOKUP($A17,SBA07_raw!$C$691:$L$743,10,FALSE)</f>
        <v>0</v>
      </c>
      <c r="DK17" s="47">
        <f>VLOOKUP($A17,SBA07_raw!$C$1116:$L$1168,7,FALSE)</f>
        <v>2.27272727272727E-2</v>
      </c>
      <c r="DL17" s="47">
        <f>VLOOKUP($A17,SBA07_raw!$C$1116:$L$1168,8,FALSE)</f>
        <v>0.68181818181818199</v>
      </c>
      <c r="DM17" s="47">
        <f>VLOOKUP($A17,SBA07_raw!$C$1116:$L$1168,9,FALSE)</f>
        <v>0.25</v>
      </c>
      <c r="DN17" s="47">
        <f>VLOOKUP($A17,SBA07_raw!$C$1116:$L$1168,10,FALSE)</f>
        <v>4.5454545454545497E-2</v>
      </c>
      <c r="DO17" s="47">
        <f>VLOOKUP($A17,SBA07_raw!$C$266:$L$318,7,FALSE)</f>
        <v>0.186046511627907</v>
      </c>
      <c r="DP17" s="47">
        <f>VLOOKUP($A17,SBA07_raw!$C$266:$L$318,8,FALSE)</f>
        <v>0.51162790697674398</v>
      </c>
      <c r="DQ17" s="47">
        <f>VLOOKUP($A17,SBA07_raw!$C$266:$L$318,9,FALSE)</f>
        <v>0.209302325581395</v>
      </c>
      <c r="DR17" s="47">
        <f>VLOOKUP($A17,SBA07_raw!$C$266:$L$318,10,FALSE)</f>
        <v>9.3023255813953501E-2</v>
      </c>
      <c r="DS17" s="85"/>
      <c r="DT17" s="83">
        <f>VLOOKUP($A17,SBA07_raw!$C$744:$L$797,7,FALSE)</f>
        <v>0.58823529411764697</v>
      </c>
      <c r="DU17" s="83">
        <f>VLOOKUP($A17,SBA07_raw!$C$744:$L$797,8,FALSE)</f>
        <v>0.32352941176470601</v>
      </c>
      <c r="DV17" s="83">
        <f>VLOOKUP($A17,SBA07_raw!$C$744:$L$797,9,FALSE)</f>
        <v>5.8823529411764698E-2</v>
      </c>
      <c r="DW17" s="83">
        <f>VLOOKUP($A17,SBA07_raw!$C$744:$L$797,10,FALSE)</f>
        <v>2.9411764705882401E-2</v>
      </c>
      <c r="DX17" s="83">
        <f>VLOOKUP($A17,SBA07_raw!$C$1169:$L$1222,7,FALSE)</f>
        <v>0</v>
      </c>
      <c r="DY17" s="83">
        <f>VLOOKUP($A17,SBA07_raw!$C$1169:$L$1222,8,FALSE)</f>
        <v>0.68571428571428605</v>
      </c>
      <c r="DZ17" s="83">
        <f>VLOOKUP($A17,SBA07_raw!$C$1169:$L$1222,9,FALSE)</f>
        <v>0.25714285714285701</v>
      </c>
      <c r="EA17" s="83">
        <f>VLOOKUP($A17,SBA07_raw!$C$1169:$L$1222,10,FALSE)</f>
        <v>5.7142857142857099E-2</v>
      </c>
      <c r="EB17" s="83">
        <f>VLOOKUP($A17,SBA07_raw!$C$319:$L$372,7,FALSE)</f>
        <v>0.25714285714285701</v>
      </c>
      <c r="EC17" s="83">
        <f>VLOOKUP($A17,SBA07_raw!$C$319:$L$372,8,FALSE)</f>
        <v>0.51428571428571401</v>
      </c>
      <c r="ED17" s="83">
        <f>VLOOKUP($A17,SBA07_raw!$C$319:$L$372,9,FALSE)</f>
        <v>2.8571428571428598E-2</v>
      </c>
      <c r="EE17" s="83">
        <f>VLOOKUP($A17,SBA07_raw!$C$319:$L$372,10,FALSE)</f>
        <v>0.2</v>
      </c>
      <c r="EF17" s="85"/>
      <c r="EG17" s="84">
        <f>VLOOKUP($A17,SBA07_raw!$C$798:$L$851,7,FALSE)</f>
        <v>0.439024390243902</v>
      </c>
      <c r="EH17" s="84">
        <f>VLOOKUP($A17,SBA07_raw!$C$798:$L$851,8,FALSE)</f>
        <v>0.48780487804877998</v>
      </c>
      <c r="EI17" s="84">
        <f>VLOOKUP($A17,SBA07_raw!$C$798:$L$851,9,FALSE)</f>
        <v>7.3170731707317097E-2</v>
      </c>
      <c r="EJ17" s="84">
        <f>VLOOKUP($A17,SBA07_raw!$C$798:$L$851,10,FALSE)</f>
        <v>0</v>
      </c>
      <c r="EK17" s="84">
        <f>VLOOKUP($A17,SBA07_raw!$C$1223:$L$1276,7,FALSE)</f>
        <v>0</v>
      </c>
      <c r="EL17" s="84">
        <f>VLOOKUP($A17,SBA07_raw!$C$1223:$L$1276,8,FALSE)</f>
        <v>0.84615384615384603</v>
      </c>
      <c r="EM17" s="84">
        <f>VLOOKUP($A17,SBA07_raw!$C$1223:$L$1276,9,FALSE)</f>
        <v>0.15384615384615399</v>
      </c>
      <c r="EN17" s="84">
        <f>VLOOKUP($A17,SBA07_raw!$C$1223:$L$1276,10,FALSE)</f>
        <v>0</v>
      </c>
      <c r="EO17" s="84">
        <f>VLOOKUP($A17,SBA07_raw!$C$373:$L$426,7,FALSE)</f>
        <v>0.214285714285714</v>
      </c>
      <c r="EP17" s="84">
        <f>VLOOKUP($A17,SBA07_raw!$C$373:$L$426,8,FALSE)</f>
        <v>0.52380952380952395</v>
      </c>
      <c r="EQ17" s="84">
        <f>VLOOKUP($A17,SBA07_raw!$C$373:$L$426,9,FALSE)</f>
        <v>0.19047619047618999</v>
      </c>
      <c r="ER17" s="84">
        <f>VLOOKUP($A17,SBA07_raw!$C$373:$L$426,10,FALSE)</f>
        <v>7.1428571428571397E-2</v>
      </c>
      <c r="ES17" s="56"/>
      <c r="ET17" s="51" t="str">
        <f>VLOOKUP($A17,Fall06HSGQE!$C$141:$J$192,7,FALSE)</f>
        <v>75% or More</v>
      </c>
      <c r="EU17" s="51" t="str">
        <f>VLOOKUP($A17,Fall06HSGQE!$C$141:$J$192,8,FALSE)</f>
        <v>25% or Fewer</v>
      </c>
      <c r="EV17" s="51" t="str">
        <f>VLOOKUP($A17,Fall06HSGQE!$C$260:$J$309,7,FALSE)</f>
        <v>60% or More</v>
      </c>
      <c r="EW17" s="51" t="str">
        <f>VLOOKUP($A17,Fall06HSGQE!$C$260:$J$309,8,FALSE)</f>
        <v>40% or Fewer</v>
      </c>
      <c r="EX17" s="51" t="str">
        <f>VLOOKUP($A17,Fall06HSGQE!$C$22:$J$73,7,FALSE)</f>
        <v>75% or More</v>
      </c>
      <c r="EY17" s="51" t="str">
        <f>VLOOKUP($A17,Fall06HSGQE!$C$22:$J$73,8,FALSE)</f>
        <v>25% or Fewer</v>
      </c>
      <c r="EZ17" s="47" t="str">
        <f>VLOOKUP($A17,Fall06HSGQE!$C$193:$J$241,7,FALSE)</f>
        <v>*</v>
      </c>
      <c r="FA17" s="47" t="str">
        <f>VLOOKUP($A17,Fall06HSGQE!$C$193:$J$241,8,FALSE)</f>
        <v>*</v>
      </c>
      <c r="FB17" s="47" t="str">
        <f>VLOOKUP($A17,Fall06HSGQE!$C$310:$J$349,7,FALSE)</f>
        <v>*</v>
      </c>
      <c r="FC17" s="47" t="str">
        <f>VLOOKUP($A17,Fall06HSGQE!$C$310:$J$349,8,FALSE)</f>
        <v>*</v>
      </c>
      <c r="FD17" s="47" t="str">
        <f>VLOOKUP($A17,Fall06HSGQE!$C$74:$J$121,7,FALSE)</f>
        <v>*</v>
      </c>
      <c r="FE17" s="47" t="str">
        <f>VLOOKUP($A17,Fall06HSGQE!$C$74:$J$121,8,FALSE)</f>
        <v>*</v>
      </c>
      <c r="FF17" s="86"/>
      <c r="FG17" s="51" t="str">
        <f>VLOOKUP($A17,Spr07HSGQE!$C$141:$J$194,7,FALSE)</f>
        <v>95% or More</v>
      </c>
      <c r="FH17" s="51" t="str">
        <f>VLOOKUP($A17,Spr07HSGQE!$C$141:$J$194,8,FALSE)</f>
        <v>5% or Fewer</v>
      </c>
      <c r="FI17" s="51">
        <f>VLOOKUP($A17,Spr07HSGQE!$C$275:$J$328,7,FALSE)</f>
        <v>0.89743589743589702</v>
      </c>
      <c r="FJ17" s="51">
        <f>VLOOKUP($A17,Spr07HSGQE!$C$275:$J$328,8,FALSE)</f>
        <v>0.102564102564103</v>
      </c>
      <c r="FK17" s="51">
        <f>VLOOKUP($A17,Spr07HSGQE!$C$2:$J$55,7,FALSE)</f>
        <v>0.85714285714285698</v>
      </c>
      <c r="FL17" s="51">
        <f>VLOOKUP($A17,Spr07HSGQE!$C$2:$J$55,8,FALSE)</f>
        <v>0.14285714285714299</v>
      </c>
      <c r="FM17" s="47" t="str">
        <f>VLOOKUP($A17,Spr07HSGQE!$C$195:$J$242,7,FALSE)</f>
        <v>*</v>
      </c>
      <c r="FN17" s="47" t="str">
        <f>VLOOKUP($A17,Spr07HSGQE!$C$195:$J$242,8,FALSE)</f>
        <v>*</v>
      </c>
      <c r="FO17" s="47" t="str">
        <f>VLOOKUP($A17,Spr07HSGQE!$C$329:$J$374,7,FALSE)</f>
        <v>*</v>
      </c>
      <c r="FP17" s="47" t="str">
        <f>VLOOKUP($A17,Spr07HSGQE!$C$329:$J$374,8,FALSE)</f>
        <v>*</v>
      </c>
      <c r="FQ17" s="47" t="str">
        <f>VLOOKUP($A17,Spr07HSGQE!$C$56:$J$104,7,FALSE)</f>
        <v>*</v>
      </c>
      <c r="FR17" s="47" t="str">
        <f>VLOOKUP($A17,Spr07HSGQE!$C$56:$J$104,8,FALSE)</f>
        <v>*</v>
      </c>
      <c r="FS17" s="51" t="str">
        <f>VLOOKUP($A17,Spr07HSGQE!$C$243:$J$274,7,FALSE)</f>
        <v>*</v>
      </c>
      <c r="FT17" s="51" t="str">
        <f>VLOOKUP($A17,Spr07HSGQE!$C$243:$J$274,8,FALSE)</f>
        <v>*</v>
      </c>
      <c r="FU17" s="51" t="e">
        <f>VLOOKUP($A17,Spr07HSGQE!$C$375:$J$406,7,FALSE)</f>
        <v>#N/A</v>
      </c>
      <c r="FV17" s="51" t="e">
        <f>VLOOKUP($A17,Spr07HSGQE!$C$375:$J$406,8,FALSE)</f>
        <v>#N/A</v>
      </c>
      <c r="FW17" s="51" t="str">
        <f>VLOOKUP($A17,Spr07HSGQE!$C$105:$J$140,7,FALSE)</f>
        <v>*</v>
      </c>
      <c r="FX17" s="51" t="str">
        <f>VLOOKUP($A17,Spr07HSGQE!$C$105:$J$140,8,FALSE)</f>
        <v>*</v>
      </c>
      <c r="FY17" s="46"/>
    </row>
    <row r="18" spans="1:181">
      <c r="A18">
        <f>VLOOKUP(B18,districts!$A$2:$B$56,2,FALSE)</f>
        <v>15</v>
      </c>
      <c r="B18" s="19" t="s">
        <v>60</v>
      </c>
      <c r="C18" s="58">
        <v>2</v>
      </c>
      <c r="D18" s="59">
        <v>0</v>
      </c>
      <c r="E18" s="60">
        <v>6663671</v>
      </c>
      <c r="F18" s="61">
        <v>550.9</v>
      </c>
      <c r="G18" s="62">
        <v>3.5915757803685646</v>
      </c>
      <c r="H18" s="63">
        <v>19.100000000000001</v>
      </c>
      <c r="I18" s="62">
        <v>37.5</v>
      </c>
      <c r="J18" s="66">
        <v>39.299999999999997</v>
      </c>
      <c r="K18" s="20"/>
      <c r="L18" s="67">
        <v>24</v>
      </c>
      <c r="M18" s="63">
        <v>9.1999999999999993</v>
      </c>
      <c r="N18" s="62">
        <v>1.1320754716981132</v>
      </c>
      <c r="O18" s="63">
        <v>87.009589281022855</v>
      </c>
      <c r="P18" s="68">
        <v>29</v>
      </c>
      <c r="Q18" s="69">
        <v>59.2</v>
      </c>
      <c r="R18" s="32"/>
      <c r="S18" s="48">
        <v>11.1</v>
      </c>
      <c r="T18" s="48">
        <v>22.2</v>
      </c>
      <c r="U18" s="48">
        <v>22.2</v>
      </c>
      <c r="V18" s="48">
        <v>44.4</v>
      </c>
      <c r="W18" s="48">
        <v>5.6</v>
      </c>
      <c r="X18" s="48">
        <v>25</v>
      </c>
      <c r="Y18" s="48">
        <v>30.6</v>
      </c>
      <c r="Z18" s="48">
        <v>38.9</v>
      </c>
      <c r="AA18" s="48">
        <v>17.100000000000001</v>
      </c>
      <c r="AB18" s="48">
        <v>17.100000000000001</v>
      </c>
      <c r="AC18" s="48">
        <v>28.6</v>
      </c>
      <c r="AD18" s="48">
        <v>37.1</v>
      </c>
      <c r="AE18" s="81"/>
      <c r="AF18" s="50">
        <v>6.9</v>
      </c>
      <c r="AG18" s="50">
        <v>27.6</v>
      </c>
      <c r="AH18" s="50">
        <v>34.5</v>
      </c>
      <c r="AI18" s="50">
        <v>31</v>
      </c>
      <c r="AJ18" s="50">
        <v>3.4</v>
      </c>
      <c r="AK18" s="50">
        <v>37.9</v>
      </c>
      <c r="AL18" s="50">
        <v>41.4</v>
      </c>
      <c r="AM18" s="50">
        <v>17.2</v>
      </c>
      <c r="AN18" s="50">
        <v>10</v>
      </c>
      <c r="AO18" s="50">
        <v>26.7</v>
      </c>
      <c r="AP18" s="50">
        <v>33.299999999999997</v>
      </c>
      <c r="AQ18" s="50">
        <v>30</v>
      </c>
      <c r="AR18" s="33"/>
      <c r="AS18" s="34"/>
      <c r="AT18" s="51">
        <f>VLOOKUP(A18,SBA07_raw!$C$427:$L$478,7,FALSE)</f>
        <v>0.1875</v>
      </c>
      <c r="AU18" s="51">
        <f>VLOOKUP(A18,SBA07_raw!$C$427:$L$478,8,FALSE)</f>
        <v>0.46875</v>
      </c>
      <c r="AV18" s="51">
        <f>VLOOKUP(A18,SBA07_raw!$C$427:$L$478,9,FALSE)</f>
        <v>0.25</v>
      </c>
      <c r="AW18" s="51">
        <f>VLOOKUP(A18,SBA07_raw!$C$427:$L$478,10,FALSE)</f>
        <v>9.375E-2</v>
      </c>
      <c r="AX18" s="51">
        <f>VLOOKUP(A18,SBA07_raw!$C$852:$L$903,7,FALSE)</f>
        <v>0.16129032258064499</v>
      </c>
      <c r="AY18" s="51">
        <f>VLOOKUP(A18,SBA07_raw!$C$852:$L$903,8,FALSE)</f>
        <v>0.25806451612903197</v>
      </c>
      <c r="AZ18" s="51">
        <f>VLOOKUP(A18,SBA07_raw!$C$852:$L$903,9,FALSE)</f>
        <v>0.54838709677419395</v>
      </c>
      <c r="BA18" s="51">
        <f>VLOOKUP(A18,SBA07_raw!$C$852:$L$903,10,FALSE)</f>
        <v>3.2258064516128997E-2</v>
      </c>
      <c r="BB18" s="51">
        <f>VLOOKUP(A18,SBA07_raw!$C$2:$L$53,7,FALSE)</f>
        <v>0.19354838709677399</v>
      </c>
      <c r="BC18" s="51">
        <f>VLOOKUP(A18,SBA07_raw!$C$2:$L$53,8,FALSE)</f>
        <v>0.45161290322580599</v>
      </c>
      <c r="BD18" s="51">
        <f>VLOOKUP(A18,SBA07_raw!$C$2:$L$53,9,FALSE)</f>
        <v>0.225806451612903</v>
      </c>
      <c r="BE18" s="51">
        <f>VLOOKUP(A18,SBA07_raw!$C$2:$L$53,10,FALSE)</f>
        <v>0.12903225806451599</v>
      </c>
      <c r="BF18" s="33"/>
      <c r="BG18" s="47">
        <f>VLOOKUP(A18,SBA07_raw!$C$479:$L$531,7,FALSE)</f>
        <v>0.33333333333333298</v>
      </c>
      <c r="BH18" s="47">
        <f>VLOOKUP(A18,SBA07_raw!$C$479:$L$531,8,FALSE)</f>
        <v>0.56410256410256399</v>
      </c>
      <c r="BI18" s="47">
        <f>VLOOKUP(A18,SBA07_raw!$C$479:$L$531,9,FALSE)</f>
        <v>5.1282051282051301E-2</v>
      </c>
      <c r="BJ18" s="47">
        <f>VLOOKUP(A18,SBA07_raw!$C$479:$L$531,10,FALSE)</f>
        <v>5.1282051282051301E-2</v>
      </c>
      <c r="BK18" s="47">
        <f>VLOOKUP(A18,SBA07_raw!$C$904:$L$956,7,FALSE)</f>
        <v>0.30769230769230799</v>
      </c>
      <c r="BL18" s="47">
        <f>VLOOKUP(A18,SBA07_raw!$C$904:$L$956,8,FALSE)</f>
        <v>0.43589743589743601</v>
      </c>
      <c r="BM18" s="47">
        <f>VLOOKUP(A18,SBA07_raw!$C$904:$L$956,9,FALSE)</f>
        <v>0.256410256410256</v>
      </c>
      <c r="BN18" s="47">
        <f>VLOOKUP(A18,SBA07_raw!$C$904:$L$956,10,FALSE)</f>
        <v>0</v>
      </c>
      <c r="BO18" s="47">
        <f>VLOOKUP(A18,SBA07_raw!$C$54:$L$106,7,FALSE)</f>
        <v>0.30769230769230799</v>
      </c>
      <c r="BP18" s="47">
        <f>VLOOKUP(A18,SBA07_raw!$C$54:$L$106,8,FALSE)</f>
        <v>0.43589743589743601</v>
      </c>
      <c r="BQ18" s="47">
        <f>VLOOKUP(A18,SBA07_raw!$C$54:$L$106,9,FALSE)</f>
        <v>0.256410256410256</v>
      </c>
      <c r="BR18" s="47">
        <f>VLOOKUP(A18,SBA07_raw!$C$54:$L$106,10,FALSE)</f>
        <v>0</v>
      </c>
      <c r="BS18" s="33"/>
      <c r="BT18" s="51">
        <f>VLOOKUP($A18,SBA07_raw!$C$532:$L$584,7,FALSE)</f>
        <v>0.17948717948717899</v>
      </c>
      <c r="BU18" s="51">
        <f>VLOOKUP($A18,SBA07_raw!$C$532:$L$584,8,FALSE)</f>
        <v>0.41025641025641002</v>
      </c>
      <c r="BV18" s="51">
        <f>VLOOKUP($A18,SBA07_raw!$C$532:$L$584,9,FALSE)</f>
        <v>0.35897435897435898</v>
      </c>
      <c r="BW18" s="51">
        <f>VLOOKUP($A18,SBA07_raw!$C$532:$L$584,10,FALSE)</f>
        <v>5.1282051282051301E-2</v>
      </c>
      <c r="BX18" s="52">
        <f>VLOOKUP($A18,SBA07_raw!$C$957:$L$1009,7,FALSE)</f>
        <v>0.102564102564103</v>
      </c>
      <c r="BY18" s="52">
        <f>VLOOKUP($A18,SBA07_raw!$C$957:$L$1009,8,FALSE)</f>
        <v>0.33333333333333298</v>
      </c>
      <c r="BZ18" s="52">
        <f>VLOOKUP($A18,SBA07_raw!$C$957:$L$1009,9,FALSE)</f>
        <v>0.512820512820513</v>
      </c>
      <c r="CA18" s="52">
        <f>VLOOKUP($A18,SBA07_raw!$C$957:$L$1009,10,FALSE)</f>
        <v>5.1282051282051301E-2</v>
      </c>
      <c r="CB18" s="52">
        <f>VLOOKUP($A18,SBA07_raw!$C$107:$L$159,7,FALSE)</f>
        <v>0.33333333333333298</v>
      </c>
      <c r="CC18" s="52">
        <f>VLOOKUP($A18,SBA07_raw!$C$107:$L$159,8,FALSE)</f>
        <v>0.28205128205128199</v>
      </c>
      <c r="CD18" s="52">
        <f>VLOOKUP($A18,SBA07_raw!$C$107:$L$159,9,FALSE)</f>
        <v>0.20512820512820501</v>
      </c>
      <c r="CE18" s="52">
        <f>VLOOKUP($A18,SBA07_raw!$C$107:$L$159,10,FALSE)</f>
        <v>0.17948717948717899</v>
      </c>
      <c r="CF18" s="36"/>
      <c r="CG18" s="53">
        <f>VLOOKUP($A18,SBA07_raw!$C$585:$L$637,7,FALSE)</f>
        <v>0.18918918918918901</v>
      </c>
      <c r="CH18" s="53">
        <f>VLOOKUP($A18,SBA07_raw!$C$585:$L$637,8,FALSE)</f>
        <v>0.45945945945945899</v>
      </c>
      <c r="CI18" s="53">
        <f>VLOOKUP($A18,SBA07_raw!$C$585:$L$637,9,FALSE)</f>
        <v>0.27027027027027001</v>
      </c>
      <c r="CJ18" s="53">
        <f>VLOOKUP($A18,SBA07_raw!$C$585:$L$637,10,FALSE)</f>
        <v>8.1081081081081099E-2</v>
      </c>
      <c r="CK18" s="53">
        <f>VLOOKUP($A18,SBA07_raw!$C$1010:$L$1062,7,FALSE)</f>
        <v>0.108108108108108</v>
      </c>
      <c r="CL18" s="53">
        <f>VLOOKUP($A18,SBA07_raw!$C$1010:$L$1062,8,FALSE)</f>
        <v>0.35135135135135098</v>
      </c>
      <c r="CM18" s="53">
        <f>VLOOKUP($A18,SBA07_raw!$C$1010:$L$1062,9,FALSE)</f>
        <v>0.43243243243243201</v>
      </c>
      <c r="CN18" s="53">
        <f>VLOOKUP($A18,SBA07_raw!$C$1010:$L$1062,10,FALSE)</f>
        <v>0.108108108108108</v>
      </c>
      <c r="CO18" s="53">
        <f>VLOOKUP($A18,SBA07_raw!$C$160:$L$212,7,FALSE)</f>
        <v>8.3333333333333301E-2</v>
      </c>
      <c r="CP18" s="53">
        <f>VLOOKUP($A18,SBA07_raw!$C$160:$L$212,8,FALSE)</f>
        <v>0.41666666666666702</v>
      </c>
      <c r="CQ18" s="53">
        <f>VLOOKUP($A18,SBA07_raw!$C$160:$L$212,9,FALSE)</f>
        <v>0.27777777777777801</v>
      </c>
      <c r="CR18" s="53">
        <f>VLOOKUP($A18,SBA07_raw!$C$160:$L$212,10,FALSE)</f>
        <v>0.22222222222222199</v>
      </c>
      <c r="CS18" s="33"/>
      <c r="CT18" s="51">
        <f>VLOOKUP($A18,SBA07_raw!$C$638:$L$690,7,FALSE)</f>
        <v>0.17241379310344801</v>
      </c>
      <c r="CU18" s="51">
        <f>VLOOKUP($A18,SBA07_raw!$C$638:$L$690,8,FALSE)</f>
        <v>0.51724137931034497</v>
      </c>
      <c r="CV18" s="51">
        <f>VLOOKUP($A18,SBA07_raw!$C$638:$L$690,9,FALSE)</f>
        <v>0.20689655172413801</v>
      </c>
      <c r="CW18" s="51">
        <f>VLOOKUP($A18,SBA07_raw!$C$638:$L$690,10,FALSE)</f>
        <v>0.10344827586206901</v>
      </c>
      <c r="CX18" s="51">
        <f>VLOOKUP($A18,SBA07_raw!$C$1063:$L$1115,7,FALSE)</f>
        <v>0</v>
      </c>
      <c r="CY18" s="51">
        <f>VLOOKUP($A18,SBA07_raw!$C$1063:$L$1115,8,FALSE)</f>
        <v>0.5</v>
      </c>
      <c r="CZ18" s="51">
        <f>VLOOKUP($A18,SBA07_raw!$C$1063:$L$1115,9,FALSE)</f>
        <v>0.46666666666666701</v>
      </c>
      <c r="DA18" s="51">
        <f>VLOOKUP($A18,SBA07_raw!$C$1063:$L$1115,10,FALSE)</f>
        <v>3.3333333333333298E-2</v>
      </c>
      <c r="DB18" s="51">
        <f>VLOOKUP($A18,SBA07_raw!$C$213:$L$265,7,FALSE)</f>
        <v>0.16666666666666699</v>
      </c>
      <c r="DC18" s="51">
        <f>VLOOKUP($A18,SBA07_raw!$C$213:$L$265,8,FALSE)</f>
        <v>0.3</v>
      </c>
      <c r="DD18" s="51">
        <f>VLOOKUP($A18,SBA07_raw!$C$213:$L$265,9,FALSE)</f>
        <v>0.43333333333333302</v>
      </c>
      <c r="DE18" s="51">
        <f>VLOOKUP($A18,SBA07_raw!$C$213:$L$265,10,FALSE)</f>
        <v>0.1</v>
      </c>
      <c r="DF18" s="33"/>
      <c r="DG18" s="47">
        <f>VLOOKUP($A18,SBA07_raw!$C$691:$L$743,7,FALSE)</f>
        <v>0.27027027027027001</v>
      </c>
      <c r="DH18" s="47">
        <f>VLOOKUP($A18,SBA07_raw!$C$691:$L$743,8,FALSE)</f>
        <v>0.29729729729729698</v>
      </c>
      <c r="DI18" s="47">
        <f>VLOOKUP($A18,SBA07_raw!$C$691:$L$743,9,FALSE)</f>
        <v>0.40540540540540498</v>
      </c>
      <c r="DJ18" s="47">
        <f>VLOOKUP($A18,SBA07_raw!$C$691:$L$743,10,FALSE)</f>
        <v>2.7027027027027001E-2</v>
      </c>
      <c r="DK18" s="47">
        <f>VLOOKUP($A18,SBA07_raw!$C$1116:$L$1168,7,FALSE)</f>
        <v>2.7027027027027001E-2</v>
      </c>
      <c r="DL18" s="47">
        <f>VLOOKUP($A18,SBA07_raw!$C$1116:$L$1168,8,FALSE)</f>
        <v>0.48648648648648701</v>
      </c>
      <c r="DM18" s="47">
        <f>VLOOKUP($A18,SBA07_raw!$C$1116:$L$1168,9,FALSE)</f>
        <v>0.24324324324324301</v>
      </c>
      <c r="DN18" s="47">
        <f>VLOOKUP($A18,SBA07_raw!$C$1116:$L$1168,10,FALSE)</f>
        <v>0.24324324324324301</v>
      </c>
      <c r="DO18" s="47">
        <f>VLOOKUP($A18,SBA07_raw!$C$266:$L$318,7,FALSE)</f>
        <v>0.157894736842105</v>
      </c>
      <c r="DP18" s="47">
        <f>VLOOKUP($A18,SBA07_raw!$C$266:$L$318,8,FALSE)</f>
        <v>0.36842105263157898</v>
      </c>
      <c r="DQ18" s="47">
        <f>VLOOKUP($A18,SBA07_raw!$C$266:$L$318,9,FALSE)</f>
        <v>0.157894736842105</v>
      </c>
      <c r="DR18" s="47">
        <f>VLOOKUP($A18,SBA07_raw!$C$266:$L$318,10,FALSE)</f>
        <v>0.31578947368421101</v>
      </c>
      <c r="DS18" s="85"/>
      <c r="DT18" s="83">
        <f>VLOOKUP($A18,SBA07_raw!$C$744:$L$797,7,FALSE)</f>
        <v>0.22916666666666699</v>
      </c>
      <c r="DU18" s="83">
        <f>VLOOKUP($A18,SBA07_raw!$C$744:$L$797,8,FALSE)</f>
        <v>0.52083333333333304</v>
      </c>
      <c r="DV18" s="83">
        <f>VLOOKUP($A18,SBA07_raw!$C$744:$L$797,9,FALSE)</f>
        <v>0.1875</v>
      </c>
      <c r="DW18" s="83">
        <f>VLOOKUP($A18,SBA07_raw!$C$744:$L$797,10,FALSE)</f>
        <v>6.25E-2</v>
      </c>
      <c r="DX18" s="83">
        <f>VLOOKUP($A18,SBA07_raw!$C$1169:$L$1222,7,FALSE)</f>
        <v>0</v>
      </c>
      <c r="DY18" s="83">
        <f>VLOOKUP($A18,SBA07_raw!$C$1169:$L$1222,8,FALSE)</f>
        <v>0.48936170212766</v>
      </c>
      <c r="DZ18" s="83">
        <f>VLOOKUP($A18,SBA07_raw!$C$1169:$L$1222,9,FALSE)</f>
        <v>0.29787234042553201</v>
      </c>
      <c r="EA18" s="83">
        <f>VLOOKUP($A18,SBA07_raw!$C$1169:$L$1222,10,FALSE)</f>
        <v>0.21276595744680901</v>
      </c>
      <c r="EB18" s="83">
        <f>VLOOKUP($A18,SBA07_raw!$C$319:$L$372,7,FALSE)</f>
        <v>0.170212765957447</v>
      </c>
      <c r="EC18" s="83">
        <f>VLOOKUP($A18,SBA07_raw!$C$319:$L$372,8,FALSE)</f>
        <v>0.38297872340425498</v>
      </c>
      <c r="ED18" s="83">
        <f>VLOOKUP($A18,SBA07_raw!$C$319:$L$372,9,FALSE)</f>
        <v>0.21276595744680901</v>
      </c>
      <c r="EE18" s="83">
        <f>VLOOKUP($A18,SBA07_raw!$C$319:$L$372,10,FALSE)</f>
        <v>0.23404255319148901</v>
      </c>
      <c r="EF18" s="85"/>
      <c r="EG18" s="84">
        <f>VLOOKUP($A18,SBA07_raw!$C$798:$L$851,7,FALSE)</f>
        <v>0.28205128205128199</v>
      </c>
      <c r="EH18" s="84">
        <f>VLOOKUP($A18,SBA07_raw!$C$798:$L$851,8,FALSE)</f>
        <v>0.41025641025641002</v>
      </c>
      <c r="EI18" s="84">
        <f>VLOOKUP($A18,SBA07_raw!$C$798:$L$851,9,FALSE)</f>
        <v>0.230769230769231</v>
      </c>
      <c r="EJ18" s="84">
        <f>VLOOKUP($A18,SBA07_raw!$C$798:$L$851,10,FALSE)</f>
        <v>7.69230769230769E-2</v>
      </c>
      <c r="EK18" s="84">
        <f>VLOOKUP($A18,SBA07_raw!$C$1223:$L$1276,7,FALSE)</f>
        <v>0</v>
      </c>
      <c r="EL18" s="84">
        <f>VLOOKUP($A18,SBA07_raw!$C$1223:$L$1276,8,FALSE)</f>
        <v>0.55000000000000004</v>
      </c>
      <c r="EM18" s="84">
        <f>VLOOKUP($A18,SBA07_raw!$C$1223:$L$1276,9,FALSE)</f>
        <v>0.32500000000000001</v>
      </c>
      <c r="EN18" s="84">
        <f>VLOOKUP($A18,SBA07_raw!$C$1223:$L$1276,10,FALSE)</f>
        <v>0.125</v>
      </c>
      <c r="EO18" s="84">
        <f>VLOOKUP($A18,SBA07_raw!$C$373:$L$426,7,FALSE)</f>
        <v>0.17073170731707299</v>
      </c>
      <c r="EP18" s="84">
        <f>VLOOKUP($A18,SBA07_raw!$C$373:$L$426,8,FALSE)</f>
        <v>0.36585365853658502</v>
      </c>
      <c r="EQ18" s="84">
        <f>VLOOKUP($A18,SBA07_raw!$C$373:$L$426,9,FALSE)</f>
        <v>0.24390243902438999</v>
      </c>
      <c r="ER18" s="84">
        <f>VLOOKUP($A18,SBA07_raw!$C$373:$L$426,10,FALSE)</f>
        <v>0.219512195121951</v>
      </c>
      <c r="ES18" s="56"/>
      <c r="ET18" s="51">
        <f>VLOOKUP($A18,Fall06HSGQE!$C$141:$J$192,7,FALSE)</f>
        <v>0.71428571428571397</v>
      </c>
      <c r="EU18" s="51">
        <f>VLOOKUP($A18,Fall06HSGQE!$C$141:$J$192,8,FALSE)</f>
        <v>0.28571428571428598</v>
      </c>
      <c r="EV18" s="51" t="str">
        <f>VLOOKUP($A18,Fall06HSGQE!$C$260:$J$309,7,FALSE)</f>
        <v>25% or Fewer</v>
      </c>
      <c r="EW18" s="51" t="str">
        <f>VLOOKUP($A18,Fall06HSGQE!$C$260:$J$309,8,FALSE)</f>
        <v>75% or More</v>
      </c>
      <c r="EX18" s="51">
        <f>VLOOKUP($A18,Fall06HSGQE!$C$22:$J$73,7,FALSE)</f>
        <v>0.28571428571428598</v>
      </c>
      <c r="EY18" s="51">
        <f>VLOOKUP($A18,Fall06HSGQE!$C$22:$J$73,8,FALSE)</f>
        <v>0.71428571428571397</v>
      </c>
      <c r="EZ18" s="47" t="str">
        <f>VLOOKUP($A18,Fall06HSGQE!$C$193:$J$241,7,FALSE)</f>
        <v>80% or More</v>
      </c>
      <c r="FA18" s="47" t="str">
        <f>VLOOKUP($A18,Fall06HSGQE!$C$193:$J$241,8,FALSE)</f>
        <v>20% or Fewer</v>
      </c>
      <c r="FB18" s="47" t="str">
        <f>VLOOKUP($A18,Fall06HSGQE!$C$310:$J$349,7,FALSE)</f>
        <v>*</v>
      </c>
      <c r="FC18" s="47" t="str">
        <f>VLOOKUP($A18,Fall06HSGQE!$C$310:$J$349,8,FALSE)</f>
        <v>*</v>
      </c>
      <c r="FD18" s="47">
        <f>VLOOKUP($A18,Fall06HSGQE!$C$74:$J$121,7,FALSE)</f>
        <v>0.42857142857142899</v>
      </c>
      <c r="FE18" s="47">
        <f>VLOOKUP($A18,Fall06HSGQE!$C$74:$J$121,8,FALSE)</f>
        <v>0.57142857142857095</v>
      </c>
      <c r="FF18" s="86"/>
      <c r="FG18" s="51">
        <f>VLOOKUP($A18,Spr07HSGQE!$C$141:$J$194,7,FALSE)</f>
        <v>0.74358974358974395</v>
      </c>
      <c r="FH18" s="51">
        <f>VLOOKUP($A18,Spr07HSGQE!$C$141:$J$194,8,FALSE)</f>
        <v>0.256410256410256</v>
      </c>
      <c r="FI18" s="51">
        <f>VLOOKUP($A18,Spr07HSGQE!$C$275:$J$328,7,FALSE)</f>
        <v>0.5</v>
      </c>
      <c r="FJ18" s="51">
        <f>VLOOKUP($A18,Spr07HSGQE!$C$275:$J$328,8,FALSE)</f>
        <v>0.5</v>
      </c>
      <c r="FK18" s="51">
        <f>VLOOKUP($A18,Spr07HSGQE!$C$2:$J$55,7,FALSE)</f>
        <v>0.65</v>
      </c>
      <c r="FL18" s="51">
        <f>VLOOKUP($A18,Spr07HSGQE!$C$2:$J$55,8,FALSE)</f>
        <v>0.35</v>
      </c>
      <c r="FM18" s="47">
        <f>VLOOKUP($A18,Spr07HSGQE!$C$195:$J$242,7,FALSE)</f>
        <v>0.55555555555555602</v>
      </c>
      <c r="FN18" s="47">
        <f>VLOOKUP($A18,Spr07HSGQE!$C$195:$J$242,8,FALSE)</f>
        <v>0.44444444444444398</v>
      </c>
      <c r="FO18" s="47" t="str">
        <f>VLOOKUP($A18,Spr07HSGQE!$C$329:$J$374,7,FALSE)</f>
        <v>40% or Fewer</v>
      </c>
      <c r="FP18" s="47" t="str">
        <f>VLOOKUP($A18,Spr07HSGQE!$C$329:$J$374,8,FALSE)</f>
        <v>60% or More</v>
      </c>
      <c r="FQ18" s="47" t="str">
        <f>VLOOKUP($A18,Spr07HSGQE!$C$56:$J$104,7,FALSE)</f>
        <v>20% or Fewer</v>
      </c>
      <c r="FR18" s="47" t="str">
        <f>VLOOKUP($A18,Spr07HSGQE!$C$56:$J$104,8,FALSE)</f>
        <v>80% or More</v>
      </c>
      <c r="FS18" s="51" t="str">
        <f>VLOOKUP($A18,Spr07HSGQE!$C$243:$J$274,7,FALSE)</f>
        <v>*</v>
      </c>
      <c r="FT18" s="51" t="str">
        <f>VLOOKUP($A18,Spr07HSGQE!$C$243:$J$274,8,FALSE)</f>
        <v>*</v>
      </c>
      <c r="FU18" s="51" t="str">
        <f>VLOOKUP($A18,Spr07HSGQE!$C$375:$J$406,7,FALSE)</f>
        <v>*</v>
      </c>
      <c r="FV18" s="51" t="str">
        <f>VLOOKUP($A18,Spr07HSGQE!$C$375:$J$406,8,FALSE)</f>
        <v>*</v>
      </c>
      <c r="FW18" s="51" t="str">
        <f>VLOOKUP($A18,Spr07HSGQE!$C$105:$J$140,7,FALSE)</f>
        <v>*</v>
      </c>
      <c r="FX18" s="51" t="str">
        <f>VLOOKUP($A18,Spr07HSGQE!$C$105:$J$140,8,FALSE)</f>
        <v>*</v>
      </c>
      <c r="FY18" s="46"/>
    </row>
    <row r="19" spans="1:181">
      <c r="A19">
        <f>VLOOKUP(B19,districts!$A$2:$B$56,2,FALSE)</f>
        <v>16</v>
      </c>
      <c r="B19" s="19" t="s">
        <v>61</v>
      </c>
      <c r="C19" s="58">
        <v>35</v>
      </c>
      <c r="D19" s="59">
        <v>7</v>
      </c>
      <c r="E19" s="60">
        <v>132159739</v>
      </c>
      <c r="F19" s="61">
        <v>14508.6</v>
      </c>
      <c r="G19" s="62">
        <v>-0.30995533097745365</v>
      </c>
      <c r="H19" s="63">
        <v>14.2</v>
      </c>
      <c r="I19" s="62">
        <v>2.2999999999999998</v>
      </c>
      <c r="J19" s="66">
        <v>24.7</v>
      </c>
      <c r="K19" s="20"/>
      <c r="L19" s="67">
        <v>459</v>
      </c>
      <c r="M19" s="63">
        <v>6.7</v>
      </c>
      <c r="N19" s="62">
        <v>0.97412480974124815</v>
      </c>
      <c r="O19" s="63">
        <v>92.726551347548479</v>
      </c>
      <c r="P19" s="68">
        <v>834</v>
      </c>
      <c r="Q19" s="69">
        <v>56.2</v>
      </c>
      <c r="R19" s="32"/>
      <c r="S19" s="48">
        <v>31.8</v>
      </c>
      <c r="T19" s="48">
        <v>29.5</v>
      </c>
      <c r="U19" s="48">
        <v>24.3</v>
      </c>
      <c r="V19" s="48">
        <v>14.4</v>
      </c>
      <c r="W19" s="48">
        <v>33.4</v>
      </c>
      <c r="X19" s="48">
        <v>28.8</v>
      </c>
      <c r="Y19" s="48">
        <v>21</v>
      </c>
      <c r="Z19" s="48">
        <v>16.8</v>
      </c>
      <c r="AA19" s="48">
        <v>32</v>
      </c>
      <c r="AB19" s="48">
        <v>34.200000000000003</v>
      </c>
      <c r="AC19" s="48">
        <v>21.5</v>
      </c>
      <c r="AD19" s="48">
        <v>12.3</v>
      </c>
      <c r="AE19" s="81"/>
      <c r="AF19" s="50">
        <v>37.9</v>
      </c>
      <c r="AG19" s="50">
        <v>30.6</v>
      </c>
      <c r="AH19" s="50">
        <v>20.2</v>
      </c>
      <c r="AI19" s="50">
        <v>11.3</v>
      </c>
      <c r="AJ19" s="50">
        <v>36.5</v>
      </c>
      <c r="AK19" s="50">
        <v>29.1</v>
      </c>
      <c r="AL19" s="50">
        <v>21.6</v>
      </c>
      <c r="AM19" s="50">
        <v>12.9</v>
      </c>
      <c r="AN19" s="50">
        <v>29.9</v>
      </c>
      <c r="AO19" s="50">
        <v>31.2</v>
      </c>
      <c r="AP19" s="50">
        <v>24</v>
      </c>
      <c r="AQ19" s="50">
        <v>14.9</v>
      </c>
      <c r="AR19" s="33"/>
      <c r="AS19" s="34"/>
      <c r="AT19" s="51">
        <f>VLOOKUP(A19,SBA07_raw!$C$427:$L$478,7,FALSE)</f>
        <v>0.459514170040486</v>
      </c>
      <c r="AU19" s="51">
        <f>VLOOKUP(A19,SBA07_raw!$C$427:$L$478,8,FALSE)</f>
        <v>0.395748987854251</v>
      </c>
      <c r="AV19" s="51">
        <f>VLOOKUP(A19,SBA07_raw!$C$427:$L$478,9,FALSE)</f>
        <v>0.10627530364372501</v>
      </c>
      <c r="AW19" s="51">
        <f>VLOOKUP(A19,SBA07_raw!$C$427:$L$478,10,FALSE)</f>
        <v>3.8461538461538498E-2</v>
      </c>
      <c r="AX19" s="51">
        <f>VLOOKUP(A19,SBA07_raw!$C$852:$L$903,7,FALSE)</f>
        <v>0.403632694248234</v>
      </c>
      <c r="AY19" s="51">
        <f>VLOOKUP(A19,SBA07_raw!$C$852:$L$903,8,FALSE)</f>
        <v>0.44298688193743702</v>
      </c>
      <c r="AZ19" s="51">
        <f>VLOOKUP(A19,SBA07_raw!$C$852:$L$903,9,FALSE)</f>
        <v>0.14732593340060501</v>
      </c>
      <c r="BA19" s="51">
        <f>VLOOKUP(A19,SBA07_raw!$C$852:$L$903,10,FALSE)</f>
        <v>6.0544904137235104E-3</v>
      </c>
      <c r="BB19" s="51">
        <f>VLOOKUP(A19,SBA07_raw!$C$2:$L$53,7,FALSE)</f>
        <v>0.467741935483871</v>
      </c>
      <c r="BC19" s="51">
        <f>VLOOKUP(A19,SBA07_raw!$C$2:$L$53,8,FALSE)</f>
        <v>0.41633064516128998</v>
      </c>
      <c r="BD19" s="51">
        <f>VLOOKUP(A19,SBA07_raw!$C$2:$L$53,9,FALSE)</f>
        <v>7.6612903225806495E-2</v>
      </c>
      <c r="BE19" s="51">
        <f>VLOOKUP(A19,SBA07_raw!$C$2:$L$53,10,FALSE)</f>
        <v>3.9314516129032299E-2</v>
      </c>
      <c r="BF19" s="33"/>
      <c r="BG19" s="47">
        <f>VLOOKUP(A19,SBA07_raw!$C$479:$L$531,7,FALSE)</f>
        <v>0.40138751238850301</v>
      </c>
      <c r="BH19" s="47">
        <f>VLOOKUP(A19,SBA07_raw!$C$479:$L$531,8,FALSE)</f>
        <v>0.48761149653121899</v>
      </c>
      <c r="BI19" s="47">
        <f>VLOOKUP(A19,SBA07_raw!$C$479:$L$531,9,FALSE)</f>
        <v>6.0455896927651097E-2</v>
      </c>
      <c r="BJ19" s="47">
        <f>VLOOKUP(A19,SBA07_raw!$C$479:$L$531,10,FALSE)</f>
        <v>5.0545094152626403E-2</v>
      </c>
      <c r="BK19" s="47">
        <f>VLOOKUP(A19,SBA07_raw!$C$904:$L$956,7,FALSE)</f>
        <v>0.35707220573689402</v>
      </c>
      <c r="BL19" s="47">
        <f>VLOOKUP(A19,SBA07_raw!$C$904:$L$956,8,FALSE)</f>
        <v>0.51038575667655794</v>
      </c>
      <c r="BM19" s="47">
        <f>VLOOKUP(A19,SBA07_raw!$C$904:$L$956,9,FALSE)</f>
        <v>0.12660731948565801</v>
      </c>
      <c r="BN19" s="47">
        <f>VLOOKUP(A19,SBA07_raw!$C$904:$L$956,10,FALSE)</f>
        <v>5.9347181008902097E-3</v>
      </c>
      <c r="BO19" s="47">
        <f>VLOOKUP(A19,SBA07_raw!$C$54:$L$106,7,FALSE)</f>
        <v>0.44895936570862199</v>
      </c>
      <c r="BP19" s="47">
        <f>VLOOKUP(A19,SBA07_raw!$C$54:$L$106,8,FALSE)</f>
        <v>0.41724479682854299</v>
      </c>
      <c r="BQ19" s="47">
        <f>VLOOKUP(A19,SBA07_raw!$C$54:$L$106,9,FALSE)</f>
        <v>8.8206144697720507E-2</v>
      </c>
      <c r="BR19" s="47">
        <f>VLOOKUP(A19,SBA07_raw!$C$54:$L$106,10,FALSE)</f>
        <v>4.5589692765114001E-2</v>
      </c>
      <c r="BS19" s="33"/>
      <c r="BT19" s="51">
        <f>VLOOKUP($A19,SBA07_raw!$C$532:$L$584,7,FALSE)</f>
        <v>0.34883720930232598</v>
      </c>
      <c r="BU19" s="51">
        <f>VLOOKUP($A19,SBA07_raw!$C$532:$L$584,8,FALSE)</f>
        <v>0.52906976744186096</v>
      </c>
      <c r="BV19" s="51">
        <f>VLOOKUP($A19,SBA07_raw!$C$532:$L$584,9,FALSE)</f>
        <v>9.8837209302325604E-2</v>
      </c>
      <c r="BW19" s="51">
        <f>VLOOKUP($A19,SBA07_raw!$C$532:$L$584,10,FALSE)</f>
        <v>2.32558139534884E-2</v>
      </c>
      <c r="BX19" s="52">
        <f>VLOOKUP($A19,SBA07_raw!$C$957:$L$1009,7,FALSE)</f>
        <v>0.29661835748792298</v>
      </c>
      <c r="BY19" s="52">
        <f>VLOOKUP($A19,SBA07_raw!$C$957:$L$1009,8,FALSE)</f>
        <v>0.50048309178743999</v>
      </c>
      <c r="BZ19" s="52">
        <f>VLOOKUP($A19,SBA07_raw!$C$957:$L$1009,9,FALSE)</f>
        <v>0.197101449275362</v>
      </c>
      <c r="CA19" s="52">
        <f>VLOOKUP($A19,SBA07_raw!$C$957:$L$1009,10,FALSE)</f>
        <v>5.7971014492753598E-3</v>
      </c>
      <c r="CB19" s="52">
        <f>VLOOKUP($A19,SBA07_raw!$C$107:$L$159,7,FALSE)</f>
        <v>0.50386100386100396</v>
      </c>
      <c r="CC19" s="52">
        <f>VLOOKUP($A19,SBA07_raw!$C$107:$L$159,8,FALSE)</f>
        <v>0.32335907335907299</v>
      </c>
      <c r="CD19" s="52">
        <f>VLOOKUP($A19,SBA07_raw!$C$107:$L$159,9,FALSE)</f>
        <v>0.12258687258687299</v>
      </c>
      <c r="CE19" s="52">
        <f>VLOOKUP($A19,SBA07_raw!$C$107:$L$159,10,FALSE)</f>
        <v>5.0193050193050197E-2</v>
      </c>
      <c r="CF19" s="36"/>
      <c r="CG19" s="53">
        <f>VLOOKUP($A19,SBA07_raw!$C$585:$L$637,7,FALSE)</f>
        <v>0.39005736137667302</v>
      </c>
      <c r="CH19" s="53">
        <f>VLOOKUP($A19,SBA07_raw!$C$585:$L$637,8,FALSE)</f>
        <v>0.45315487571701701</v>
      </c>
      <c r="CI19" s="53">
        <f>VLOOKUP($A19,SBA07_raw!$C$585:$L$637,9,FALSE)</f>
        <v>0.14053537284894799</v>
      </c>
      <c r="CJ19" s="53">
        <f>VLOOKUP($A19,SBA07_raw!$C$585:$L$637,10,FALSE)</f>
        <v>1.6252390057361399E-2</v>
      </c>
      <c r="CK19" s="53">
        <f>VLOOKUP($A19,SBA07_raw!$C$1010:$L$1062,7,FALSE)</f>
        <v>0.344465648854962</v>
      </c>
      <c r="CL19" s="53">
        <f>VLOOKUP($A19,SBA07_raw!$C$1010:$L$1062,8,FALSE)</f>
        <v>0.43034351145038202</v>
      </c>
      <c r="CM19" s="53">
        <f>VLOOKUP($A19,SBA07_raw!$C$1010:$L$1062,9,FALSE)</f>
        <v>0.18988549618320599</v>
      </c>
      <c r="CN19" s="53">
        <f>VLOOKUP($A19,SBA07_raw!$C$1010:$L$1062,10,FALSE)</f>
        <v>3.5305343511450399E-2</v>
      </c>
      <c r="CO19" s="53">
        <f>VLOOKUP($A19,SBA07_raw!$C$160:$L$212,7,FALSE)</f>
        <v>0.42230695900858001</v>
      </c>
      <c r="CP19" s="53">
        <f>VLOOKUP($A19,SBA07_raw!$C$160:$L$212,8,FALSE)</f>
        <v>0.38036224976167798</v>
      </c>
      <c r="CQ19" s="53">
        <f>VLOOKUP($A19,SBA07_raw!$C$160:$L$212,9,FALSE)</f>
        <v>0.123927550047664</v>
      </c>
      <c r="CR19" s="53">
        <f>VLOOKUP($A19,SBA07_raw!$C$160:$L$212,10,FALSE)</f>
        <v>7.3403241182078194E-2</v>
      </c>
      <c r="CS19" s="33"/>
      <c r="CT19" s="51">
        <f>VLOOKUP($A19,SBA07_raw!$C$638:$L$690,7,FALSE)</f>
        <v>0.32918660287081303</v>
      </c>
      <c r="CU19" s="51">
        <f>VLOOKUP($A19,SBA07_raw!$C$638:$L$690,8,FALSE)</f>
        <v>0.50909090909090904</v>
      </c>
      <c r="CV19" s="51">
        <f>VLOOKUP($A19,SBA07_raw!$C$638:$L$690,9,FALSE)</f>
        <v>0.125358851674641</v>
      </c>
      <c r="CW19" s="51">
        <f>VLOOKUP($A19,SBA07_raw!$C$638:$L$690,10,FALSE)</f>
        <v>3.6363636363636397E-2</v>
      </c>
      <c r="CX19" s="51">
        <f>VLOOKUP($A19,SBA07_raw!$C$1063:$L$1115,7,FALSE)</f>
        <v>0.13957934990439799</v>
      </c>
      <c r="CY19" s="51">
        <f>VLOOKUP($A19,SBA07_raw!$C$1063:$L$1115,8,FALSE)</f>
        <v>0.5717017208413</v>
      </c>
      <c r="CZ19" s="51">
        <f>VLOOKUP($A19,SBA07_raw!$C$1063:$L$1115,9,FALSE)</f>
        <v>0.200764818355641</v>
      </c>
      <c r="DA19" s="51">
        <f>VLOOKUP($A19,SBA07_raw!$C$1063:$L$1115,10,FALSE)</f>
        <v>8.7954110898661605E-2</v>
      </c>
      <c r="DB19" s="51">
        <f>VLOOKUP($A19,SBA07_raw!$C$213:$L$265,7,FALSE)</f>
        <v>0.29626078619367202</v>
      </c>
      <c r="DC19" s="51">
        <f>VLOOKUP($A19,SBA07_raw!$C$213:$L$265,8,FALSE)</f>
        <v>0.40172579098753602</v>
      </c>
      <c r="DD19" s="51">
        <f>VLOOKUP($A19,SBA07_raw!$C$213:$L$265,9,FALSE)</f>
        <v>0.19175455417066201</v>
      </c>
      <c r="DE19" s="51">
        <f>VLOOKUP($A19,SBA07_raw!$C$213:$L$265,10,FALSE)</f>
        <v>0.11025886864813</v>
      </c>
      <c r="DF19" s="33"/>
      <c r="DG19" s="47">
        <f>VLOOKUP($A19,SBA07_raw!$C$691:$L$743,7,FALSE)</f>
        <v>0.35770750988142302</v>
      </c>
      <c r="DH19" s="47">
        <f>VLOOKUP($A19,SBA07_raw!$C$691:$L$743,8,FALSE)</f>
        <v>0.52569169960474305</v>
      </c>
      <c r="DI19" s="47">
        <f>VLOOKUP($A19,SBA07_raw!$C$691:$L$743,9,FALSE)</f>
        <v>9.6837944664031603E-2</v>
      </c>
      <c r="DJ19" s="47">
        <f>VLOOKUP($A19,SBA07_raw!$C$691:$L$743,10,FALSE)</f>
        <v>1.97628458498024E-2</v>
      </c>
      <c r="DK19" s="47">
        <f>VLOOKUP($A19,SBA07_raw!$C$1116:$L$1168,7,FALSE)</f>
        <v>8.0118694362017795E-2</v>
      </c>
      <c r="DL19" s="47">
        <f>VLOOKUP($A19,SBA07_raw!$C$1116:$L$1168,8,FALSE)</f>
        <v>0.65479723046488603</v>
      </c>
      <c r="DM19" s="47">
        <f>VLOOKUP($A19,SBA07_raw!$C$1116:$L$1168,9,FALSE)</f>
        <v>0.18892185954500501</v>
      </c>
      <c r="DN19" s="47">
        <f>VLOOKUP($A19,SBA07_raw!$C$1116:$L$1168,10,FALSE)</f>
        <v>7.6162215628091001E-2</v>
      </c>
      <c r="DO19" s="47">
        <f>VLOOKUP($A19,SBA07_raw!$C$266:$L$318,7,FALSE)</f>
        <v>0.25962487660414602</v>
      </c>
      <c r="DP19" s="47">
        <f>VLOOKUP($A19,SBA07_raw!$C$266:$L$318,8,FALSE)</f>
        <v>0.42152023692003898</v>
      </c>
      <c r="DQ19" s="47">
        <f>VLOOKUP($A19,SBA07_raw!$C$266:$L$318,9,FALSE)</f>
        <v>0.1964461994077</v>
      </c>
      <c r="DR19" s="47">
        <f>VLOOKUP($A19,SBA07_raw!$C$266:$L$318,10,FALSE)</f>
        <v>0.122408687068115</v>
      </c>
      <c r="DS19" s="85"/>
      <c r="DT19" s="83">
        <f>VLOOKUP($A19,SBA07_raw!$C$744:$L$797,7,FALSE)</f>
        <v>0.49857819905213302</v>
      </c>
      <c r="DU19" s="83">
        <f>VLOOKUP($A19,SBA07_raw!$C$744:$L$797,8,FALSE)</f>
        <v>0.36872037914691902</v>
      </c>
      <c r="DV19" s="83">
        <f>VLOOKUP($A19,SBA07_raw!$C$744:$L$797,9,FALSE)</f>
        <v>0.11658767772511799</v>
      </c>
      <c r="DW19" s="83">
        <f>VLOOKUP($A19,SBA07_raw!$C$744:$L$797,10,FALSE)</f>
        <v>1.6113744075829401E-2</v>
      </c>
      <c r="DX19" s="83">
        <f>VLOOKUP($A19,SBA07_raw!$C$1169:$L$1222,7,FALSE)</f>
        <v>7.9923882017126593E-2</v>
      </c>
      <c r="DY19" s="83">
        <f>VLOOKUP($A19,SBA07_raw!$C$1169:$L$1222,8,FALSE)</f>
        <v>0.688867745004757</v>
      </c>
      <c r="DZ19" s="83">
        <f>VLOOKUP($A19,SBA07_raw!$C$1169:$L$1222,9,FALSE)</f>
        <v>0.17411988582302601</v>
      </c>
      <c r="EA19" s="83">
        <f>VLOOKUP($A19,SBA07_raw!$C$1169:$L$1222,10,FALSE)</f>
        <v>5.7088487155090399E-2</v>
      </c>
      <c r="EB19" s="83">
        <f>VLOOKUP($A19,SBA07_raw!$C$319:$L$372,7,FALSE)</f>
        <v>0.28003784295174999</v>
      </c>
      <c r="EC19" s="83">
        <f>VLOOKUP($A19,SBA07_raw!$C$319:$L$372,8,FALSE)</f>
        <v>0.369914853358562</v>
      </c>
      <c r="ED19" s="83">
        <f>VLOOKUP($A19,SBA07_raw!$C$319:$L$372,9,FALSE)</f>
        <v>0.203405865657521</v>
      </c>
      <c r="EE19" s="83">
        <f>VLOOKUP($A19,SBA07_raw!$C$319:$L$372,10,FALSE)</f>
        <v>0.146641438032167</v>
      </c>
      <c r="EF19" s="85"/>
      <c r="EG19" s="84">
        <f>VLOOKUP($A19,SBA07_raw!$C$798:$L$851,7,FALSE)</f>
        <v>0.44642857142857101</v>
      </c>
      <c r="EH19" s="84">
        <f>VLOOKUP($A19,SBA07_raw!$C$798:$L$851,8,FALSE)</f>
        <v>0.45300751879699203</v>
      </c>
      <c r="EI19" s="84">
        <f>VLOOKUP($A19,SBA07_raw!$C$798:$L$851,9,FALSE)</f>
        <v>9.4924812030075204E-2</v>
      </c>
      <c r="EJ19" s="84">
        <f>VLOOKUP($A19,SBA07_raw!$C$798:$L$851,10,FALSE)</f>
        <v>5.6390977443609002E-3</v>
      </c>
      <c r="EK19" s="84">
        <f>VLOOKUP($A19,SBA07_raw!$C$1223:$L$1276,7,FALSE)</f>
        <v>3.5580524344569299E-2</v>
      </c>
      <c r="EL19" s="84">
        <f>VLOOKUP($A19,SBA07_raw!$C$1223:$L$1276,8,FALSE)</f>
        <v>0.78838951310861405</v>
      </c>
      <c r="EM19" s="84">
        <f>VLOOKUP($A19,SBA07_raw!$C$1223:$L$1276,9,FALSE)</f>
        <v>0.147003745318352</v>
      </c>
      <c r="EN19" s="84">
        <f>VLOOKUP($A19,SBA07_raw!$C$1223:$L$1276,10,FALSE)</f>
        <v>2.90262172284644E-2</v>
      </c>
      <c r="EO19" s="84">
        <f>VLOOKUP($A19,SBA07_raw!$C$373:$L$426,7,FALSE)</f>
        <v>0.18703007518796999</v>
      </c>
      <c r="EP19" s="84">
        <f>VLOOKUP($A19,SBA07_raw!$C$373:$L$426,8,FALSE)</f>
        <v>0.54981203007518797</v>
      </c>
      <c r="EQ19" s="84">
        <f>VLOOKUP($A19,SBA07_raw!$C$373:$L$426,9,FALSE)</f>
        <v>0.17669172932330801</v>
      </c>
      <c r="ER19" s="84">
        <f>VLOOKUP($A19,SBA07_raw!$C$373:$L$426,10,FALSE)</f>
        <v>8.6466165413533802E-2</v>
      </c>
      <c r="ES19" s="56"/>
      <c r="ET19" s="51">
        <f>VLOOKUP($A19,Fall06HSGQE!$C$141:$J$192,7,FALSE)</f>
        <v>0.83269961977186302</v>
      </c>
      <c r="EU19" s="51">
        <f>VLOOKUP($A19,Fall06HSGQE!$C$141:$J$192,8,FALSE)</f>
        <v>0.16730038022813701</v>
      </c>
      <c r="EV19" s="51">
        <f>VLOOKUP($A19,Fall06HSGQE!$C$260:$J$309,7,FALSE)</f>
        <v>0.55102040816326503</v>
      </c>
      <c r="EW19" s="51">
        <f>VLOOKUP($A19,Fall06HSGQE!$C$260:$J$309,8,FALSE)</f>
        <v>0.44897959183673503</v>
      </c>
      <c r="EX19" s="51">
        <f>VLOOKUP($A19,Fall06HSGQE!$C$22:$J$73,7,FALSE)</f>
        <v>0.62288135593220295</v>
      </c>
      <c r="EY19" s="51">
        <f>VLOOKUP($A19,Fall06HSGQE!$C$22:$J$73,8,FALSE)</f>
        <v>0.37711864406779699</v>
      </c>
      <c r="EZ19" s="47">
        <f>VLOOKUP($A19,Fall06HSGQE!$C$193:$J$241,7,FALSE)</f>
        <v>0.88181818181818195</v>
      </c>
      <c r="FA19" s="47">
        <f>VLOOKUP($A19,Fall06HSGQE!$C$193:$J$241,8,FALSE)</f>
        <v>0.118181818181818</v>
      </c>
      <c r="FB19" s="47">
        <f>VLOOKUP($A19,Fall06HSGQE!$C$310:$J$349,7,FALSE)</f>
        <v>0.6</v>
      </c>
      <c r="FC19" s="47">
        <f>VLOOKUP($A19,Fall06HSGQE!$C$310:$J$349,8,FALSE)</f>
        <v>0.4</v>
      </c>
      <c r="FD19" s="47">
        <f>VLOOKUP($A19,Fall06HSGQE!$C$74:$J$121,7,FALSE)</f>
        <v>0.63043478260869601</v>
      </c>
      <c r="FE19" s="47">
        <f>VLOOKUP($A19,Fall06HSGQE!$C$74:$J$121,8,FALSE)</f>
        <v>0.36956521739130399</v>
      </c>
      <c r="FF19" s="86"/>
      <c r="FG19" s="51">
        <f>VLOOKUP($A19,Spr07HSGQE!$C$141:$J$194,7,FALSE)</f>
        <v>0.94746716697936195</v>
      </c>
      <c r="FH19" s="51">
        <f>VLOOKUP($A19,Spr07HSGQE!$C$141:$J$194,8,FALSE)</f>
        <v>5.2532833020637902E-2</v>
      </c>
      <c r="FI19" s="51">
        <f>VLOOKUP($A19,Spr07HSGQE!$C$275:$J$328,7,FALSE)</f>
        <v>0.83660130718954295</v>
      </c>
      <c r="FJ19" s="51">
        <f>VLOOKUP($A19,Spr07HSGQE!$C$275:$J$328,8,FALSE)</f>
        <v>0.16339869281045799</v>
      </c>
      <c r="FK19" s="51">
        <f>VLOOKUP($A19,Spr07HSGQE!$C$2:$J$55,7,FALSE)</f>
        <v>0.84817244611058995</v>
      </c>
      <c r="FL19" s="51">
        <f>VLOOKUP($A19,Spr07HSGQE!$C$2:$J$55,8,FALSE)</f>
        <v>0.15182755388940999</v>
      </c>
      <c r="FM19" s="47">
        <f>VLOOKUP($A19,Spr07HSGQE!$C$195:$J$242,7,FALSE)</f>
        <v>0.69333333333333302</v>
      </c>
      <c r="FN19" s="47">
        <f>VLOOKUP($A19,Spr07HSGQE!$C$195:$J$242,8,FALSE)</f>
        <v>0.30666666666666698</v>
      </c>
      <c r="FO19" s="47">
        <f>VLOOKUP($A19,Spr07HSGQE!$C$329:$J$374,7,FALSE)</f>
        <v>0.506329113924051</v>
      </c>
      <c r="FP19" s="47">
        <f>VLOOKUP($A19,Spr07HSGQE!$C$329:$J$374,8,FALSE)</f>
        <v>0.493670886075949</v>
      </c>
      <c r="FQ19" s="47">
        <f>VLOOKUP($A19,Spr07HSGQE!$C$56:$J$104,7,FALSE)</f>
        <v>0.45283018867924502</v>
      </c>
      <c r="FR19" s="47">
        <f>VLOOKUP($A19,Spr07HSGQE!$C$56:$J$104,8,FALSE)</f>
        <v>0.54716981132075504</v>
      </c>
      <c r="FS19" s="51">
        <f>VLOOKUP($A19,Spr07HSGQE!$C$243:$J$274,7,FALSE)</f>
        <v>0.80769230769230804</v>
      </c>
      <c r="FT19" s="51">
        <f>VLOOKUP($A19,Spr07HSGQE!$C$243:$J$274,8,FALSE)</f>
        <v>0.19230769230769201</v>
      </c>
      <c r="FU19" s="51">
        <f>VLOOKUP($A19,Spr07HSGQE!$C$375:$J$406,7,FALSE)</f>
        <v>0.72727272727272696</v>
      </c>
      <c r="FV19" s="51">
        <f>VLOOKUP($A19,Spr07HSGQE!$C$375:$J$406,8,FALSE)</f>
        <v>0.27272727272727298</v>
      </c>
      <c r="FW19" s="51">
        <f>VLOOKUP($A19,Spr07HSGQE!$C$105:$J$140,7,FALSE)</f>
        <v>0.57142857142857095</v>
      </c>
      <c r="FX19" s="51">
        <f>VLOOKUP($A19,Spr07HSGQE!$C$105:$J$140,8,FALSE)</f>
        <v>0.42857142857142899</v>
      </c>
      <c r="FY19" s="46"/>
    </row>
    <row r="20" spans="1:181">
      <c r="A20">
        <f>VLOOKUP(B20,districts!$A$2:$B$56,2,FALSE)</f>
        <v>17</v>
      </c>
      <c r="B20" s="19" t="s">
        <v>62</v>
      </c>
      <c r="C20" s="58">
        <v>4</v>
      </c>
      <c r="D20" s="59">
        <v>3</v>
      </c>
      <c r="E20" s="60">
        <v>18673469</v>
      </c>
      <c r="F20" s="61">
        <v>3638.5</v>
      </c>
      <c r="G20" s="62">
        <v>-1.1347024395015628</v>
      </c>
      <c r="H20" s="63">
        <v>3.6</v>
      </c>
      <c r="I20" s="62">
        <v>0.6</v>
      </c>
      <c r="J20" s="66">
        <v>2.2999999999999998</v>
      </c>
      <c r="K20" s="20"/>
      <c r="L20" s="67">
        <v>18</v>
      </c>
      <c r="M20" s="63">
        <v>1.2</v>
      </c>
      <c r="N20" s="62">
        <v>0.8359456635318705</v>
      </c>
      <c r="O20" s="63">
        <v>99.839642905657811</v>
      </c>
      <c r="P20" s="68">
        <v>162</v>
      </c>
      <c r="Q20" s="69">
        <v>81</v>
      </c>
      <c r="R20" s="32"/>
      <c r="S20" s="48">
        <v>34.700000000000003</v>
      </c>
      <c r="T20" s="48">
        <v>19.100000000000001</v>
      </c>
      <c r="U20" s="48">
        <v>20.8</v>
      </c>
      <c r="V20" s="48">
        <v>25.4</v>
      </c>
      <c r="W20" s="48">
        <v>33.1</v>
      </c>
      <c r="X20" s="48">
        <v>20.8</v>
      </c>
      <c r="Y20" s="48">
        <v>15.7</v>
      </c>
      <c r="Z20" s="48">
        <v>30.5</v>
      </c>
      <c r="AA20" s="48">
        <v>17.8</v>
      </c>
      <c r="AB20" s="48">
        <v>24.2</v>
      </c>
      <c r="AC20" s="48">
        <v>22.9</v>
      </c>
      <c r="AD20" s="48">
        <v>35.200000000000003</v>
      </c>
      <c r="AE20" s="81"/>
      <c r="AF20" s="50">
        <v>52</v>
      </c>
      <c r="AG20" s="50">
        <v>20.9</v>
      </c>
      <c r="AH20" s="50">
        <v>12.3</v>
      </c>
      <c r="AI20" s="50">
        <v>14.8</v>
      </c>
      <c r="AJ20" s="50">
        <v>43.4</v>
      </c>
      <c r="AK20" s="50">
        <v>25.8</v>
      </c>
      <c r="AL20" s="50">
        <v>13.1</v>
      </c>
      <c r="AM20" s="50">
        <v>17.600000000000001</v>
      </c>
      <c r="AN20" s="50">
        <v>30.7</v>
      </c>
      <c r="AO20" s="50">
        <v>32</v>
      </c>
      <c r="AP20" s="50">
        <v>15.6</v>
      </c>
      <c r="AQ20" s="50">
        <v>21.7</v>
      </c>
      <c r="AR20" s="33"/>
      <c r="AS20" s="34"/>
      <c r="AT20" s="51">
        <f>VLOOKUP(A20,SBA07_raw!$C$427:$L$478,7,FALSE)</f>
        <v>0.42508710801393701</v>
      </c>
      <c r="AU20" s="51">
        <f>VLOOKUP(A20,SBA07_raw!$C$427:$L$478,8,FALSE)</f>
        <v>0.38327526132404199</v>
      </c>
      <c r="AV20" s="51">
        <f>VLOOKUP(A20,SBA07_raw!$C$427:$L$478,9,FALSE)</f>
        <v>0.104529616724739</v>
      </c>
      <c r="AW20" s="51">
        <f>VLOOKUP(A20,SBA07_raw!$C$427:$L$478,10,FALSE)</f>
        <v>8.7108013937282194E-2</v>
      </c>
      <c r="AX20" s="51">
        <f>VLOOKUP(A20,SBA07_raw!$C$852:$L$903,7,FALSE)</f>
        <v>0.26829268292682901</v>
      </c>
      <c r="AY20" s="51">
        <f>VLOOKUP(A20,SBA07_raw!$C$852:$L$903,8,FALSE)</f>
        <v>0.47038327526132401</v>
      </c>
      <c r="AZ20" s="51">
        <f>VLOOKUP(A20,SBA07_raw!$C$852:$L$903,9,FALSE)</f>
        <v>0.184668989547038</v>
      </c>
      <c r="BA20" s="51">
        <f>VLOOKUP(A20,SBA07_raw!$C$852:$L$903,10,FALSE)</f>
        <v>7.6655052264808399E-2</v>
      </c>
      <c r="BB20" s="51">
        <f>VLOOKUP(A20,SBA07_raw!$C$2:$L$53,7,FALSE)</f>
        <v>0.24468085106383</v>
      </c>
      <c r="BC20" s="51">
        <f>VLOOKUP(A20,SBA07_raw!$C$2:$L$53,8,FALSE)</f>
        <v>0.48936170212766</v>
      </c>
      <c r="BD20" s="51">
        <f>VLOOKUP(A20,SBA07_raw!$C$2:$L$53,9,FALSE)</f>
        <v>0.11347517730496499</v>
      </c>
      <c r="BE20" s="51">
        <f>VLOOKUP(A20,SBA07_raw!$C$2:$L$53,10,FALSE)</f>
        <v>0.15248226950354599</v>
      </c>
      <c r="BF20" s="33"/>
      <c r="BG20" s="47">
        <f>VLOOKUP(A20,SBA07_raw!$C$479:$L$531,7,FALSE)</f>
        <v>0.41818181818181799</v>
      </c>
      <c r="BH20" s="47">
        <f>VLOOKUP(A20,SBA07_raw!$C$479:$L$531,8,FALSE)</f>
        <v>0.43636363636363601</v>
      </c>
      <c r="BI20" s="47">
        <f>VLOOKUP(A20,SBA07_raw!$C$479:$L$531,9,FALSE)</f>
        <v>7.2727272727272696E-2</v>
      </c>
      <c r="BJ20" s="47">
        <f>VLOOKUP(A20,SBA07_raw!$C$479:$L$531,10,FALSE)</f>
        <v>7.2727272727272696E-2</v>
      </c>
      <c r="BK20" s="47">
        <f>VLOOKUP(A20,SBA07_raw!$C$904:$L$956,7,FALSE)</f>
        <v>0.220588235294118</v>
      </c>
      <c r="BL20" s="47">
        <f>VLOOKUP(A20,SBA07_raw!$C$904:$L$956,8,FALSE)</f>
        <v>0.53308823529411797</v>
      </c>
      <c r="BM20" s="47">
        <f>VLOOKUP(A20,SBA07_raw!$C$904:$L$956,9,FALSE)</f>
        <v>0.20220588235294101</v>
      </c>
      <c r="BN20" s="47">
        <f>VLOOKUP(A20,SBA07_raw!$C$904:$L$956,10,FALSE)</f>
        <v>4.4117647058823498E-2</v>
      </c>
      <c r="BO20" s="47">
        <f>VLOOKUP(A20,SBA07_raw!$C$54:$L$106,7,FALSE)</f>
        <v>0.210332103321033</v>
      </c>
      <c r="BP20" s="47">
        <f>VLOOKUP(A20,SBA07_raw!$C$54:$L$106,8,FALSE)</f>
        <v>0.43542435424354198</v>
      </c>
      <c r="BQ20" s="47">
        <f>VLOOKUP(A20,SBA07_raw!$C$54:$L$106,9,FALSE)</f>
        <v>0.15867158671586701</v>
      </c>
      <c r="BR20" s="47">
        <f>VLOOKUP(A20,SBA07_raw!$C$54:$L$106,10,FALSE)</f>
        <v>0.19557195571955699</v>
      </c>
      <c r="BS20" s="33"/>
      <c r="BT20" s="51">
        <f>VLOOKUP($A20,SBA07_raw!$C$532:$L$584,7,FALSE)</f>
        <v>0.34519572953736699</v>
      </c>
      <c r="BU20" s="51">
        <f>VLOOKUP($A20,SBA07_raw!$C$532:$L$584,8,FALSE)</f>
        <v>0.51601423487544495</v>
      </c>
      <c r="BV20" s="51">
        <f>VLOOKUP($A20,SBA07_raw!$C$532:$L$584,9,FALSE)</f>
        <v>0.12455516014234901</v>
      </c>
      <c r="BW20" s="51">
        <f>VLOOKUP($A20,SBA07_raw!$C$532:$L$584,10,FALSE)</f>
        <v>1.42348754448399E-2</v>
      </c>
      <c r="BX20" s="52">
        <f>VLOOKUP($A20,SBA07_raw!$C$957:$L$1009,7,FALSE)</f>
        <v>0.19217081850533799</v>
      </c>
      <c r="BY20" s="52">
        <f>VLOOKUP($A20,SBA07_raw!$C$957:$L$1009,8,FALSE)</f>
        <v>0.51601423487544495</v>
      </c>
      <c r="BZ20" s="52">
        <f>VLOOKUP($A20,SBA07_raw!$C$957:$L$1009,9,FALSE)</f>
        <v>0.28113879003558701</v>
      </c>
      <c r="CA20" s="52">
        <f>VLOOKUP($A20,SBA07_raw!$C$957:$L$1009,10,FALSE)</f>
        <v>1.06761565836299E-2</v>
      </c>
      <c r="CB20" s="52">
        <f>VLOOKUP($A20,SBA07_raw!$C$107:$L$159,7,FALSE)</f>
        <v>0.302491103202847</v>
      </c>
      <c r="CC20" s="52">
        <f>VLOOKUP($A20,SBA07_raw!$C$107:$L$159,8,FALSE)</f>
        <v>0.40213523131672602</v>
      </c>
      <c r="CD20" s="52">
        <f>VLOOKUP($A20,SBA07_raw!$C$107:$L$159,9,FALSE)</f>
        <v>0.185053380782918</v>
      </c>
      <c r="CE20" s="52">
        <f>VLOOKUP($A20,SBA07_raw!$C$107:$L$159,10,FALSE)</f>
        <v>0.110320284697509</v>
      </c>
      <c r="CF20" s="36"/>
      <c r="CG20" s="53">
        <f>VLOOKUP($A20,SBA07_raw!$C$585:$L$637,7,FALSE)</f>
        <v>0.45018450184501801</v>
      </c>
      <c r="CH20" s="53">
        <f>VLOOKUP($A20,SBA07_raw!$C$585:$L$637,8,FALSE)</f>
        <v>0.45756457564575598</v>
      </c>
      <c r="CI20" s="53">
        <f>VLOOKUP($A20,SBA07_raw!$C$585:$L$637,9,FALSE)</f>
        <v>7.0110701107011106E-2</v>
      </c>
      <c r="CJ20" s="53">
        <f>VLOOKUP($A20,SBA07_raw!$C$585:$L$637,10,FALSE)</f>
        <v>2.2140221402214E-2</v>
      </c>
      <c r="CK20" s="53">
        <f>VLOOKUP($A20,SBA07_raw!$C$1010:$L$1062,7,FALSE)</f>
        <v>0.30769230769230799</v>
      </c>
      <c r="CL20" s="53">
        <f>VLOOKUP($A20,SBA07_raw!$C$1010:$L$1062,8,FALSE)</f>
        <v>0.487179487179487</v>
      </c>
      <c r="CM20" s="53">
        <f>VLOOKUP($A20,SBA07_raw!$C$1010:$L$1062,9,FALSE)</f>
        <v>0.157509157509158</v>
      </c>
      <c r="CN20" s="53">
        <f>VLOOKUP($A20,SBA07_raw!$C$1010:$L$1062,10,FALSE)</f>
        <v>4.7619047619047603E-2</v>
      </c>
      <c r="CO20" s="53">
        <f>VLOOKUP($A20,SBA07_raw!$C$160:$L$212,7,FALSE)</f>
        <v>0.29368029739777002</v>
      </c>
      <c r="CP20" s="53">
        <f>VLOOKUP($A20,SBA07_raw!$C$160:$L$212,8,FALSE)</f>
        <v>0.44237918215613398</v>
      </c>
      <c r="CQ20" s="53">
        <f>VLOOKUP($A20,SBA07_raw!$C$160:$L$212,9,FALSE)</f>
        <v>0.14869888475836401</v>
      </c>
      <c r="CR20" s="53">
        <f>VLOOKUP($A20,SBA07_raw!$C$160:$L$212,10,FALSE)</f>
        <v>0.11524163568773201</v>
      </c>
      <c r="CS20" s="33"/>
      <c r="CT20" s="51">
        <f>VLOOKUP($A20,SBA07_raw!$C$638:$L$690,7,FALSE)</f>
        <v>0.47368421052631599</v>
      </c>
      <c r="CU20" s="51">
        <f>VLOOKUP($A20,SBA07_raw!$C$638:$L$690,8,FALSE)</f>
        <v>0.43859649122806998</v>
      </c>
      <c r="CV20" s="51">
        <f>VLOOKUP($A20,SBA07_raw!$C$638:$L$690,9,FALSE)</f>
        <v>7.0175438596491196E-2</v>
      </c>
      <c r="CW20" s="51">
        <f>VLOOKUP($A20,SBA07_raw!$C$638:$L$690,10,FALSE)</f>
        <v>1.7543859649122799E-2</v>
      </c>
      <c r="CX20" s="51">
        <f>VLOOKUP($A20,SBA07_raw!$C$1063:$L$1115,7,FALSE)</f>
        <v>0.160839160839161</v>
      </c>
      <c r="CY20" s="51">
        <f>VLOOKUP($A20,SBA07_raw!$C$1063:$L$1115,8,FALSE)</f>
        <v>0.63986013986014001</v>
      </c>
      <c r="CZ20" s="51">
        <f>VLOOKUP($A20,SBA07_raw!$C$1063:$L$1115,9,FALSE)</f>
        <v>0.171328671328671</v>
      </c>
      <c r="DA20" s="51">
        <f>VLOOKUP($A20,SBA07_raw!$C$1063:$L$1115,10,FALSE)</f>
        <v>2.7972027972028E-2</v>
      </c>
      <c r="DB20" s="51">
        <f>VLOOKUP($A20,SBA07_raw!$C$213:$L$265,7,FALSE)</f>
        <v>0.26056338028169002</v>
      </c>
      <c r="DC20" s="51">
        <f>VLOOKUP($A20,SBA07_raw!$C$213:$L$265,8,FALSE)</f>
        <v>0.42253521126760601</v>
      </c>
      <c r="DD20" s="51">
        <f>VLOOKUP($A20,SBA07_raw!$C$213:$L$265,9,FALSE)</f>
        <v>0.21478873239436599</v>
      </c>
      <c r="DE20" s="51">
        <f>VLOOKUP($A20,SBA07_raw!$C$213:$L$265,10,FALSE)</f>
        <v>0.102112676056338</v>
      </c>
      <c r="DF20" s="33"/>
      <c r="DG20" s="47">
        <f>VLOOKUP($A20,SBA07_raw!$C$691:$L$743,7,FALSE)</f>
        <v>0.51893939393939403</v>
      </c>
      <c r="DH20" s="47">
        <f>VLOOKUP($A20,SBA07_raw!$C$691:$L$743,8,FALSE)</f>
        <v>0.39015151515151503</v>
      </c>
      <c r="DI20" s="47">
        <f>VLOOKUP($A20,SBA07_raw!$C$691:$L$743,9,FALSE)</f>
        <v>8.3333333333333301E-2</v>
      </c>
      <c r="DJ20" s="47">
        <f>VLOOKUP($A20,SBA07_raw!$C$691:$L$743,10,FALSE)</f>
        <v>7.5757575757575803E-3</v>
      </c>
      <c r="DK20" s="47">
        <f>VLOOKUP($A20,SBA07_raw!$C$1116:$L$1168,7,FALSE)</f>
        <v>0.10820895522388101</v>
      </c>
      <c r="DL20" s="47">
        <f>VLOOKUP($A20,SBA07_raw!$C$1116:$L$1168,8,FALSE)</f>
        <v>0.66417910447761197</v>
      </c>
      <c r="DM20" s="47">
        <f>VLOOKUP($A20,SBA07_raw!$C$1116:$L$1168,9,FALSE)</f>
        <v>0.17910447761194001</v>
      </c>
      <c r="DN20" s="47">
        <f>VLOOKUP($A20,SBA07_raw!$C$1116:$L$1168,10,FALSE)</f>
        <v>4.85074626865672E-2</v>
      </c>
      <c r="DO20" s="47">
        <f>VLOOKUP($A20,SBA07_raw!$C$266:$L$318,7,FALSE)</f>
        <v>0.25925925925925902</v>
      </c>
      <c r="DP20" s="47">
        <f>VLOOKUP($A20,SBA07_raw!$C$266:$L$318,8,FALSE)</f>
        <v>0.38888888888888901</v>
      </c>
      <c r="DQ20" s="47">
        <f>VLOOKUP($A20,SBA07_raw!$C$266:$L$318,9,FALSE)</f>
        <v>0.203703703703704</v>
      </c>
      <c r="DR20" s="47">
        <f>VLOOKUP($A20,SBA07_raw!$C$266:$L$318,10,FALSE)</f>
        <v>0.148148148148148</v>
      </c>
      <c r="DS20" s="85"/>
      <c r="DT20" s="83">
        <f>VLOOKUP($A20,SBA07_raw!$C$744:$L$797,7,FALSE)</f>
        <v>0.52702702702702697</v>
      </c>
      <c r="DU20" s="83">
        <f>VLOOKUP($A20,SBA07_raw!$C$744:$L$797,8,FALSE)</f>
        <v>0.36036036036036001</v>
      </c>
      <c r="DV20" s="83">
        <f>VLOOKUP($A20,SBA07_raw!$C$744:$L$797,9,FALSE)</f>
        <v>0.112612612612613</v>
      </c>
      <c r="DW20" s="83">
        <f>VLOOKUP($A20,SBA07_raw!$C$744:$L$797,10,FALSE)</f>
        <v>0</v>
      </c>
      <c r="DX20" s="83">
        <f>VLOOKUP($A20,SBA07_raw!$C$1169:$L$1222,7,FALSE)</f>
        <v>8.7336244541484698E-2</v>
      </c>
      <c r="DY20" s="83">
        <f>VLOOKUP($A20,SBA07_raw!$C$1169:$L$1222,8,FALSE)</f>
        <v>0.69868995633187803</v>
      </c>
      <c r="DZ20" s="83">
        <f>VLOOKUP($A20,SBA07_raw!$C$1169:$L$1222,9,FALSE)</f>
        <v>0.19213973799126599</v>
      </c>
      <c r="EA20" s="83">
        <f>VLOOKUP($A20,SBA07_raw!$C$1169:$L$1222,10,FALSE)</f>
        <v>2.1834061135371199E-2</v>
      </c>
      <c r="EB20" s="83">
        <f>VLOOKUP($A20,SBA07_raw!$C$319:$L$372,7,FALSE)</f>
        <v>0.21052631578947401</v>
      </c>
      <c r="EC20" s="83">
        <f>VLOOKUP($A20,SBA07_raw!$C$319:$L$372,8,FALSE)</f>
        <v>0.30263157894736797</v>
      </c>
      <c r="ED20" s="83">
        <f>VLOOKUP($A20,SBA07_raw!$C$319:$L$372,9,FALSE)</f>
        <v>0.27631578947368401</v>
      </c>
      <c r="EE20" s="83">
        <f>VLOOKUP($A20,SBA07_raw!$C$319:$L$372,10,FALSE)</f>
        <v>0.21052631578947401</v>
      </c>
      <c r="EF20" s="85"/>
      <c r="EG20" s="84">
        <f>VLOOKUP($A20,SBA07_raw!$C$798:$L$851,7,FALSE)</f>
        <v>0.53521126760563398</v>
      </c>
      <c r="EH20" s="84">
        <f>VLOOKUP($A20,SBA07_raw!$C$798:$L$851,8,FALSE)</f>
        <v>0.352112676056338</v>
      </c>
      <c r="EI20" s="84">
        <f>VLOOKUP($A20,SBA07_raw!$C$798:$L$851,9,FALSE)</f>
        <v>0.10328638497652599</v>
      </c>
      <c r="EJ20" s="84">
        <f>VLOOKUP($A20,SBA07_raw!$C$798:$L$851,10,FALSE)</f>
        <v>9.3896713615023494E-3</v>
      </c>
      <c r="EK20" s="84">
        <f>VLOOKUP($A20,SBA07_raw!$C$1223:$L$1276,7,FALSE)</f>
        <v>5.0925925925925902E-2</v>
      </c>
      <c r="EL20" s="84">
        <f>VLOOKUP($A20,SBA07_raw!$C$1223:$L$1276,8,FALSE)</f>
        <v>0.78703703703703698</v>
      </c>
      <c r="EM20" s="84">
        <f>VLOOKUP($A20,SBA07_raw!$C$1223:$L$1276,9,FALSE)</f>
        <v>0.125</v>
      </c>
      <c r="EN20" s="84">
        <f>VLOOKUP($A20,SBA07_raw!$C$1223:$L$1276,10,FALSE)</f>
        <v>3.7037037037037E-2</v>
      </c>
      <c r="EO20" s="84">
        <f>VLOOKUP($A20,SBA07_raw!$C$373:$L$426,7,FALSE)</f>
        <v>0.16666666666666699</v>
      </c>
      <c r="EP20" s="84">
        <f>VLOOKUP($A20,SBA07_raw!$C$373:$L$426,8,FALSE)</f>
        <v>0.48611111111111099</v>
      </c>
      <c r="EQ20" s="84">
        <f>VLOOKUP($A20,SBA07_raw!$C$373:$L$426,9,FALSE)</f>
        <v>0.23148148148148101</v>
      </c>
      <c r="ER20" s="84">
        <f>VLOOKUP($A20,SBA07_raw!$C$373:$L$426,10,FALSE)</f>
        <v>0.115740740740741</v>
      </c>
      <c r="ES20" s="56"/>
      <c r="ET20" s="51">
        <f>VLOOKUP($A20,Fall06HSGQE!$C$141:$J$192,7,FALSE)</f>
        <v>0.79166666666666696</v>
      </c>
      <c r="EU20" s="51">
        <f>VLOOKUP($A20,Fall06HSGQE!$C$141:$J$192,8,FALSE)</f>
        <v>0.20833333333333301</v>
      </c>
      <c r="EV20" s="51">
        <f>VLOOKUP($A20,Fall06HSGQE!$C$260:$J$309,7,FALSE)</f>
        <v>0.5</v>
      </c>
      <c r="EW20" s="51">
        <f>VLOOKUP($A20,Fall06HSGQE!$C$260:$J$309,8,FALSE)</f>
        <v>0.5</v>
      </c>
      <c r="EX20" s="51">
        <f>VLOOKUP($A20,Fall06HSGQE!$C$22:$J$73,7,FALSE)</f>
        <v>0.55555555555555602</v>
      </c>
      <c r="EY20" s="51">
        <f>VLOOKUP($A20,Fall06HSGQE!$C$22:$J$73,8,FALSE)</f>
        <v>0.44444444444444398</v>
      </c>
      <c r="EZ20" s="47">
        <f>VLOOKUP($A20,Fall06HSGQE!$C$193:$J$241,7,FALSE)</f>
        <v>0.86206896551724099</v>
      </c>
      <c r="FA20" s="47">
        <f>VLOOKUP($A20,Fall06HSGQE!$C$193:$J$241,8,FALSE)</f>
        <v>0.13793103448275901</v>
      </c>
      <c r="FB20" s="47">
        <f>VLOOKUP($A20,Fall06HSGQE!$C$310:$J$349,7,FALSE)</f>
        <v>0.6</v>
      </c>
      <c r="FC20" s="47">
        <f>VLOOKUP($A20,Fall06HSGQE!$C$310:$J$349,8,FALSE)</f>
        <v>0.4</v>
      </c>
      <c r="FD20" s="47">
        <f>VLOOKUP($A20,Fall06HSGQE!$C$74:$J$121,7,FALSE)</f>
        <v>0.4</v>
      </c>
      <c r="FE20" s="47">
        <f>VLOOKUP($A20,Fall06HSGQE!$C$74:$J$121,8,FALSE)</f>
        <v>0.6</v>
      </c>
      <c r="FF20" s="86"/>
      <c r="FG20" s="51">
        <f>VLOOKUP($A20,Spr07HSGQE!$C$141:$J$194,7,FALSE)</f>
        <v>0.93867924528301905</v>
      </c>
      <c r="FH20" s="51">
        <f>VLOOKUP($A20,Spr07HSGQE!$C$141:$J$194,8,FALSE)</f>
        <v>6.1320754716981098E-2</v>
      </c>
      <c r="FI20" s="51">
        <f>VLOOKUP($A20,Spr07HSGQE!$C$275:$J$328,7,FALSE)</f>
        <v>0.837209302325581</v>
      </c>
      <c r="FJ20" s="51">
        <f>VLOOKUP($A20,Spr07HSGQE!$C$275:$J$328,8,FALSE)</f>
        <v>0.162790697674419</v>
      </c>
      <c r="FK20" s="51">
        <f>VLOOKUP($A20,Spr07HSGQE!$C$2:$J$55,7,FALSE)</f>
        <v>0.84186046511627899</v>
      </c>
      <c r="FL20" s="51">
        <f>VLOOKUP($A20,Spr07HSGQE!$C$2:$J$55,8,FALSE)</f>
        <v>0.15813953488372101</v>
      </c>
      <c r="FM20" s="47">
        <f>VLOOKUP($A20,Spr07HSGQE!$C$195:$J$242,7,FALSE)</f>
        <v>0.72413793103448298</v>
      </c>
      <c r="FN20" s="47">
        <f>VLOOKUP($A20,Spr07HSGQE!$C$195:$J$242,8,FALSE)</f>
        <v>0.27586206896551702</v>
      </c>
      <c r="FO20" s="47">
        <f>VLOOKUP($A20,Spr07HSGQE!$C$329:$J$374,7,FALSE)</f>
        <v>0.35714285714285698</v>
      </c>
      <c r="FP20" s="47">
        <f>VLOOKUP($A20,Spr07HSGQE!$C$329:$J$374,8,FALSE)</f>
        <v>0.64285714285714302</v>
      </c>
      <c r="FQ20" s="47">
        <f>VLOOKUP($A20,Spr07HSGQE!$C$56:$J$104,7,FALSE)</f>
        <v>0.44186046511627902</v>
      </c>
      <c r="FR20" s="47">
        <f>VLOOKUP($A20,Spr07HSGQE!$C$56:$J$104,8,FALSE)</f>
        <v>0.55813953488372103</v>
      </c>
      <c r="FS20" s="51">
        <f>VLOOKUP($A20,Spr07HSGQE!$C$243:$J$274,7,FALSE)</f>
        <v>0.55555555555555602</v>
      </c>
      <c r="FT20" s="51">
        <f>VLOOKUP($A20,Spr07HSGQE!$C$243:$J$274,8,FALSE)</f>
        <v>0.44444444444444398</v>
      </c>
      <c r="FU20" s="51">
        <f>VLOOKUP($A20,Spr07HSGQE!$C$375:$J$406,7,FALSE)</f>
        <v>0.44444444444444398</v>
      </c>
      <c r="FV20" s="51">
        <f>VLOOKUP($A20,Spr07HSGQE!$C$375:$J$406,8,FALSE)</f>
        <v>0.55555555555555602</v>
      </c>
      <c r="FW20" s="51">
        <f>VLOOKUP($A20,Spr07HSGQE!$C$105:$J$140,7,FALSE)</f>
        <v>0.18181818181818199</v>
      </c>
      <c r="FX20" s="51">
        <f>VLOOKUP($A20,Spr07HSGQE!$C$105:$J$140,8,FALSE)</f>
        <v>0.81818181818181801</v>
      </c>
      <c r="FY20" s="46"/>
    </row>
    <row r="21" spans="1:181">
      <c r="A21">
        <f>VLOOKUP(B21,districts!$A$2:$B$56,2,FALSE)</f>
        <v>18</v>
      </c>
      <c r="B21" s="19" t="s">
        <v>63</v>
      </c>
      <c r="C21" s="58">
        <v>4</v>
      </c>
      <c r="D21" s="59">
        <v>1</v>
      </c>
      <c r="E21" s="60">
        <v>3326186</v>
      </c>
      <c r="F21" s="61">
        <v>290.89999999999998</v>
      </c>
      <c r="G21" s="62">
        <v>-1.9118589203223575</v>
      </c>
      <c r="H21" s="63">
        <v>15.1</v>
      </c>
      <c r="I21" s="62">
        <v>14.1</v>
      </c>
      <c r="J21" s="66">
        <v>38.5</v>
      </c>
      <c r="K21" s="20"/>
      <c r="L21" s="67">
        <v>1</v>
      </c>
      <c r="M21" s="63">
        <v>0.7</v>
      </c>
      <c r="N21" s="62">
        <v>0</v>
      </c>
      <c r="O21" s="63">
        <v>93.638890024112143</v>
      </c>
      <c r="P21" s="68">
        <v>18</v>
      </c>
      <c r="Q21" s="69">
        <v>72</v>
      </c>
      <c r="R21" s="32"/>
      <c r="S21" s="48">
        <v>42.1</v>
      </c>
      <c r="T21" s="48">
        <v>15.8</v>
      </c>
      <c r="U21" s="48">
        <v>26.3</v>
      </c>
      <c r="V21" s="48">
        <v>15.8</v>
      </c>
      <c r="W21" s="48">
        <v>47.4</v>
      </c>
      <c r="X21" s="48">
        <v>10.5</v>
      </c>
      <c r="Y21" s="48">
        <v>21.1</v>
      </c>
      <c r="Z21" s="48">
        <v>21.1</v>
      </c>
      <c r="AA21" s="48">
        <v>31.6</v>
      </c>
      <c r="AB21" s="48">
        <v>26.3</v>
      </c>
      <c r="AC21" s="48">
        <v>15.8</v>
      </c>
      <c r="AD21" s="48">
        <v>26.3</v>
      </c>
      <c r="AE21" s="81"/>
      <c r="AF21" s="50">
        <v>50</v>
      </c>
      <c r="AG21" s="50">
        <v>30</v>
      </c>
      <c r="AH21" s="50">
        <v>15</v>
      </c>
      <c r="AI21" s="50">
        <v>5</v>
      </c>
      <c r="AJ21" s="50">
        <v>50</v>
      </c>
      <c r="AK21" s="50">
        <v>30</v>
      </c>
      <c r="AL21" s="50">
        <v>15</v>
      </c>
      <c r="AM21" s="50">
        <v>5</v>
      </c>
      <c r="AN21" s="50">
        <v>75</v>
      </c>
      <c r="AO21" s="50">
        <v>15</v>
      </c>
      <c r="AP21" s="50">
        <v>5</v>
      </c>
      <c r="AQ21" s="50">
        <v>5</v>
      </c>
      <c r="AR21" s="33"/>
      <c r="AS21" s="34"/>
      <c r="AT21" s="51">
        <f>VLOOKUP(A21,SBA07_raw!$C$427:$L$478,7,FALSE)</f>
        <v>0.61904761904761896</v>
      </c>
      <c r="AU21" s="51">
        <f>VLOOKUP(A21,SBA07_raw!$C$427:$L$478,8,FALSE)</f>
        <v>0.238095238095238</v>
      </c>
      <c r="AV21" s="51">
        <f>VLOOKUP(A21,SBA07_raw!$C$427:$L$478,9,FALSE)</f>
        <v>9.5238095238095205E-2</v>
      </c>
      <c r="AW21" s="51">
        <f>VLOOKUP(A21,SBA07_raw!$C$427:$L$478,10,FALSE)</f>
        <v>4.7619047619047603E-2</v>
      </c>
      <c r="AX21" s="51">
        <f>VLOOKUP(A21,SBA07_raw!$C$852:$L$903,7,FALSE)</f>
        <v>0.28571428571428598</v>
      </c>
      <c r="AY21" s="51">
        <f>VLOOKUP(A21,SBA07_raw!$C$852:$L$903,8,FALSE)</f>
        <v>0.52380952380952395</v>
      </c>
      <c r="AZ21" s="51">
        <f>VLOOKUP(A21,SBA07_raw!$C$852:$L$903,9,FALSE)</f>
        <v>0.19047619047618999</v>
      </c>
      <c r="BA21" s="51">
        <f>VLOOKUP(A21,SBA07_raw!$C$852:$L$903,10,FALSE)</f>
        <v>0</v>
      </c>
      <c r="BB21" s="51">
        <f>VLOOKUP(A21,SBA07_raw!$C$2:$L$53,7,FALSE)</f>
        <v>0.238095238095238</v>
      </c>
      <c r="BC21" s="51">
        <f>VLOOKUP(A21,SBA07_raw!$C$2:$L$53,8,FALSE)</f>
        <v>0.57142857142857095</v>
      </c>
      <c r="BD21" s="51">
        <f>VLOOKUP(A21,SBA07_raw!$C$2:$L$53,9,FALSE)</f>
        <v>0.19047619047618999</v>
      </c>
      <c r="BE21" s="51">
        <f>VLOOKUP(A21,SBA07_raw!$C$2:$L$53,10,FALSE)</f>
        <v>0</v>
      </c>
      <c r="BF21" s="33"/>
      <c r="BG21" s="47">
        <f>VLOOKUP(A21,SBA07_raw!$C$479:$L$531,7,FALSE)</f>
        <v>0.41176470588235298</v>
      </c>
      <c r="BH21" s="47">
        <f>VLOOKUP(A21,SBA07_raw!$C$479:$L$531,8,FALSE)</f>
        <v>0.41176470588235298</v>
      </c>
      <c r="BI21" s="47">
        <f>VLOOKUP(A21,SBA07_raw!$C$479:$L$531,9,FALSE)</f>
        <v>5.8823529411764698E-2</v>
      </c>
      <c r="BJ21" s="47">
        <f>VLOOKUP(A21,SBA07_raw!$C$479:$L$531,10,FALSE)</f>
        <v>0.11764705882352899</v>
      </c>
      <c r="BK21" s="47">
        <f>VLOOKUP(A21,SBA07_raw!$C$904:$L$956,7,FALSE)</f>
        <v>0.29411764705882398</v>
      </c>
      <c r="BL21" s="47">
        <f>VLOOKUP(A21,SBA07_raw!$C$904:$L$956,8,FALSE)</f>
        <v>0.47058823529411797</v>
      </c>
      <c r="BM21" s="47">
        <f>VLOOKUP(A21,SBA07_raw!$C$904:$L$956,9,FALSE)</f>
        <v>0.23529411764705899</v>
      </c>
      <c r="BN21" s="47">
        <f>VLOOKUP(A21,SBA07_raw!$C$904:$L$956,10,FALSE)</f>
        <v>0</v>
      </c>
      <c r="BO21" s="47">
        <f>VLOOKUP(A21,SBA07_raw!$C$54:$L$106,7,FALSE)</f>
        <v>0.47058823529411797</v>
      </c>
      <c r="BP21" s="47">
        <f>VLOOKUP(A21,SBA07_raw!$C$54:$L$106,8,FALSE)</f>
        <v>0.29411764705882398</v>
      </c>
      <c r="BQ21" s="47">
        <f>VLOOKUP(A21,SBA07_raw!$C$54:$L$106,9,FALSE)</f>
        <v>0.11764705882352899</v>
      </c>
      <c r="BR21" s="47">
        <f>VLOOKUP(A21,SBA07_raw!$C$54:$L$106,10,FALSE)</f>
        <v>0.11764705882352899</v>
      </c>
      <c r="BS21" s="33"/>
      <c r="BT21" s="51">
        <f>VLOOKUP($A21,SBA07_raw!$C$532:$L$584,7,FALSE)</f>
        <v>0.25</v>
      </c>
      <c r="BU21" s="51">
        <f>VLOOKUP($A21,SBA07_raw!$C$532:$L$584,8,FALSE)</f>
        <v>0.6</v>
      </c>
      <c r="BV21" s="51">
        <f>VLOOKUP($A21,SBA07_raw!$C$532:$L$584,9,FALSE)</f>
        <v>0.15</v>
      </c>
      <c r="BW21" s="51">
        <f>VLOOKUP($A21,SBA07_raw!$C$532:$L$584,10,FALSE)</f>
        <v>0</v>
      </c>
      <c r="BX21" s="52">
        <f>VLOOKUP($A21,SBA07_raw!$C$957:$L$1009,7,FALSE)</f>
        <v>0.25</v>
      </c>
      <c r="BY21" s="52">
        <f>VLOOKUP($A21,SBA07_raw!$C$957:$L$1009,8,FALSE)</f>
        <v>0.45</v>
      </c>
      <c r="BZ21" s="52">
        <f>VLOOKUP($A21,SBA07_raw!$C$957:$L$1009,9,FALSE)</f>
        <v>0.3</v>
      </c>
      <c r="CA21" s="52">
        <f>VLOOKUP($A21,SBA07_raw!$C$957:$L$1009,10,FALSE)</f>
        <v>0</v>
      </c>
      <c r="CB21" s="52">
        <f>VLOOKUP($A21,SBA07_raw!$C$107:$L$159,7,FALSE)</f>
        <v>0.3</v>
      </c>
      <c r="CC21" s="52">
        <f>VLOOKUP($A21,SBA07_raw!$C$107:$L$159,8,FALSE)</f>
        <v>0.4</v>
      </c>
      <c r="CD21" s="52">
        <f>VLOOKUP($A21,SBA07_raw!$C$107:$L$159,9,FALSE)</f>
        <v>0.2</v>
      </c>
      <c r="CE21" s="52">
        <f>VLOOKUP($A21,SBA07_raw!$C$107:$L$159,10,FALSE)</f>
        <v>0.1</v>
      </c>
      <c r="CF21" s="36"/>
      <c r="CG21" s="53">
        <f>VLOOKUP($A21,SBA07_raw!$C$585:$L$637,7,FALSE)</f>
        <v>0.32</v>
      </c>
      <c r="CH21" s="53">
        <f>VLOOKUP($A21,SBA07_raw!$C$585:$L$637,8,FALSE)</f>
        <v>0.6</v>
      </c>
      <c r="CI21" s="53">
        <f>VLOOKUP($A21,SBA07_raw!$C$585:$L$637,9,FALSE)</f>
        <v>0.04</v>
      </c>
      <c r="CJ21" s="53">
        <f>VLOOKUP($A21,SBA07_raw!$C$585:$L$637,10,FALSE)</f>
        <v>0.04</v>
      </c>
      <c r="CK21" s="53">
        <f>VLOOKUP($A21,SBA07_raw!$C$1010:$L$1062,7,FALSE)</f>
        <v>0.34615384615384598</v>
      </c>
      <c r="CL21" s="53">
        <f>VLOOKUP($A21,SBA07_raw!$C$1010:$L$1062,8,FALSE)</f>
        <v>0.53846153846153799</v>
      </c>
      <c r="CM21" s="53">
        <f>VLOOKUP($A21,SBA07_raw!$C$1010:$L$1062,9,FALSE)</f>
        <v>0.115384615384615</v>
      </c>
      <c r="CN21" s="53">
        <f>VLOOKUP($A21,SBA07_raw!$C$1010:$L$1062,10,FALSE)</f>
        <v>0</v>
      </c>
      <c r="CO21" s="53">
        <f>VLOOKUP($A21,SBA07_raw!$C$160:$L$212,7,FALSE)</f>
        <v>0.34615384615384598</v>
      </c>
      <c r="CP21" s="53">
        <f>VLOOKUP($A21,SBA07_raw!$C$160:$L$212,8,FALSE)</f>
        <v>0.57692307692307698</v>
      </c>
      <c r="CQ21" s="53">
        <f>VLOOKUP($A21,SBA07_raw!$C$160:$L$212,9,FALSE)</f>
        <v>7.69230769230769E-2</v>
      </c>
      <c r="CR21" s="53">
        <f>VLOOKUP($A21,SBA07_raw!$C$160:$L$212,10,FALSE)</f>
        <v>0</v>
      </c>
      <c r="CS21" s="33"/>
      <c r="CT21" s="51">
        <f>VLOOKUP($A21,SBA07_raw!$C$638:$L$690,7,FALSE)</f>
        <v>0.55000000000000004</v>
      </c>
      <c r="CU21" s="51">
        <f>VLOOKUP($A21,SBA07_raw!$C$638:$L$690,8,FALSE)</f>
        <v>0.45</v>
      </c>
      <c r="CV21" s="51">
        <f>VLOOKUP($A21,SBA07_raw!$C$638:$L$690,9,FALSE)</f>
        <v>0</v>
      </c>
      <c r="CW21" s="51">
        <f>VLOOKUP($A21,SBA07_raw!$C$638:$L$690,10,FALSE)</f>
        <v>0</v>
      </c>
      <c r="CX21" s="51">
        <f>VLOOKUP($A21,SBA07_raw!$C$1063:$L$1115,7,FALSE)</f>
        <v>0.25</v>
      </c>
      <c r="CY21" s="51">
        <f>VLOOKUP($A21,SBA07_raw!$C$1063:$L$1115,8,FALSE)</f>
        <v>0.7</v>
      </c>
      <c r="CZ21" s="51">
        <f>VLOOKUP($A21,SBA07_raw!$C$1063:$L$1115,9,FALSE)</f>
        <v>0.05</v>
      </c>
      <c r="DA21" s="51">
        <f>VLOOKUP($A21,SBA07_raw!$C$1063:$L$1115,10,FALSE)</f>
        <v>0</v>
      </c>
      <c r="DB21" s="51">
        <f>VLOOKUP($A21,SBA07_raw!$C$213:$L$265,7,FALSE)</f>
        <v>0.6</v>
      </c>
      <c r="DC21" s="51">
        <f>VLOOKUP($A21,SBA07_raw!$C$213:$L$265,8,FALSE)</f>
        <v>0.35</v>
      </c>
      <c r="DD21" s="51">
        <f>VLOOKUP($A21,SBA07_raw!$C$213:$L$265,9,FALSE)</f>
        <v>0</v>
      </c>
      <c r="DE21" s="51">
        <f>VLOOKUP($A21,SBA07_raw!$C$213:$L$265,10,FALSE)</f>
        <v>0.05</v>
      </c>
      <c r="DF21" s="33"/>
      <c r="DG21" s="47">
        <f>VLOOKUP($A21,SBA07_raw!$C$691:$L$743,7,FALSE)</f>
        <v>0.45833333333333298</v>
      </c>
      <c r="DH21" s="47">
        <f>VLOOKUP($A21,SBA07_raw!$C$691:$L$743,8,FALSE)</f>
        <v>0.45833333333333298</v>
      </c>
      <c r="DI21" s="47">
        <f>VLOOKUP($A21,SBA07_raw!$C$691:$L$743,9,FALSE)</f>
        <v>8.3333333333333301E-2</v>
      </c>
      <c r="DJ21" s="47">
        <f>VLOOKUP($A21,SBA07_raw!$C$691:$L$743,10,FALSE)</f>
        <v>0</v>
      </c>
      <c r="DK21" s="47">
        <f>VLOOKUP($A21,SBA07_raw!$C$1116:$L$1168,7,FALSE)</f>
        <v>4.1666666666666699E-2</v>
      </c>
      <c r="DL21" s="47">
        <f>VLOOKUP($A21,SBA07_raw!$C$1116:$L$1168,8,FALSE)</f>
        <v>0.75</v>
      </c>
      <c r="DM21" s="47">
        <f>VLOOKUP($A21,SBA07_raw!$C$1116:$L$1168,9,FALSE)</f>
        <v>0.16666666666666699</v>
      </c>
      <c r="DN21" s="47">
        <f>VLOOKUP($A21,SBA07_raw!$C$1116:$L$1168,10,FALSE)</f>
        <v>4.1666666666666699E-2</v>
      </c>
      <c r="DO21" s="47">
        <f>VLOOKUP($A21,SBA07_raw!$C$266:$L$318,7,FALSE)</f>
        <v>0.33333333333333298</v>
      </c>
      <c r="DP21" s="47">
        <f>VLOOKUP($A21,SBA07_raw!$C$266:$L$318,8,FALSE)</f>
        <v>0.375</v>
      </c>
      <c r="DQ21" s="47">
        <f>VLOOKUP($A21,SBA07_raw!$C$266:$L$318,9,FALSE)</f>
        <v>0.25</v>
      </c>
      <c r="DR21" s="47">
        <f>VLOOKUP($A21,SBA07_raw!$C$266:$L$318,10,FALSE)</f>
        <v>4.1666666666666699E-2</v>
      </c>
      <c r="DS21" s="85"/>
      <c r="DT21" s="83">
        <f>VLOOKUP($A21,SBA07_raw!$C$744:$L$797,7,FALSE)</f>
        <v>0.58333333333333304</v>
      </c>
      <c r="DU21" s="83">
        <f>VLOOKUP($A21,SBA07_raw!$C$744:$L$797,8,FALSE)</f>
        <v>0.33333333333333298</v>
      </c>
      <c r="DV21" s="83">
        <f>VLOOKUP($A21,SBA07_raw!$C$744:$L$797,9,FALSE)</f>
        <v>8.3333333333333301E-2</v>
      </c>
      <c r="DW21" s="83">
        <f>VLOOKUP($A21,SBA07_raw!$C$744:$L$797,10,FALSE)</f>
        <v>0</v>
      </c>
      <c r="DX21" s="83">
        <f>VLOOKUP($A21,SBA07_raw!$C$1169:$L$1222,7,FALSE)</f>
        <v>4.1666666666666699E-2</v>
      </c>
      <c r="DY21" s="83">
        <f>VLOOKUP($A21,SBA07_raw!$C$1169:$L$1222,8,FALSE)</f>
        <v>0.75</v>
      </c>
      <c r="DZ21" s="83">
        <f>VLOOKUP($A21,SBA07_raw!$C$1169:$L$1222,9,FALSE)</f>
        <v>0.125</v>
      </c>
      <c r="EA21" s="83">
        <f>VLOOKUP($A21,SBA07_raw!$C$1169:$L$1222,10,FALSE)</f>
        <v>8.3333333333333301E-2</v>
      </c>
      <c r="EB21" s="83">
        <f>VLOOKUP($A21,SBA07_raw!$C$319:$L$372,7,FALSE)</f>
        <v>0.33333333333333298</v>
      </c>
      <c r="EC21" s="83">
        <f>VLOOKUP($A21,SBA07_raw!$C$319:$L$372,8,FALSE)</f>
        <v>0.33333333333333298</v>
      </c>
      <c r="ED21" s="83">
        <f>VLOOKUP($A21,SBA07_raw!$C$319:$L$372,9,FALSE)</f>
        <v>0.20833333333333301</v>
      </c>
      <c r="EE21" s="83">
        <f>VLOOKUP($A21,SBA07_raw!$C$319:$L$372,10,FALSE)</f>
        <v>0.125</v>
      </c>
      <c r="EF21" s="85"/>
      <c r="EG21" s="84">
        <f>VLOOKUP($A21,SBA07_raw!$C$798:$L$851,7,FALSE)</f>
        <v>0.52941176470588203</v>
      </c>
      <c r="EH21" s="84">
        <f>VLOOKUP($A21,SBA07_raw!$C$798:$L$851,8,FALSE)</f>
        <v>0.47058823529411797</v>
      </c>
      <c r="EI21" s="84">
        <f>VLOOKUP($A21,SBA07_raw!$C$798:$L$851,9,FALSE)</f>
        <v>0</v>
      </c>
      <c r="EJ21" s="84">
        <f>VLOOKUP($A21,SBA07_raw!$C$798:$L$851,10,FALSE)</f>
        <v>0</v>
      </c>
      <c r="EK21" s="84">
        <f>VLOOKUP($A21,SBA07_raw!$C$1223:$L$1276,7,FALSE)</f>
        <v>0</v>
      </c>
      <c r="EL21" s="84" t="str">
        <f>VLOOKUP($A21,SBA07_raw!$C$1223:$L$1276,8,FALSE)</f>
        <v>80% or More</v>
      </c>
      <c r="EM21" s="84" t="str">
        <f>VLOOKUP($A21,SBA07_raw!$C$1223:$L$1276,9,FALSE)</f>
        <v>20% or Fewer</v>
      </c>
      <c r="EN21" s="84">
        <f>VLOOKUP($A21,SBA07_raw!$C$1223:$L$1276,10,FALSE)</f>
        <v>0</v>
      </c>
      <c r="EO21" s="84">
        <f>VLOOKUP($A21,SBA07_raw!$C$373:$L$426,7,FALSE)</f>
        <v>0.23529411764705899</v>
      </c>
      <c r="EP21" s="84">
        <f>VLOOKUP($A21,SBA07_raw!$C$373:$L$426,8,FALSE)</f>
        <v>0.64705882352941202</v>
      </c>
      <c r="EQ21" s="84">
        <f>VLOOKUP($A21,SBA07_raw!$C$373:$L$426,9,FALSE)</f>
        <v>0.11764705882352899</v>
      </c>
      <c r="ER21" s="84">
        <f>VLOOKUP($A21,SBA07_raw!$C$373:$L$426,10,FALSE)</f>
        <v>0</v>
      </c>
      <c r="ES21" s="56"/>
      <c r="ET21" s="51" t="str">
        <f>VLOOKUP($A21,Fall06HSGQE!$C$141:$J$192,7,FALSE)</f>
        <v>*</v>
      </c>
      <c r="EU21" s="51" t="str">
        <f>VLOOKUP($A21,Fall06HSGQE!$C$141:$J$192,8,FALSE)</f>
        <v>*</v>
      </c>
      <c r="EV21" s="51" t="str">
        <f>VLOOKUP($A21,Fall06HSGQE!$C$260:$J$309,7,FALSE)</f>
        <v>*</v>
      </c>
      <c r="EW21" s="51" t="str">
        <f>VLOOKUP($A21,Fall06HSGQE!$C$260:$J$309,8,FALSE)</f>
        <v>*</v>
      </c>
      <c r="EX21" s="51" t="str">
        <f>VLOOKUP($A21,Fall06HSGQE!$C$22:$J$73,7,FALSE)</f>
        <v>60% or More</v>
      </c>
      <c r="EY21" s="51" t="str">
        <f>VLOOKUP($A21,Fall06HSGQE!$C$22:$J$73,8,FALSE)</f>
        <v>40% or Fewer</v>
      </c>
      <c r="EZ21" s="47" t="str">
        <f>VLOOKUP($A21,Fall06HSGQE!$C$193:$J$241,7,FALSE)</f>
        <v>*</v>
      </c>
      <c r="FA21" s="47" t="str">
        <f>VLOOKUP($A21,Fall06HSGQE!$C$193:$J$241,8,FALSE)</f>
        <v>*</v>
      </c>
      <c r="FB21" s="47" t="str">
        <f>VLOOKUP($A21,Fall06HSGQE!$C$310:$J$349,7,FALSE)</f>
        <v>*</v>
      </c>
      <c r="FC21" s="47" t="str">
        <f>VLOOKUP($A21,Fall06HSGQE!$C$310:$J$349,8,FALSE)</f>
        <v>*</v>
      </c>
      <c r="FD21" s="47" t="str">
        <f>VLOOKUP($A21,Fall06HSGQE!$C$74:$J$121,7,FALSE)</f>
        <v>*</v>
      </c>
      <c r="FE21" s="47" t="str">
        <f>VLOOKUP($A21,Fall06HSGQE!$C$74:$J$121,8,FALSE)</f>
        <v>*</v>
      </c>
      <c r="FF21" s="86"/>
      <c r="FG21" s="51" t="str">
        <f>VLOOKUP($A21,Spr07HSGQE!$C$141:$J$194,7,FALSE)</f>
        <v>80% or More</v>
      </c>
      <c r="FH21" s="51" t="str">
        <f>VLOOKUP($A21,Spr07HSGQE!$C$141:$J$194,8,FALSE)</f>
        <v>20% or Fewer</v>
      </c>
      <c r="FI21" s="51" t="str">
        <f>VLOOKUP($A21,Spr07HSGQE!$C$275:$J$328,7,FALSE)</f>
        <v>80% or More</v>
      </c>
      <c r="FJ21" s="51" t="str">
        <f>VLOOKUP($A21,Spr07HSGQE!$C$275:$J$328,8,FALSE)</f>
        <v>20% or Fewer</v>
      </c>
      <c r="FK21" s="51" t="str">
        <f>VLOOKUP($A21,Spr07HSGQE!$C$2:$J$55,7,FALSE)</f>
        <v>80% or More</v>
      </c>
      <c r="FL21" s="51" t="str">
        <f>VLOOKUP($A21,Spr07HSGQE!$C$2:$J$55,8,FALSE)</f>
        <v>20% or Fewer</v>
      </c>
      <c r="FM21" s="47" t="str">
        <f>VLOOKUP($A21,Spr07HSGQE!$C$195:$J$242,7,FALSE)</f>
        <v>*</v>
      </c>
      <c r="FN21" s="47" t="str">
        <f>VLOOKUP($A21,Spr07HSGQE!$C$195:$J$242,8,FALSE)</f>
        <v>*</v>
      </c>
      <c r="FO21" s="47" t="str">
        <f>VLOOKUP($A21,Spr07HSGQE!$C$329:$J$374,7,FALSE)</f>
        <v>60% or More</v>
      </c>
      <c r="FP21" s="47" t="str">
        <f>VLOOKUP($A21,Spr07HSGQE!$C$329:$J$374,8,FALSE)</f>
        <v>40% or Fewer</v>
      </c>
      <c r="FQ21" s="47" t="str">
        <f>VLOOKUP($A21,Spr07HSGQE!$C$56:$J$104,7,FALSE)</f>
        <v>*</v>
      </c>
      <c r="FR21" s="47" t="str">
        <f>VLOOKUP($A21,Spr07HSGQE!$C$56:$J$104,8,FALSE)</f>
        <v>*</v>
      </c>
      <c r="FS21" s="51" t="e">
        <f>VLOOKUP($A21,Spr07HSGQE!$C$243:$J$274,7,FALSE)</f>
        <v>#N/A</v>
      </c>
      <c r="FT21" s="51" t="e">
        <f>VLOOKUP($A21,Spr07HSGQE!$C$243:$J$274,8,FALSE)</f>
        <v>#N/A</v>
      </c>
      <c r="FU21" s="51" t="e">
        <f>VLOOKUP($A21,Spr07HSGQE!$C$375:$J$406,7,FALSE)</f>
        <v>#N/A</v>
      </c>
      <c r="FV21" s="51" t="e">
        <f>VLOOKUP($A21,Spr07HSGQE!$C$375:$J$406,8,FALSE)</f>
        <v>#N/A</v>
      </c>
      <c r="FW21" s="51" t="e">
        <f>VLOOKUP($A21,Spr07HSGQE!$C$105:$J$140,7,FALSE)</f>
        <v>#N/A</v>
      </c>
      <c r="FX21" s="51" t="e">
        <f>VLOOKUP($A21,Spr07HSGQE!$C$105:$J$140,8,FALSE)</f>
        <v>#N/A</v>
      </c>
      <c r="FY21" s="46"/>
    </row>
    <row r="22" spans="1:181">
      <c r="A22">
        <f>VLOOKUP(B22,districts!$A$2:$B$56,2,FALSE)</f>
        <v>19</v>
      </c>
      <c r="B22" s="19" t="s">
        <v>64</v>
      </c>
      <c r="C22" s="58">
        <v>2</v>
      </c>
      <c r="D22" s="59">
        <v>2</v>
      </c>
      <c r="E22" s="60">
        <v>2863025</v>
      </c>
      <c r="F22" s="61">
        <v>166.5</v>
      </c>
      <c r="G22" s="62">
        <v>-3.0285381479324336</v>
      </c>
      <c r="H22" s="63">
        <v>16.5</v>
      </c>
      <c r="I22" s="62">
        <v>12.8</v>
      </c>
      <c r="J22" s="66">
        <v>45.1</v>
      </c>
      <c r="K22" s="20"/>
      <c r="L22" s="67">
        <v>3</v>
      </c>
      <c r="M22" s="63">
        <v>3.3</v>
      </c>
      <c r="N22" s="62">
        <v>0</v>
      </c>
      <c r="O22" s="63">
        <v>88.80719564081511</v>
      </c>
      <c r="P22" s="68">
        <v>7</v>
      </c>
      <c r="Q22" s="69">
        <v>50</v>
      </c>
      <c r="R22" s="32"/>
      <c r="S22" s="48">
        <v>12.5</v>
      </c>
      <c r="T22" s="48">
        <v>0</v>
      </c>
      <c r="U22" s="48">
        <v>62.5</v>
      </c>
      <c r="V22" s="48">
        <v>25</v>
      </c>
      <c r="W22" s="48">
        <v>0</v>
      </c>
      <c r="X22" s="48">
        <v>12.5</v>
      </c>
      <c r="Y22" s="48">
        <v>62.5</v>
      </c>
      <c r="Z22" s="48">
        <v>25</v>
      </c>
      <c r="AA22" s="48">
        <v>20</v>
      </c>
      <c r="AB22" s="48">
        <v>30</v>
      </c>
      <c r="AC22" s="48">
        <v>20</v>
      </c>
      <c r="AD22" s="48">
        <v>30</v>
      </c>
      <c r="AE22" s="81"/>
      <c r="AF22" s="50">
        <v>16.7</v>
      </c>
      <c r="AG22" s="50">
        <v>41.7</v>
      </c>
      <c r="AH22" s="50">
        <v>16.7</v>
      </c>
      <c r="AI22" s="50">
        <v>25</v>
      </c>
      <c r="AJ22" s="50">
        <v>33.299999999999997</v>
      </c>
      <c r="AK22" s="50">
        <v>41.7</v>
      </c>
      <c r="AL22" s="50">
        <v>0</v>
      </c>
      <c r="AM22" s="50">
        <v>25</v>
      </c>
      <c r="AN22" s="50">
        <v>18.2</v>
      </c>
      <c r="AO22" s="50">
        <v>18.2</v>
      </c>
      <c r="AP22" s="50">
        <v>45.5</v>
      </c>
      <c r="AQ22" s="50">
        <v>18.2</v>
      </c>
      <c r="AR22" s="33"/>
      <c r="AS22" s="34"/>
      <c r="AT22" s="51">
        <f>VLOOKUP(A22,SBA07_raw!$C$427:$L$478,7,FALSE)</f>
        <v>0.41666666666666702</v>
      </c>
      <c r="AU22" s="51">
        <f>VLOOKUP(A22,SBA07_raw!$C$427:$L$478,8,FALSE)</f>
        <v>0.33333333333333298</v>
      </c>
      <c r="AV22" s="51">
        <f>VLOOKUP(A22,SBA07_raw!$C$427:$L$478,9,FALSE)</f>
        <v>0.16666666666666699</v>
      </c>
      <c r="AW22" s="51">
        <f>VLOOKUP(A22,SBA07_raw!$C$427:$L$478,10,FALSE)</f>
        <v>8.3333333333333301E-2</v>
      </c>
      <c r="AX22" s="51">
        <f>VLOOKUP(A22,SBA07_raw!$C$852:$L$903,7,FALSE)</f>
        <v>0.33333333333333298</v>
      </c>
      <c r="AY22" s="51">
        <f>VLOOKUP(A22,SBA07_raw!$C$852:$L$903,8,FALSE)</f>
        <v>0.25</v>
      </c>
      <c r="AZ22" s="51">
        <f>VLOOKUP(A22,SBA07_raw!$C$852:$L$903,9,FALSE)</f>
        <v>0.41666666666666702</v>
      </c>
      <c r="BA22" s="51">
        <f>VLOOKUP(A22,SBA07_raw!$C$852:$L$903,10,FALSE)</f>
        <v>0</v>
      </c>
      <c r="BB22" s="51">
        <f>VLOOKUP(A22,SBA07_raw!$C$2:$L$53,7,FALSE)</f>
        <v>0.25</v>
      </c>
      <c r="BC22" s="51">
        <f>VLOOKUP(A22,SBA07_raw!$C$2:$L$53,8,FALSE)</f>
        <v>0.66666666666666696</v>
      </c>
      <c r="BD22" s="51">
        <f>VLOOKUP(A22,SBA07_raw!$C$2:$L$53,9,FALSE)</f>
        <v>8.3333333333333301E-2</v>
      </c>
      <c r="BE22" s="51">
        <f>VLOOKUP(A22,SBA07_raw!$C$2:$L$53,10,FALSE)</f>
        <v>0</v>
      </c>
      <c r="BF22" s="33"/>
      <c r="BG22" s="47" t="str">
        <f>VLOOKUP(A22,SBA07_raw!$C$479:$L$531,7,FALSE)</f>
        <v>40% or Fewer</v>
      </c>
      <c r="BH22" s="47" t="str">
        <f>VLOOKUP(A22,SBA07_raw!$C$479:$L$531,8,FALSE)</f>
        <v>60% or More</v>
      </c>
      <c r="BI22" s="47">
        <f>VLOOKUP(A22,SBA07_raw!$C$479:$L$531,9,FALSE)</f>
        <v>0</v>
      </c>
      <c r="BJ22" s="47">
        <f>VLOOKUP(A22,SBA07_raw!$C$479:$L$531,10,FALSE)</f>
        <v>0</v>
      </c>
      <c r="BK22" s="47">
        <f>VLOOKUP(A22,SBA07_raw!$C$904:$L$956,7,FALSE)</f>
        <v>0</v>
      </c>
      <c r="BL22" s="47" t="str">
        <f>VLOOKUP(A22,SBA07_raw!$C$904:$L$956,8,FALSE)</f>
        <v>60% or More</v>
      </c>
      <c r="BM22" s="47" t="str">
        <f>VLOOKUP(A22,SBA07_raw!$C$904:$L$956,9,FALSE)</f>
        <v>40% or Fewer</v>
      </c>
      <c r="BN22" s="47">
        <f>VLOOKUP(A22,SBA07_raw!$C$904:$L$956,10,FALSE)</f>
        <v>0</v>
      </c>
      <c r="BO22" s="47">
        <f>VLOOKUP(A22,SBA07_raw!$C$54:$L$106,7,FALSE)</f>
        <v>0.16666666666666699</v>
      </c>
      <c r="BP22" s="47">
        <f>VLOOKUP(A22,SBA07_raw!$C$54:$L$106,8,FALSE)</f>
        <v>0.66666666666666696</v>
      </c>
      <c r="BQ22" s="47">
        <f>VLOOKUP(A22,SBA07_raw!$C$54:$L$106,9,FALSE)</f>
        <v>0.16666666666666699</v>
      </c>
      <c r="BR22" s="47">
        <f>VLOOKUP(A22,SBA07_raw!$C$54:$L$106,10,FALSE)</f>
        <v>0</v>
      </c>
      <c r="BS22" s="33"/>
      <c r="BT22" s="51">
        <f>VLOOKUP($A22,SBA07_raw!$C$532:$L$584,7,FALSE)</f>
        <v>0</v>
      </c>
      <c r="BU22" s="51" t="str">
        <f>VLOOKUP($A22,SBA07_raw!$C$532:$L$584,8,FALSE)</f>
        <v>80% or More</v>
      </c>
      <c r="BV22" s="51" t="str">
        <f>VLOOKUP($A22,SBA07_raw!$C$532:$L$584,9,FALSE)</f>
        <v>20% or Fewer</v>
      </c>
      <c r="BW22" s="51">
        <f>VLOOKUP($A22,SBA07_raw!$C$532:$L$584,10,FALSE)</f>
        <v>0</v>
      </c>
      <c r="BX22" s="52">
        <f>VLOOKUP($A22,SBA07_raw!$C$957:$L$1009,7,FALSE)</f>
        <v>0</v>
      </c>
      <c r="BY22" s="52">
        <f>VLOOKUP($A22,SBA07_raw!$C$957:$L$1009,8,FALSE)</f>
        <v>0.66666666666666696</v>
      </c>
      <c r="BZ22" s="52">
        <f>VLOOKUP($A22,SBA07_raw!$C$957:$L$1009,9,FALSE)</f>
        <v>0.33333333333333298</v>
      </c>
      <c r="CA22" s="52">
        <f>VLOOKUP($A22,SBA07_raw!$C$957:$L$1009,10,FALSE)</f>
        <v>0</v>
      </c>
      <c r="CB22" s="52">
        <f>VLOOKUP($A22,SBA07_raw!$C$107:$L$159,7,FALSE)</f>
        <v>0.41666666666666702</v>
      </c>
      <c r="CC22" s="52">
        <f>VLOOKUP($A22,SBA07_raw!$C$107:$L$159,8,FALSE)</f>
        <v>0.25</v>
      </c>
      <c r="CD22" s="52">
        <f>VLOOKUP($A22,SBA07_raw!$C$107:$L$159,9,FALSE)</f>
        <v>0.33333333333333298</v>
      </c>
      <c r="CE22" s="52">
        <f>VLOOKUP($A22,SBA07_raw!$C$107:$L$159,10,FALSE)</f>
        <v>0</v>
      </c>
      <c r="CF22" s="36"/>
      <c r="CG22" s="53">
        <f>VLOOKUP($A22,SBA07_raw!$C$585:$L$637,7,FALSE)</f>
        <v>0.125</v>
      </c>
      <c r="CH22" s="53">
        <f>VLOOKUP($A22,SBA07_raw!$C$585:$L$637,8,FALSE)</f>
        <v>0.5</v>
      </c>
      <c r="CI22" s="53">
        <f>VLOOKUP($A22,SBA07_raw!$C$585:$L$637,9,FALSE)</f>
        <v>0.375</v>
      </c>
      <c r="CJ22" s="53">
        <f>VLOOKUP($A22,SBA07_raw!$C$585:$L$637,10,FALSE)</f>
        <v>0</v>
      </c>
      <c r="CK22" s="53">
        <f>VLOOKUP($A22,SBA07_raw!$C$1010:$L$1062,7,FALSE)</f>
        <v>0.125</v>
      </c>
      <c r="CL22" s="53">
        <f>VLOOKUP($A22,SBA07_raw!$C$1010:$L$1062,8,FALSE)</f>
        <v>0.5</v>
      </c>
      <c r="CM22" s="53">
        <f>VLOOKUP($A22,SBA07_raw!$C$1010:$L$1062,9,FALSE)</f>
        <v>0.125</v>
      </c>
      <c r="CN22" s="53">
        <f>VLOOKUP($A22,SBA07_raw!$C$1010:$L$1062,10,FALSE)</f>
        <v>0.25</v>
      </c>
      <c r="CO22" s="53">
        <f>VLOOKUP($A22,SBA07_raw!$C$160:$L$212,7,FALSE)</f>
        <v>0.125</v>
      </c>
      <c r="CP22" s="53">
        <f>VLOOKUP($A22,SBA07_raw!$C$160:$L$212,8,FALSE)</f>
        <v>0.5</v>
      </c>
      <c r="CQ22" s="53">
        <f>VLOOKUP($A22,SBA07_raw!$C$160:$L$212,9,FALSE)</f>
        <v>0.25</v>
      </c>
      <c r="CR22" s="53">
        <f>VLOOKUP($A22,SBA07_raw!$C$160:$L$212,10,FALSE)</f>
        <v>0.125</v>
      </c>
      <c r="CS22" s="33"/>
      <c r="CT22" s="51">
        <f>VLOOKUP($A22,SBA07_raw!$C$638:$L$690,7,FALSE)</f>
        <v>0.266666666666667</v>
      </c>
      <c r="CU22" s="51">
        <f>VLOOKUP($A22,SBA07_raw!$C$638:$L$690,8,FALSE)</f>
        <v>0.53333333333333299</v>
      </c>
      <c r="CV22" s="51">
        <f>VLOOKUP($A22,SBA07_raw!$C$638:$L$690,9,FALSE)</f>
        <v>6.6666666666666693E-2</v>
      </c>
      <c r="CW22" s="51">
        <f>VLOOKUP($A22,SBA07_raw!$C$638:$L$690,10,FALSE)</f>
        <v>0.133333333333333</v>
      </c>
      <c r="CX22" s="51">
        <f>VLOOKUP($A22,SBA07_raw!$C$1063:$L$1115,7,FALSE)</f>
        <v>0</v>
      </c>
      <c r="CY22" s="51">
        <f>VLOOKUP($A22,SBA07_raw!$C$1063:$L$1115,8,FALSE)</f>
        <v>0.73333333333333295</v>
      </c>
      <c r="CZ22" s="51">
        <f>VLOOKUP($A22,SBA07_raw!$C$1063:$L$1115,9,FALSE)</f>
        <v>0.133333333333333</v>
      </c>
      <c r="DA22" s="51">
        <f>VLOOKUP($A22,SBA07_raw!$C$1063:$L$1115,10,FALSE)</f>
        <v>0.133333333333333</v>
      </c>
      <c r="DB22" s="51">
        <f>VLOOKUP($A22,SBA07_raw!$C$213:$L$265,7,FALSE)</f>
        <v>0.133333333333333</v>
      </c>
      <c r="DC22" s="51">
        <f>VLOOKUP($A22,SBA07_raw!$C$213:$L$265,8,FALSE)</f>
        <v>0.46666666666666701</v>
      </c>
      <c r="DD22" s="51">
        <f>VLOOKUP($A22,SBA07_raw!$C$213:$L$265,9,FALSE)</f>
        <v>0.266666666666667</v>
      </c>
      <c r="DE22" s="51">
        <f>VLOOKUP($A22,SBA07_raw!$C$213:$L$265,10,FALSE)</f>
        <v>0.133333333333333</v>
      </c>
      <c r="DF22" s="33"/>
      <c r="DG22" s="47">
        <f>VLOOKUP($A22,SBA07_raw!$C$691:$L$743,7,FALSE)</f>
        <v>0.36363636363636398</v>
      </c>
      <c r="DH22" s="47">
        <f>VLOOKUP($A22,SBA07_raw!$C$691:$L$743,8,FALSE)</f>
        <v>0.45454545454545497</v>
      </c>
      <c r="DI22" s="47">
        <f>VLOOKUP($A22,SBA07_raw!$C$691:$L$743,9,FALSE)</f>
        <v>0.18181818181818199</v>
      </c>
      <c r="DJ22" s="47">
        <f>VLOOKUP($A22,SBA07_raw!$C$691:$L$743,10,FALSE)</f>
        <v>0</v>
      </c>
      <c r="DK22" s="47">
        <f>VLOOKUP($A22,SBA07_raw!$C$1116:$L$1168,7,FALSE)</f>
        <v>0</v>
      </c>
      <c r="DL22" s="47">
        <f>VLOOKUP($A22,SBA07_raw!$C$1116:$L$1168,8,FALSE)</f>
        <v>0.72727272727272696</v>
      </c>
      <c r="DM22" s="47">
        <f>VLOOKUP($A22,SBA07_raw!$C$1116:$L$1168,9,FALSE)</f>
        <v>9.0909090909090898E-2</v>
      </c>
      <c r="DN22" s="47">
        <f>VLOOKUP($A22,SBA07_raw!$C$1116:$L$1168,10,FALSE)</f>
        <v>0.18181818181818199</v>
      </c>
      <c r="DO22" s="47">
        <f>VLOOKUP($A22,SBA07_raw!$C$266:$L$318,7,FALSE)</f>
        <v>0.45454545454545497</v>
      </c>
      <c r="DP22" s="47">
        <f>VLOOKUP($A22,SBA07_raw!$C$266:$L$318,8,FALSE)</f>
        <v>0.36363636363636398</v>
      </c>
      <c r="DQ22" s="47">
        <f>VLOOKUP($A22,SBA07_raw!$C$266:$L$318,9,FALSE)</f>
        <v>9.0909090909090898E-2</v>
      </c>
      <c r="DR22" s="47">
        <f>VLOOKUP($A22,SBA07_raw!$C$266:$L$318,10,FALSE)</f>
        <v>9.0909090909090898E-2</v>
      </c>
      <c r="DS22" s="85"/>
      <c r="DT22" s="83">
        <f>VLOOKUP($A22,SBA07_raw!$C$744:$L$797,7,FALSE)</f>
        <v>7.69230769230769E-2</v>
      </c>
      <c r="DU22" s="83">
        <f>VLOOKUP($A22,SBA07_raw!$C$744:$L$797,8,FALSE)</f>
        <v>0.61538461538461497</v>
      </c>
      <c r="DV22" s="83">
        <f>VLOOKUP($A22,SBA07_raw!$C$744:$L$797,9,FALSE)</f>
        <v>0.30769230769230799</v>
      </c>
      <c r="DW22" s="83">
        <f>VLOOKUP($A22,SBA07_raw!$C$744:$L$797,10,FALSE)</f>
        <v>0</v>
      </c>
      <c r="DX22" s="83">
        <f>VLOOKUP($A22,SBA07_raw!$C$1169:$L$1222,7,FALSE)</f>
        <v>0</v>
      </c>
      <c r="DY22" s="83">
        <f>VLOOKUP($A22,SBA07_raw!$C$1169:$L$1222,8,FALSE)</f>
        <v>0.61538461538461497</v>
      </c>
      <c r="DZ22" s="83">
        <f>VLOOKUP($A22,SBA07_raw!$C$1169:$L$1222,9,FALSE)</f>
        <v>0.30769230769230799</v>
      </c>
      <c r="EA22" s="83">
        <f>VLOOKUP($A22,SBA07_raw!$C$1169:$L$1222,10,FALSE)</f>
        <v>7.69230769230769E-2</v>
      </c>
      <c r="EB22" s="83">
        <f>VLOOKUP($A22,SBA07_raw!$C$319:$L$372,7,FALSE)</f>
        <v>0.15384615384615399</v>
      </c>
      <c r="EC22" s="83">
        <f>VLOOKUP($A22,SBA07_raw!$C$319:$L$372,8,FALSE)</f>
        <v>0.46153846153846201</v>
      </c>
      <c r="ED22" s="83">
        <f>VLOOKUP($A22,SBA07_raw!$C$319:$L$372,9,FALSE)</f>
        <v>0.230769230769231</v>
      </c>
      <c r="EE22" s="83">
        <f>VLOOKUP($A22,SBA07_raw!$C$319:$L$372,10,FALSE)</f>
        <v>0.15384615384615399</v>
      </c>
      <c r="EF22" s="85"/>
      <c r="EG22" s="84">
        <f>VLOOKUP($A22,SBA07_raw!$C$798:$L$851,7,FALSE)</f>
        <v>0.25</v>
      </c>
      <c r="EH22" s="84">
        <f>VLOOKUP($A22,SBA07_raw!$C$798:$L$851,8,FALSE)</f>
        <v>0.5</v>
      </c>
      <c r="EI22" s="84">
        <f>VLOOKUP($A22,SBA07_raw!$C$798:$L$851,9,FALSE)</f>
        <v>0.25</v>
      </c>
      <c r="EJ22" s="84">
        <f>VLOOKUP($A22,SBA07_raw!$C$798:$L$851,10,FALSE)</f>
        <v>0</v>
      </c>
      <c r="EK22" s="84">
        <f>VLOOKUP($A22,SBA07_raw!$C$1223:$L$1276,7,FALSE)</f>
        <v>0</v>
      </c>
      <c r="EL22" s="84">
        <f>VLOOKUP($A22,SBA07_raw!$C$1223:$L$1276,8,FALSE)</f>
        <v>0.69230769230769196</v>
      </c>
      <c r="EM22" s="84">
        <f>VLOOKUP($A22,SBA07_raw!$C$1223:$L$1276,9,FALSE)</f>
        <v>0.230769230769231</v>
      </c>
      <c r="EN22" s="84">
        <f>VLOOKUP($A22,SBA07_raw!$C$1223:$L$1276,10,FALSE)</f>
        <v>7.69230769230769E-2</v>
      </c>
      <c r="EO22" s="84">
        <f>VLOOKUP($A22,SBA07_raw!$C$373:$L$426,7,FALSE)</f>
        <v>0.15384615384615399</v>
      </c>
      <c r="EP22" s="84">
        <f>VLOOKUP($A22,SBA07_raw!$C$373:$L$426,8,FALSE)</f>
        <v>0.30769230769230799</v>
      </c>
      <c r="EQ22" s="84">
        <f>VLOOKUP($A22,SBA07_raw!$C$373:$L$426,9,FALSE)</f>
        <v>0.46153846153846201</v>
      </c>
      <c r="ER22" s="84">
        <f>VLOOKUP($A22,SBA07_raw!$C$373:$L$426,10,FALSE)</f>
        <v>7.69230769230769E-2</v>
      </c>
      <c r="ES22" s="56"/>
      <c r="ET22" s="51" t="str">
        <f>VLOOKUP($A22,Fall06HSGQE!$C$141:$J$192,7,FALSE)</f>
        <v>75% or More</v>
      </c>
      <c r="EU22" s="51" t="str">
        <f>VLOOKUP($A22,Fall06HSGQE!$C$141:$J$192,8,FALSE)</f>
        <v>25% or Fewer</v>
      </c>
      <c r="EV22" s="51" t="str">
        <f>VLOOKUP($A22,Fall06HSGQE!$C$260:$J$309,7,FALSE)</f>
        <v>40% or Fewer</v>
      </c>
      <c r="EW22" s="51" t="str">
        <f>VLOOKUP($A22,Fall06HSGQE!$C$260:$J$309,8,FALSE)</f>
        <v>60% or More</v>
      </c>
      <c r="EX22" s="51" t="str">
        <f>VLOOKUP($A22,Fall06HSGQE!$C$22:$J$73,7,FALSE)</f>
        <v>40% or Fewer</v>
      </c>
      <c r="EY22" s="51" t="str">
        <f>VLOOKUP($A22,Fall06HSGQE!$C$22:$J$73,8,FALSE)</f>
        <v>60% or More</v>
      </c>
      <c r="EZ22" s="47" t="str">
        <f>VLOOKUP($A22,Fall06HSGQE!$C$193:$J$241,7,FALSE)</f>
        <v>*</v>
      </c>
      <c r="FA22" s="47" t="str">
        <f>VLOOKUP($A22,Fall06HSGQE!$C$193:$J$241,8,FALSE)</f>
        <v>*</v>
      </c>
      <c r="FB22" s="47" t="str">
        <f>VLOOKUP($A22,Fall06HSGQE!$C$310:$J$349,7,FALSE)</f>
        <v>*</v>
      </c>
      <c r="FC22" s="47" t="str">
        <f>VLOOKUP($A22,Fall06HSGQE!$C$310:$J$349,8,FALSE)</f>
        <v>*</v>
      </c>
      <c r="FD22" s="47" t="str">
        <f>VLOOKUP($A22,Fall06HSGQE!$C$74:$J$121,7,FALSE)</f>
        <v>*</v>
      </c>
      <c r="FE22" s="47" t="str">
        <f>VLOOKUP($A22,Fall06HSGQE!$C$74:$J$121,8,FALSE)</f>
        <v>*</v>
      </c>
      <c r="FF22" s="86"/>
      <c r="FG22" s="51" t="str">
        <f>VLOOKUP($A22,Spr07HSGQE!$C$141:$J$194,7,FALSE)</f>
        <v>80% or More</v>
      </c>
      <c r="FH22" s="51" t="str">
        <f>VLOOKUP($A22,Spr07HSGQE!$C$141:$J$194,8,FALSE)</f>
        <v>20% or Fewer</v>
      </c>
      <c r="FI22" s="51">
        <f>VLOOKUP($A22,Spr07HSGQE!$C$275:$J$328,7,FALSE)</f>
        <v>0.69230769230769196</v>
      </c>
      <c r="FJ22" s="51">
        <f>VLOOKUP($A22,Spr07HSGQE!$C$275:$J$328,8,FALSE)</f>
        <v>0.30769230769230799</v>
      </c>
      <c r="FK22" s="51">
        <f>VLOOKUP($A22,Spr07HSGQE!$C$2:$J$55,7,FALSE)</f>
        <v>0.76923076923076905</v>
      </c>
      <c r="FL22" s="51">
        <f>VLOOKUP($A22,Spr07HSGQE!$C$2:$J$55,8,FALSE)</f>
        <v>0.230769230769231</v>
      </c>
      <c r="FM22" s="47" t="str">
        <f>VLOOKUP($A22,Spr07HSGQE!$C$195:$J$242,7,FALSE)</f>
        <v>*</v>
      </c>
      <c r="FN22" s="47" t="str">
        <f>VLOOKUP($A22,Spr07HSGQE!$C$195:$J$242,8,FALSE)</f>
        <v>*</v>
      </c>
      <c r="FO22" s="47">
        <f>VLOOKUP($A22,Spr07HSGQE!$C$329:$J$374,7,FALSE)</f>
        <v>0.42857142857142899</v>
      </c>
      <c r="FP22" s="47">
        <f>VLOOKUP($A22,Spr07HSGQE!$C$329:$J$374,8,FALSE)</f>
        <v>0.57142857142857095</v>
      </c>
      <c r="FQ22" s="47" t="str">
        <f>VLOOKUP($A22,Spr07HSGQE!$C$56:$J$104,7,FALSE)</f>
        <v>40% or Fewer</v>
      </c>
      <c r="FR22" s="47" t="str">
        <f>VLOOKUP($A22,Spr07HSGQE!$C$56:$J$104,8,FALSE)</f>
        <v>60% or More</v>
      </c>
      <c r="FS22" s="51" t="e">
        <f>VLOOKUP($A22,Spr07HSGQE!$C$243:$J$274,7,FALSE)</f>
        <v>#N/A</v>
      </c>
      <c r="FT22" s="51" t="e">
        <f>VLOOKUP($A22,Spr07HSGQE!$C$243:$J$274,8,FALSE)</f>
        <v>#N/A</v>
      </c>
      <c r="FU22" s="51" t="str">
        <f>VLOOKUP($A22,Spr07HSGQE!$C$375:$J$406,7,FALSE)</f>
        <v>*</v>
      </c>
      <c r="FV22" s="51" t="str">
        <f>VLOOKUP($A22,Spr07HSGQE!$C$375:$J$406,8,FALSE)</f>
        <v>*</v>
      </c>
      <c r="FW22" s="51" t="str">
        <f>VLOOKUP($A22,Spr07HSGQE!$C$105:$J$140,7,FALSE)</f>
        <v>*</v>
      </c>
      <c r="FX22" s="51" t="str">
        <f>VLOOKUP($A22,Spr07HSGQE!$C$105:$J$140,8,FALSE)</f>
        <v>*</v>
      </c>
      <c r="FY22" s="46"/>
    </row>
    <row r="23" spans="1:181">
      <c r="A23">
        <f>VLOOKUP(B23,districts!$A$2:$B$56,2,FALSE)</f>
        <v>20</v>
      </c>
      <c r="B23" s="19" t="s">
        <v>65</v>
      </c>
      <c r="C23" s="58">
        <v>1</v>
      </c>
      <c r="D23" s="59">
        <v>2</v>
      </c>
      <c r="E23" s="60">
        <v>1205015</v>
      </c>
      <c r="F23" s="61">
        <v>72.5</v>
      </c>
      <c r="G23" s="62">
        <v>-2.6845637583892619</v>
      </c>
      <c r="H23" s="63">
        <v>18.100000000000001</v>
      </c>
      <c r="I23" s="62">
        <v>70.8</v>
      </c>
      <c r="J23" s="66">
        <v>70.8</v>
      </c>
      <c r="K23" s="20"/>
      <c r="L23" s="67">
        <v>0</v>
      </c>
      <c r="M23" s="63">
        <v>0</v>
      </c>
      <c r="N23" s="62">
        <v>0</v>
      </c>
      <c r="O23" s="63">
        <v>92.026800670016755</v>
      </c>
      <c r="P23" s="68">
        <v>5</v>
      </c>
      <c r="Q23" s="69">
        <v>71.400000000000006</v>
      </c>
      <c r="R23" s="32"/>
      <c r="S23" s="48">
        <v>20</v>
      </c>
      <c r="T23" s="48">
        <v>20</v>
      </c>
      <c r="U23" s="48">
        <v>40</v>
      </c>
      <c r="V23" s="48">
        <v>20</v>
      </c>
      <c r="W23" s="48">
        <v>20</v>
      </c>
      <c r="X23" s="48">
        <v>0</v>
      </c>
      <c r="Y23" s="48">
        <v>60</v>
      </c>
      <c r="Z23" s="48">
        <v>20</v>
      </c>
      <c r="AA23" s="48">
        <v>20</v>
      </c>
      <c r="AB23" s="48">
        <v>0</v>
      </c>
      <c r="AC23" s="48">
        <v>60</v>
      </c>
      <c r="AD23" s="48">
        <v>20</v>
      </c>
      <c r="AE23" s="81"/>
      <c r="AF23" s="50">
        <v>0</v>
      </c>
      <c r="AG23" s="50">
        <v>12.5</v>
      </c>
      <c r="AH23" s="50">
        <v>62.5</v>
      </c>
      <c r="AI23" s="50">
        <v>25</v>
      </c>
      <c r="AJ23" s="50">
        <v>0</v>
      </c>
      <c r="AK23" s="50">
        <v>12.5</v>
      </c>
      <c r="AL23" s="50">
        <v>50</v>
      </c>
      <c r="AM23" s="50">
        <v>37.5</v>
      </c>
      <c r="AN23" s="50">
        <v>0</v>
      </c>
      <c r="AO23" s="50">
        <v>25</v>
      </c>
      <c r="AP23" s="50">
        <v>62.5</v>
      </c>
      <c r="AQ23" s="50">
        <v>12.5</v>
      </c>
      <c r="AR23" s="33"/>
      <c r="AS23" s="34"/>
      <c r="AT23" s="51">
        <f>VLOOKUP(A23,SBA07_raw!$C$427:$L$478,7,FALSE)</f>
        <v>0.33333333333333298</v>
      </c>
      <c r="AU23" s="51">
        <f>VLOOKUP(A23,SBA07_raw!$C$427:$L$478,8,FALSE)</f>
        <v>0.22222222222222199</v>
      </c>
      <c r="AV23" s="51">
        <f>VLOOKUP(A23,SBA07_raw!$C$427:$L$478,9,FALSE)</f>
        <v>0.33333333333333298</v>
      </c>
      <c r="AW23" s="51">
        <f>VLOOKUP(A23,SBA07_raw!$C$427:$L$478,10,FALSE)</f>
        <v>0.11111111111111099</v>
      </c>
      <c r="AX23" s="51">
        <f>VLOOKUP(A23,SBA07_raw!$C$852:$L$903,7,FALSE)</f>
        <v>0.22222222222222199</v>
      </c>
      <c r="AY23" s="51">
        <f>VLOOKUP(A23,SBA07_raw!$C$852:$L$903,8,FALSE)</f>
        <v>0.33333333333333298</v>
      </c>
      <c r="AZ23" s="51">
        <f>VLOOKUP(A23,SBA07_raw!$C$852:$L$903,9,FALSE)</f>
        <v>0.44444444444444398</v>
      </c>
      <c r="BA23" s="51">
        <f>VLOOKUP(A23,SBA07_raw!$C$852:$L$903,10,FALSE)</f>
        <v>0</v>
      </c>
      <c r="BB23" s="51">
        <f>VLOOKUP(A23,SBA07_raw!$C$2:$L$53,7,FALSE)</f>
        <v>0</v>
      </c>
      <c r="BC23" s="51" t="str">
        <f>VLOOKUP(A23,SBA07_raw!$C$2:$L$53,8,FALSE)</f>
        <v>75% or More</v>
      </c>
      <c r="BD23" s="51">
        <f>VLOOKUP(A23,SBA07_raw!$C$2:$L$53,9,FALSE)</f>
        <v>0</v>
      </c>
      <c r="BE23" s="51" t="str">
        <f>VLOOKUP(A23,SBA07_raw!$C$2:$L$53,10,FALSE)</f>
        <v>25% or Fewer</v>
      </c>
      <c r="BF23" s="33"/>
      <c r="BG23" s="47" t="str">
        <f>VLOOKUP(A23,SBA07_raw!$C$479:$L$531,7,FALSE)</f>
        <v>*</v>
      </c>
      <c r="BH23" s="47" t="str">
        <f>VLOOKUP(A23,SBA07_raw!$C$479:$L$531,8,FALSE)</f>
        <v>*</v>
      </c>
      <c r="BI23" s="47" t="str">
        <f>VLOOKUP(A23,SBA07_raw!$C$479:$L$531,9,FALSE)</f>
        <v>*</v>
      </c>
      <c r="BJ23" s="47" t="str">
        <f>VLOOKUP(A23,SBA07_raw!$C$479:$L$531,10,FALSE)</f>
        <v>*</v>
      </c>
      <c r="BK23" s="47" t="str">
        <f>VLOOKUP(A23,SBA07_raw!$C$904:$L$956,7,FALSE)</f>
        <v>*</v>
      </c>
      <c r="BL23" s="47" t="str">
        <f>VLOOKUP(A23,SBA07_raw!$C$904:$L$956,8,FALSE)</f>
        <v>*</v>
      </c>
      <c r="BM23" s="47" t="str">
        <f>VLOOKUP(A23,SBA07_raw!$C$904:$L$956,9,FALSE)</f>
        <v>*</v>
      </c>
      <c r="BN23" s="47" t="str">
        <f>VLOOKUP(A23,SBA07_raw!$C$904:$L$956,10,FALSE)</f>
        <v>*</v>
      </c>
      <c r="BO23" s="47" t="str">
        <f>VLOOKUP(A23,SBA07_raw!$C$54:$L$106,7,FALSE)</f>
        <v>*</v>
      </c>
      <c r="BP23" s="47" t="str">
        <f>VLOOKUP(A23,SBA07_raw!$C$54:$L$106,8,FALSE)</f>
        <v>*</v>
      </c>
      <c r="BQ23" s="47" t="str">
        <f>VLOOKUP(A23,SBA07_raw!$C$54:$L$106,9,FALSE)</f>
        <v>*</v>
      </c>
      <c r="BR23" s="47" t="str">
        <f>VLOOKUP(A23,SBA07_raw!$C$54:$L$106,10,FALSE)</f>
        <v>*</v>
      </c>
      <c r="BS23" s="33"/>
      <c r="BT23" s="51">
        <f>VLOOKUP($A23,SBA07_raw!$C$532:$L$584,7,FALSE)</f>
        <v>0.2</v>
      </c>
      <c r="BU23" s="51">
        <f>VLOOKUP($A23,SBA07_raw!$C$532:$L$584,8,FALSE)</f>
        <v>0.4</v>
      </c>
      <c r="BV23" s="51">
        <f>VLOOKUP($A23,SBA07_raw!$C$532:$L$584,9,FALSE)</f>
        <v>0.4</v>
      </c>
      <c r="BW23" s="51">
        <f>VLOOKUP($A23,SBA07_raw!$C$532:$L$584,10,FALSE)</f>
        <v>0</v>
      </c>
      <c r="BX23" s="52">
        <f>VLOOKUP($A23,SBA07_raw!$C$957:$L$1009,7,FALSE)</f>
        <v>0</v>
      </c>
      <c r="BY23" s="52" t="str">
        <f>VLOOKUP($A23,SBA07_raw!$C$957:$L$1009,8,FALSE)</f>
        <v>60% or More</v>
      </c>
      <c r="BZ23" s="52" t="str">
        <f>VLOOKUP($A23,SBA07_raw!$C$957:$L$1009,9,FALSE)</f>
        <v>40% or Fewer</v>
      </c>
      <c r="CA23" s="52">
        <f>VLOOKUP($A23,SBA07_raw!$C$957:$L$1009,10,FALSE)</f>
        <v>0</v>
      </c>
      <c r="CB23" s="52" t="str">
        <f>VLOOKUP($A23,SBA07_raw!$C$107:$L$159,7,FALSE)</f>
        <v>40% or Fewer</v>
      </c>
      <c r="CC23" s="52" t="str">
        <f>VLOOKUP($A23,SBA07_raw!$C$107:$L$159,8,FALSE)</f>
        <v>60% or More</v>
      </c>
      <c r="CD23" s="52">
        <f>VLOOKUP($A23,SBA07_raw!$C$107:$L$159,9,FALSE)</f>
        <v>0</v>
      </c>
      <c r="CE23" s="52">
        <f>VLOOKUP($A23,SBA07_raw!$C$107:$L$159,10,FALSE)</f>
        <v>0</v>
      </c>
      <c r="CF23" s="36"/>
      <c r="CG23" s="53">
        <f>VLOOKUP($A23,SBA07_raw!$C$585:$L$637,7,FALSE)</f>
        <v>0.28571428571428598</v>
      </c>
      <c r="CH23" s="53">
        <f>VLOOKUP($A23,SBA07_raw!$C$585:$L$637,8,FALSE)</f>
        <v>0.42857142857142899</v>
      </c>
      <c r="CI23" s="53">
        <f>VLOOKUP($A23,SBA07_raw!$C$585:$L$637,9,FALSE)</f>
        <v>0.28571428571428598</v>
      </c>
      <c r="CJ23" s="53">
        <f>VLOOKUP($A23,SBA07_raw!$C$585:$L$637,10,FALSE)</f>
        <v>0</v>
      </c>
      <c r="CK23" s="53">
        <f>VLOOKUP($A23,SBA07_raw!$C$1010:$L$1062,7,FALSE)</f>
        <v>0.28571428571428598</v>
      </c>
      <c r="CL23" s="53">
        <f>VLOOKUP($A23,SBA07_raw!$C$1010:$L$1062,8,FALSE)</f>
        <v>0.28571428571428598</v>
      </c>
      <c r="CM23" s="53">
        <f>VLOOKUP($A23,SBA07_raw!$C$1010:$L$1062,9,FALSE)</f>
        <v>0.42857142857142899</v>
      </c>
      <c r="CN23" s="53">
        <f>VLOOKUP($A23,SBA07_raw!$C$1010:$L$1062,10,FALSE)</f>
        <v>0</v>
      </c>
      <c r="CO23" s="53">
        <f>VLOOKUP($A23,SBA07_raw!$C$160:$L$212,7,FALSE)</f>
        <v>0.42857142857142899</v>
      </c>
      <c r="CP23" s="53">
        <f>VLOOKUP($A23,SBA07_raw!$C$160:$L$212,8,FALSE)</f>
        <v>0.42857142857142899</v>
      </c>
      <c r="CQ23" s="53">
        <f>VLOOKUP($A23,SBA07_raw!$C$160:$L$212,9,FALSE)</f>
        <v>0.14285714285714299</v>
      </c>
      <c r="CR23" s="53">
        <f>VLOOKUP($A23,SBA07_raw!$C$160:$L$212,10,FALSE)</f>
        <v>0</v>
      </c>
      <c r="CS23" s="33"/>
      <c r="CT23" s="51">
        <f>VLOOKUP($A23,SBA07_raw!$C$638:$L$690,7,FALSE)</f>
        <v>0.125</v>
      </c>
      <c r="CU23" s="51">
        <f>VLOOKUP($A23,SBA07_raw!$C$638:$L$690,8,FALSE)</f>
        <v>0.75</v>
      </c>
      <c r="CV23" s="51">
        <f>VLOOKUP($A23,SBA07_raw!$C$638:$L$690,9,FALSE)</f>
        <v>0.125</v>
      </c>
      <c r="CW23" s="51">
        <f>VLOOKUP($A23,SBA07_raw!$C$638:$L$690,10,FALSE)</f>
        <v>0</v>
      </c>
      <c r="CX23" s="51">
        <f>VLOOKUP($A23,SBA07_raw!$C$1063:$L$1115,7,FALSE)</f>
        <v>0</v>
      </c>
      <c r="CY23" s="51">
        <f>VLOOKUP($A23,SBA07_raw!$C$1063:$L$1115,8,FALSE)</f>
        <v>0.5</v>
      </c>
      <c r="CZ23" s="51">
        <f>VLOOKUP($A23,SBA07_raw!$C$1063:$L$1115,9,FALSE)</f>
        <v>0.5</v>
      </c>
      <c r="DA23" s="51">
        <f>VLOOKUP($A23,SBA07_raw!$C$1063:$L$1115,10,FALSE)</f>
        <v>0</v>
      </c>
      <c r="DB23" s="51">
        <f>VLOOKUP($A23,SBA07_raw!$C$213:$L$265,7,FALSE)</f>
        <v>0</v>
      </c>
      <c r="DC23" s="51">
        <f>VLOOKUP($A23,SBA07_raw!$C$213:$L$265,8,FALSE)</f>
        <v>0.625</v>
      </c>
      <c r="DD23" s="51">
        <f>VLOOKUP($A23,SBA07_raw!$C$213:$L$265,9,FALSE)</f>
        <v>0.375</v>
      </c>
      <c r="DE23" s="51">
        <f>VLOOKUP($A23,SBA07_raw!$C$213:$L$265,10,FALSE)</f>
        <v>0</v>
      </c>
      <c r="DF23" s="33"/>
      <c r="DG23" s="47">
        <f>VLOOKUP($A23,SBA07_raw!$C$691:$L$743,7,FALSE)</f>
        <v>0.22222222222222199</v>
      </c>
      <c r="DH23" s="47">
        <f>VLOOKUP($A23,SBA07_raw!$C$691:$L$743,8,FALSE)</f>
        <v>0.66666666666666696</v>
      </c>
      <c r="DI23" s="47">
        <f>VLOOKUP($A23,SBA07_raw!$C$691:$L$743,9,FALSE)</f>
        <v>0.11111111111111099</v>
      </c>
      <c r="DJ23" s="47">
        <f>VLOOKUP($A23,SBA07_raw!$C$691:$L$743,10,FALSE)</f>
        <v>0</v>
      </c>
      <c r="DK23" s="47">
        <f>VLOOKUP($A23,SBA07_raw!$C$1116:$L$1168,7,FALSE)</f>
        <v>0</v>
      </c>
      <c r="DL23" s="47">
        <f>VLOOKUP($A23,SBA07_raw!$C$1116:$L$1168,8,FALSE)</f>
        <v>0.55555555555555602</v>
      </c>
      <c r="DM23" s="47">
        <f>VLOOKUP($A23,SBA07_raw!$C$1116:$L$1168,9,FALSE)</f>
        <v>0.33333333333333298</v>
      </c>
      <c r="DN23" s="47">
        <f>VLOOKUP($A23,SBA07_raw!$C$1116:$L$1168,10,FALSE)</f>
        <v>0.11111111111111099</v>
      </c>
      <c r="DO23" s="47">
        <f>VLOOKUP($A23,SBA07_raw!$C$266:$L$318,7,FALSE)</f>
        <v>0.11111111111111099</v>
      </c>
      <c r="DP23" s="47">
        <f>VLOOKUP($A23,SBA07_raw!$C$266:$L$318,8,FALSE)</f>
        <v>0.33333333333333298</v>
      </c>
      <c r="DQ23" s="47">
        <f>VLOOKUP($A23,SBA07_raw!$C$266:$L$318,9,FALSE)</f>
        <v>0.22222222222222199</v>
      </c>
      <c r="DR23" s="47">
        <f>VLOOKUP($A23,SBA07_raw!$C$266:$L$318,10,FALSE)</f>
        <v>0.33333333333333298</v>
      </c>
      <c r="DS23" s="85"/>
      <c r="DT23" s="83">
        <f>VLOOKUP($A23,SBA07_raw!$C$744:$L$797,7,FALSE)</f>
        <v>0</v>
      </c>
      <c r="DU23" s="83" t="str">
        <f>VLOOKUP($A23,SBA07_raw!$C$744:$L$797,8,FALSE)</f>
        <v>60% or More</v>
      </c>
      <c r="DV23" s="83" t="str">
        <f>VLOOKUP($A23,SBA07_raw!$C$744:$L$797,9,FALSE)</f>
        <v>40% or Fewer</v>
      </c>
      <c r="DW23" s="83">
        <f>VLOOKUP($A23,SBA07_raw!$C$744:$L$797,10,FALSE)</f>
        <v>0</v>
      </c>
      <c r="DX23" s="83">
        <f>VLOOKUP($A23,SBA07_raw!$C$1169:$L$1222,7,FALSE)</f>
        <v>0</v>
      </c>
      <c r="DY23" s="83">
        <f>VLOOKUP($A23,SBA07_raw!$C$1169:$L$1222,8,FALSE)</f>
        <v>0.6</v>
      </c>
      <c r="DZ23" s="83">
        <f>VLOOKUP($A23,SBA07_raw!$C$1169:$L$1222,9,FALSE)</f>
        <v>0.2</v>
      </c>
      <c r="EA23" s="83">
        <f>VLOOKUP($A23,SBA07_raw!$C$1169:$L$1222,10,FALSE)</f>
        <v>0.2</v>
      </c>
      <c r="EB23" s="83">
        <f>VLOOKUP($A23,SBA07_raw!$C$319:$L$372,7,FALSE)</f>
        <v>0.2</v>
      </c>
      <c r="EC23" s="83">
        <f>VLOOKUP($A23,SBA07_raw!$C$319:$L$372,8,FALSE)</f>
        <v>0.4</v>
      </c>
      <c r="ED23" s="83">
        <f>VLOOKUP($A23,SBA07_raw!$C$319:$L$372,9,FALSE)</f>
        <v>0.2</v>
      </c>
      <c r="EE23" s="83">
        <f>VLOOKUP($A23,SBA07_raw!$C$319:$L$372,10,FALSE)</f>
        <v>0.2</v>
      </c>
      <c r="EF23" s="85"/>
      <c r="EG23" s="84" t="str">
        <f>VLOOKUP($A23,SBA07_raw!$C$798:$L$851,7,FALSE)</f>
        <v>*</v>
      </c>
      <c r="EH23" s="84" t="str">
        <f>VLOOKUP($A23,SBA07_raw!$C$798:$L$851,8,FALSE)</f>
        <v>*</v>
      </c>
      <c r="EI23" s="84" t="str">
        <f>VLOOKUP($A23,SBA07_raw!$C$798:$L$851,9,FALSE)</f>
        <v>*</v>
      </c>
      <c r="EJ23" s="84" t="str">
        <f>VLOOKUP($A23,SBA07_raw!$C$798:$L$851,10,FALSE)</f>
        <v>*</v>
      </c>
      <c r="EK23" s="84" t="str">
        <f>VLOOKUP($A23,SBA07_raw!$C$1223:$L$1276,7,FALSE)</f>
        <v>*</v>
      </c>
      <c r="EL23" s="84" t="str">
        <f>VLOOKUP($A23,SBA07_raw!$C$1223:$L$1276,8,FALSE)</f>
        <v>*</v>
      </c>
      <c r="EM23" s="84" t="str">
        <f>VLOOKUP($A23,SBA07_raw!$C$1223:$L$1276,9,FALSE)</f>
        <v>*</v>
      </c>
      <c r="EN23" s="84" t="str">
        <f>VLOOKUP($A23,SBA07_raw!$C$1223:$L$1276,10,FALSE)</f>
        <v>*</v>
      </c>
      <c r="EO23" s="84" t="str">
        <f>VLOOKUP($A23,SBA07_raw!$C$373:$L$426,7,FALSE)</f>
        <v>*</v>
      </c>
      <c r="EP23" s="84" t="str">
        <f>VLOOKUP($A23,SBA07_raw!$C$373:$L$426,8,FALSE)</f>
        <v>*</v>
      </c>
      <c r="EQ23" s="84" t="str">
        <f>VLOOKUP($A23,SBA07_raw!$C$373:$L$426,9,FALSE)</f>
        <v>*</v>
      </c>
      <c r="ER23" s="84" t="str">
        <f>VLOOKUP($A23,SBA07_raw!$C$373:$L$426,10,FALSE)</f>
        <v>*</v>
      </c>
      <c r="ES23" s="56"/>
      <c r="ET23" s="51" t="str">
        <f>VLOOKUP($A23,Fall06HSGQE!$C$141:$J$192,7,FALSE)</f>
        <v>*</v>
      </c>
      <c r="EU23" s="51" t="str">
        <f>VLOOKUP($A23,Fall06HSGQE!$C$141:$J$192,8,FALSE)</f>
        <v>*</v>
      </c>
      <c r="EV23" s="51" t="e">
        <f>VLOOKUP($A23,Fall06HSGQE!$C$260:$J$309,7,FALSE)</f>
        <v>#N/A</v>
      </c>
      <c r="EW23" s="51" t="e">
        <f>VLOOKUP($A23,Fall06HSGQE!$C$260:$J$309,8,FALSE)</f>
        <v>#N/A</v>
      </c>
      <c r="EX23" s="51" t="str">
        <f>VLOOKUP($A23,Fall06HSGQE!$C$22:$J$73,7,FALSE)</f>
        <v>*</v>
      </c>
      <c r="EY23" s="51" t="str">
        <f>VLOOKUP($A23,Fall06HSGQE!$C$22:$J$73,8,FALSE)</f>
        <v>*</v>
      </c>
      <c r="EZ23" s="47" t="str">
        <f>VLOOKUP($A23,Fall06HSGQE!$C$193:$J$241,7,FALSE)</f>
        <v>*</v>
      </c>
      <c r="FA23" s="47" t="str">
        <f>VLOOKUP($A23,Fall06HSGQE!$C$193:$J$241,8,FALSE)</f>
        <v>*</v>
      </c>
      <c r="FB23" s="47" t="e">
        <f>VLOOKUP($A23,Fall06HSGQE!$C$310:$J$349,7,FALSE)</f>
        <v>#N/A</v>
      </c>
      <c r="FC23" s="47" t="e">
        <f>VLOOKUP($A23,Fall06HSGQE!$C$310:$J$349,8,FALSE)</f>
        <v>#N/A</v>
      </c>
      <c r="FD23" s="47" t="e">
        <f>VLOOKUP($A23,Fall06HSGQE!$C$74:$J$121,7,FALSE)</f>
        <v>#N/A</v>
      </c>
      <c r="FE23" s="47" t="e">
        <f>VLOOKUP($A23,Fall06HSGQE!$C$74:$J$121,8,FALSE)</f>
        <v>#N/A</v>
      </c>
      <c r="FF23" s="86"/>
      <c r="FG23" s="51" t="str">
        <f>VLOOKUP($A23,Spr07HSGQE!$C$141:$J$194,7,FALSE)</f>
        <v>*</v>
      </c>
      <c r="FH23" s="51" t="str">
        <f>VLOOKUP($A23,Spr07HSGQE!$C$141:$J$194,8,FALSE)</f>
        <v>*</v>
      </c>
      <c r="FI23" s="51" t="str">
        <f>VLOOKUP($A23,Spr07HSGQE!$C$275:$J$328,7,FALSE)</f>
        <v>*</v>
      </c>
      <c r="FJ23" s="51" t="str">
        <f>VLOOKUP($A23,Spr07HSGQE!$C$275:$J$328,8,FALSE)</f>
        <v>*</v>
      </c>
      <c r="FK23" s="51" t="str">
        <f>VLOOKUP($A23,Spr07HSGQE!$C$2:$J$55,7,FALSE)</f>
        <v>*</v>
      </c>
      <c r="FL23" s="51" t="str">
        <f>VLOOKUP($A23,Spr07HSGQE!$C$2:$J$55,8,FALSE)</f>
        <v>*</v>
      </c>
      <c r="FM23" s="47" t="e">
        <f>VLOOKUP($A23,Spr07HSGQE!$C$195:$J$242,7,FALSE)</f>
        <v>#N/A</v>
      </c>
      <c r="FN23" s="47" t="e">
        <f>VLOOKUP($A23,Spr07HSGQE!$C$195:$J$242,8,FALSE)</f>
        <v>#N/A</v>
      </c>
      <c r="FO23" s="47" t="e">
        <f>VLOOKUP($A23,Spr07HSGQE!$C$329:$J$374,7,FALSE)</f>
        <v>#N/A</v>
      </c>
      <c r="FP23" s="47" t="e">
        <f>VLOOKUP($A23,Spr07HSGQE!$C$329:$J$374,8,FALSE)</f>
        <v>#N/A</v>
      </c>
      <c r="FQ23" s="47" t="str">
        <f>VLOOKUP($A23,Spr07HSGQE!$C$56:$J$104,7,FALSE)</f>
        <v>*</v>
      </c>
      <c r="FR23" s="47" t="str">
        <f>VLOOKUP($A23,Spr07HSGQE!$C$56:$J$104,8,FALSE)</f>
        <v>*</v>
      </c>
      <c r="FS23" s="51" t="e">
        <f>VLOOKUP($A23,Spr07HSGQE!$C$243:$J$274,7,FALSE)</f>
        <v>#N/A</v>
      </c>
      <c r="FT23" s="51" t="e">
        <f>VLOOKUP($A23,Spr07HSGQE!$C$243:$J$274,8,FALSE)</f>
        <v>#N/A</v>
      </c>
      <c r="FU23" s="51" t="e">
        <f>VLOOKUP($A23,Spr07HSGQE!$C$375:$J$406,7,FALSE)</f>
        <v>#N/A</v>
      </c>
      <c r="FV23" s="51" t="e">
        <f>VLOOKUP($A23,Spr07HSGQE!$C$375:$J$406,8,FALSE)</f>
        <v>#N/A</v>
      </c>
      <c r="FW23" s="51" t="e">
        <f>VLOOKUP($A23,Spr07HSGQE!$C$105:$J$140,7,FALSE)</f>
        <v>#N/A</v>
      </c>
      <c r="FX23" s="51" t="e">
        <f>VLOOKUP($A23,Spr07HSGQE!$C$105:$J$140,8,FALSE)</f>
        <v>#N/A</v>
      </c>
      <c r="FY23" s="46"/>
    </row>
    <row r="24" spans="1:181">
      <c r="A24">
        <f>VLOOKUP(B24,districts!$A$2:$B$56,2,FALSE)</f>
        <v>21</v>
      </c>
      <c r="B24" s="19" t="s">
        <v>66</v>
      </c>
      <c r="C24" s="58">
        <v>9</v>
      </c>
      <c r="D24" s="59">
        <v>1</v>
      </c>
      <c r="E24" s="60">
        <v>5459241</v>
      </c>
      <c r="F24" s="61">
        <v>331.25</v>
      </c>
      <c r="G24" s="62">
        <v>-3.8545264563318069</v>
      </c>
      <c r="H24" s="63">
        <v>16.8</v>
      </c>
      <c r="I24" s="62">
        <v>14.7</v>
      </c>
      <c r="J24" s="66">
        <v>51.4</v>
      </c>
      <c r="K24" s="20"/>
      <c r="L24" s="67">
        <v>11</v>
      </c>
      <c r="M24" s="63">
        <v>6.4</v>
      </c>
      <c r="N24" s="62">
        <v>1.1673151750972763</v>
      </c>
      <c r="O24" s="63">
        <v>94.454987438775333</v>
      </c>
      <c r="P24" s="68">
        <v>11</v>
      </c>
      <c r="Q24" s="69">
        <v>27.5</v>
      </c>
      <c r="R24" s="32"/>
      <c r="S24" s="48">
        <v>9.1</v>
      </c>
      <c r="T24" s="48">
        <v>27.3</v>
      </c>
      <c r="U24" s="48">
        <v>27.3</v>
      </c>
      <c r="V24" s="48">
        <v>36.4</v>
      </c>
      <c r="W24" s="48">
        <v>9.1</v>
      </c>
      <c r="X24" s="48">
        <v>27.3</v>
      </c>
      <c r="Y24" s="48">
        <v>18.2</v>
      </c>
      <c r="Z24" s="48">
        <v>45.5</v>
      </c>
      <c r="AA24" s="48">
        <v>9.1</v>
      </c>
      <c r="AB24" s="48">
        <v>27.3</v>
      </c>
      <c r="AC24" s="48">
        <v>9.1</v>
      </c>
      <c r="AD24" s="48">
        <v>54.5</v>
      </c>
      <c r="AE24" s="81"/>
      <c r="AF24" s="50">
        <v>27.6</v>
      </c>
      <c r="AG24" s="50">
        <v>20.7</v>
      </c>
      <c r="AH24" s="50">
        <v>27.6</v>
      </c>
      <c r="AI24" s="50">
        <v>24.1</v>
      </c>
      <c r="AJ24" s="50">
        <v>34.5</v>
      </c>
      <c r="AK24" s="50">
        <v>20.7</v>
      </c>
      <c r="AL24" s="50">
        <v>20.7</v>
      </c>
      <c r="AM24" s="50">
        <v>24.1</v>
      </c>
      <c r="AN24" s="50">
        <v>20.7</v>
      </c>
      <c r="AO24" s="50">
        <v>24.1</v>
      </c>
      <c r="AP24" s="50">
        <v>17.2</v>
      </c>
      <c r="AQ24" s="50">
        <v>37.9</v>
      </c>
      <c r="AR24" s="33"/>
      <c r="AS24" s="34"/>
      <c r="AT24" s="51">
        <f>VLOOKUP(A24,SBA07_raw!$C$427:$L$478,7,FALSE)</f>
        <v>0.11764705882352899</v>
      </c>
      <c r="AU24" s="51">
        <f>VLOOKUP(A24,SBA07_raw!$C$427:$L$478,8,FALSE)</f>
        <v>0.41176470588235298</v>
      </c>
      <c r="AV24" s="51">
        <f>VLOOKUP(A24,SBA07_raw!$C$427:$L$478,9,FALSE)</f>
        <v>0.35294117647058798</v>
      </c>
      <c r="AW24" s="51">
        <f>VLOOKUP(A24,SBA07_raw!$C$427:$L$478,10,FALSE)</f>
        <v>0.11764705882352899</v>
      </c>
      <c r="AX24" s="51">
        <f>VLOOKUP(A24,SBA07_raw!$C$852:$L$903,7,FALSE)</f>
        <v>0.11764705882352899</v>
      </c>
      <c r="AY24" s="51">
        <f>VLOOKUP(A24,SBA07_raw!$C$852:$L$903,8,FALSE)</f>
        <v>0.23529411764705899</v>
      </c>
      <c r="AZ24" s="51">
        <f>VLOOKUP(A24,SBA07_raw!$C$852:$L$903,9,FALSE)</f>
        <v>0.64705882352941202</v>
      </c>
      <c r="BA24" s="51">
        <f>VLOOKUP(A24,SBA07_raw!$C$852:$L$903,10,FALSE)</f>
        <v>0</v>
      </c>
      <c r="BB24" s="51">
        <f>VLOOKUP(A24,SBA07_raw!$C$2:$L$53,7,FALSE)</f>
        <v>0.17647058823529399</v>
      </c>
      <c r="BC24" s="51">
        <f>VLOOKUP(A24,SBA07_raw!$C$2:$L$53,8,FALSE)</f>
        <v>0.23529411764705899</v>
      </c>
      <c r="BD24" s="51">
        <f>VLOOKUP(A24,SBA07_raw!$C$2:$L$53,9,FALSE)</f>
        <v>0.29411764705882398</v>
      </c>
      <c r="BE24" s="51">
        <f>VLOOKUP(A24,SBA07_raw!$C$2:$L$53,10,FALSE)</f>
        <v>0.29411764705882398</v>
      </c>
      <c r="BF24" s="33"/>
      <c r="BG24" s="47">
        <f>VLOOKUP(A24,SBA07_raw!$C$479:$L$531,7,FALSE)</f>
        <v>0.33333333333333298</v>
      </c>
      <c r="BH24" s="47">
        <f>VLOOKUP(A24,SBA07_raw!$C$479:$L$531,8,FALSE)</f>
        <v>0.54166666666666696</v>
      </c>
      <c r="BI24" s="47">
        <f>VLOOKUP(A24,SBA07_raw!$C$479:$L$531,9,FALSE)</f>
        <v>0.125</v>
      </c>
      <c r="BJ24" s="47">
        <f>VLOOKUP(A24,SBA07_raw!$C$479:$L$531,10,FALSE)</f>
        <v>0</v>
      </c>
      <c r="BK24" s="47">
        <f>VLOOKUP(A24,SBA07_raw!$C$904:$L$956,7,FALSE)</f>
        <v>0.33333333333333298</v>
      </c>
      <c r="BL24" s="47">
        <f>VLOOKUP(A24,SBA07_raw!$C$904:$L$956,8,FALSE)</f>
        <v>0.45833333333333298</v>
      </c>
      <c r="BM24" s="47">
        <f>VLOOKUP(A24,SBA07_raw!$C$904:$L$956,9,FALSE)</f>
        <v>0.20833333333333301</v>
      </c>
      <c r="BN24" s="47">
        <f>VLOOKUP(A24,SBA07_raw!$C$904:$L$956,10,FALSE)</f>
        <v>0</v>
      </c>
      <c r="BO24" s="47">
        <f>VLOOKUP(A24,SBA07_raw!$C$54:$L$106,7,FALSE)</f>
        <v>0.20833333333333301</v>
      </c>
      <c r="BP24" s="47">
        <f>VLOOKUP(A24,SBA07_raw!$C$54:$L$106,8,FALSE)</f>
        <v>0.54166666666666696</v>
      </c>
      <c r="BQ24" s="47">
        <f>VLOOKUP(A24,SBA07_raw!$C$54:$L$106,9,FALSE)</f>
        <v>0.16666666666666699</v>
      </c>
      <c r="BR24" s="47">
        <f>VLOOKUP(A24,SBA07_raw!$C$54:$L$106,10,FALSE)</f>
        <v>8.3333333333333301E-2</v>
      </c>
      <c r="BS24" s="33"/>
      <c r="BT24" s="51">
        <f>VLOOKUP($A24,SBA07_raw!$C$532:$L$584,7,FALSE)</f>
        <v>9.0909090909090898E-2</v>
      </c>
      <c r="BU24" s="51">
        <f>VLOOKUP($A24,SBA07_raw!$C$532:$L$584,8,FALSE)</f>
        <v>0.63636363636363602</v>
      </c>
      <c r="BV24" s="51">
        <f>VLOOKUP($A24,SBA07_raw!$C$532:$L$584,9,FALSE)</f>
        <v>0.27272727272727298</v>
      </c>
      <c r="BW24" s="51">
        <f>VLOOKUP($A24,SBA07_raw!$C$532:$L$584,10,FALSE)</f>
        <v>0</v>
      </c>
      <c r="BX24" s="52">
        <f>VLOOKUP($A24,SBA07_raw!$C$957:$L$1009,7,FALSE)</f>
        <v>9.0909090909090898E-2</v>
      </c>
      <c r="BY24" s="52">
        <f>VLOOKUP($A24,SBA07_raw!$C$957:$L$1009,8,FALSE)</f>
        <v>0.54545454545454497</v>
      </c>
      <c r="BZ24" s="52">
        <f>VLOOKUP($A24,SBA07_raw!$C$957:$L$1009,9,FALSE)</f>
        <v>0.36363636363636398</v>
      </c>
      <c r="CA24" s="52">
        <f>VLOOKUP($A24,SBA07_raw!$C$957:$L$1009,10,FALSE)</f>
        <v>0</v>
      </c>
      <c r="CB24" s="52">
        <f>VLOOKUP($A24,SBA07_raw!$C$107:$L$159,7,FALSE)</f>
        <v>0.18181818181818199</v>
      </c>
      <c r="CC24" s="52">
        <f>VLOOKUP($A24,SBA07_raw!$C$107:$L$159,8,FALSE)</f>
        <v>0.54545454545454497</v>
      </c>
      <c r="CD24" s="52">
        <f>VLOOKUP($A24,SBA07_raw!$C$107:$L$159,9,FALSE)</f>
        <v>0.18181818181818199</v>
      </c>
      <c r="CE24" s="52">
        <f>VLOOKUP($A24,SBA07_raw!$C$107:$L$159,10,FALSE)</f>
        <v>9.0909090909090898E-2</v>
      </c>
      <c r="CF24" s="36"/>
      <c r="CG24" s="53">
        <f>VLOOKUP($A24,SBA07_raw!$C$585:$L$637,7,FALSE)</f>
        <v>0.17857142857142899</v>
      </c>
      <c r="CH24" s="53">
        <f>VLOOKUP($A24,SBA07_raw!$C$585:$L$637,8,FALSE)</f>
        <v>0.5</v>
      </c>
      <c r="CI24" s="53">
        <f>VLOOKUP($A24,SBA07_raw!$C$585:$L$637,9,FALSE)</f>
        <v>0.28571428571428598</v>
      </c>
      <c r="CJ24" s="53">
        <f>VLOOKUP($A24,SBA07_raw!$C$585:$L$637,10,FALSE)</f>
        <v>3.5714285714285698E-2</v>
      </c>
      <c r="CK24" s="53">
        <f>VLOOKUP($A24,SBA07_raw!$C$1010:$L$1062,7,FALSE)</f>
        <v>0.17857142857142899</v>
      </c>
      <c r="CL24" s="53">
        <f>VLOOKUP($A24,SBA07_raw!$C$1010:$L$1062,8,FALSE)</f>
        <v>0.39285714285714302</v>
      </c>
      <c r="CM24" s="53">
        <f>VLOOKUP($A24,SBA07_raw!$C$1010:$L$1062,9,FALSE)</f>
        <v>0.32142857142857101</v>
      </c>
      <c r="CN24" s="53">
        <f>VLOOKUP($A24,SBA07_raw!$C$1010:$L$1062,10,FALSE)</f>
        <v>0.107142857142857</v>
      </c>
      <c r="CO24" s="53">
        <f>VLOOKUP($A24,SBA07_raw!$C$160:$L$212,7,FALSE)</f>
        <v>0.148148148148148</v>
      </c>
      <c r="CP24" s="53">
        <f>VLOOKUP($A24,SBA07_raw!$C$160:$L$212,8,FALSE)</f>
        <v>0.48148148148148101</v>
      </c>
      <c r="CQ24" s="53">
        <f>VLOOKUP($A24,SBA07_raw!$C$160:$L$212,9,FALSE)</f>
        <v>0.22222222222222199</v>
      </c>
      <c r="CR24" s="53">
        <f>VLOOKUP($A24,SBA07_raw!$C$160:$L$212,10,FALSE)</f>
        <v>0.148148148148148</v>
      </c>
      <c r="CS24" s="33"/>
      <c r="CT24" s="51">
        <f>VLOOKUP($A24,SBA07_raw!$C$638:$L$690,7,FALSE)</f>
        <v>0.269230769230769</v>
      </c>
      <c r="CU24" s="51">
        <f>VLOOKUP($A24,SBA07_raw!$C$638:$L$690,8,FALSE)</f>
        <v>0.42307692307692302</v>
      </c>
      <c r="CV24" s="51">
        <f>VLOOKUP($A24,SBA07_raw!$C$638:$L$690,9,FALSE)</f>
        <v>0.230769230769231</v>
      </c>
      <c r="CW24" s="51">
        <f>VLOOKUP($A24,SBA07_raw!$C$638:$L$690,10,FALSE)</f>
        <v>7.69230769230769E-2</v>
      </c>
      <c r="CX24" s="51">
        <f>VLOOKUP($A24,SBA07_raw!$C$1063:$L$1115,7,FALSE)</f>
        <v>0.115384615384615</v>
      </c>
      <c r="CY24" s="51">
        <f>VLOOKUP($A24,SBA07_raw!$C$1063:$L$1115,8,FALSE)</f>
        <v>0.53846153846153799</v>
      </c>
      <c r="CZ24" s="51">
        <f>VLOOKUP($A24,SBA07_raw!$C$1063:$L$1115,9,FALSE)</f>
        <v>0.230769230769231</v>
      </c>
      <c r="DA24" s="51">
        <f>VLOOKUP($A24,SBA07_raw!$C$1063:$L$1115,10,FALSE)</f>
        <v>0.115384615384615</v>
      </c>
      <c r="DB24" s="51">
        <f>VLOOKUP($A24,SBA07_raw!$C$213:$L$265,7,FALSE)</f>
        <v>0.230769230769231</v>
      </c>
      <c r="DC24" s="51">
        <f>VLOOKUP($A24,SBA07_raw!$C$213:$L$265,8,FALSE)</f>
        <v>0.269230769230769</v>
      </c>
      <c r="DD24" s="51">
        <f>VLOOKUP($A24,SBA07_raw!$C$213:$L$265,9,FALSE)</f>
        <v>0.269230769230769</v>
      </c>
      <c r="DE24" s="51">
        <f>VLOOKUP($A24,SBA07_raw!$C$213:$L$265,10,FALSE)</f>
        <v>0.230769230769231</v>
      </c>
      <c r="DF24" s="33"/>
      <c r="DG24" s="47">
        <f>VLOOKUP($A24,SBA07_raw!$C$691:$L$743,7,FALSE)</f>
        <v>0.12903225806451599</v>
      </c>
      <c r="DH24" s="47">
        <f>VLOOKUP($A24,SBA07_raw!$C$691:$L$743,8,FALSE)</f>
        <v>0.61290322580645196</v>
      </c>
      <c r="DI24" s="47">
        <f>VLOOKUP($A24,SBA07_raw!$C$691:$L$743,9,FALSE)</f>
        <v>0.225806451612903</v>
      </c>
      <c r="DJ24" s="47">
        <f>VLOOKUP($A24,SBA07_raw!$C$691:$L$743,10,FALSE)</f>
        <v>3.2258064516128997E-2</v>
      </c>
      <c r="DK24" s="47">
        <f>VLOOKUP($A24,SBA07_raw!$C$1116:$L$1168,7,FALSE)</f>
        <v>0</v>
      </c>
      <c r="DL24" s="47">
        <f>VLOOKUP($A24,SBA07_raw!$C$1116:$L$1168,8,FALSE)</f>
        <v>0.41935483870967699</v>
      </c>
      <c r="DM24" s="47">
        <f>VLOOKUP($A24,SBA07_raw!$C$1116:$L$1168,9,FALSE)</f>
        <v>0.38709677419354799</v>
      </c>
      <c r="DN24" s="47">
        <f>VLOOKUP($A24,SBA07_raw!$C$1116:$L$1168,10,FALSE)</f>
        <v>0.19354838709677399</v>
      </c>
      <c r="DO24" s="47">
        <f>VLOOKUP($A24,SBA07_raw!$C$266:$L$318,7,FALSE)</f>
        <v>9.6774193548387094E-2</v>
      </c>
      <c r="DP24" s="47">
        <f>VLOOKUP($A24,SBA07_raw!$C$266:$L$318,8,FALSE)</f>
        <v>0.32258064516128998</v>
      </c>
      <c r="DQ24" s="47">
        <f>VLOOKUP($A24,SBA07_raw!$C$266:$L$318,9,FALSE)</f>
        <v>0.25806451612903197</v>
      </c>
      <c r="DR24" s="47">
        <f>VLOOKUP($A24,SBA07_raw!$C$266:$L$318,10,FALSE)</f>
        <v>0.32258064516128998</v>
      </c>
      <c r="DS24" s="85"/>
      <c r="DT24" s="83">
        <f>VLOOKUP($A24,SBA07_raw!$C$744:$L$797,7,FALSE)</f>
        <v>0.269230769230769</v>
      </c>
      <c r="DU24" s="83">
        <f>VLOOKUP($A24,SBA07_raw!$C$744:$L$797,8,FALSE)</f>
        <v>0.230769230769231</v>
      </c>
      <c r="DV24" s="83">
        <f>VLOOKUP($A24,SBA07_raw!$C$744:$L$797,9,FALSE)</f>
        <v>0.5</v>
      </c>
      <c r="DW24" s="83">
        <f>VLOOKUP($A24,SBA07_raw!$C$744:$L$797,10,FALSE)</f>
        <v>0</v>
      </c>
      <c r="DX24" s="83">
        <f>VLOOKUP($A24,SBA07_raw!$C$1169:$L$1222,7,FALSE)</f>
        <v>3.8461538461538498E-2</v>
      </c>
      <c r="DY24" s="83">
        <f>VLOOKUP($A24,SBA07_raw!$C$1169:$L$1222,8,FALSE)</f>
        <v>0.46153846153846201</v>
      </c>
      <c r="DZ24" s="83">
        <f>VLOOKUP($A24,SBA07_raw!$C$1169:$L$1222,9,FALSE)</f>
        <v>0.34615384615384598</v>
      </c>
      <c r="EA24" s="83">
        <f>VLOOKUP($A24,SBA07_raw!$C$1169:$L$1222,10,FALSE)</f>
        <v>0.15384615384615399</v>
      </c>
      <c r="EB24" s="83">
        <f>VLOOKUP($A24,SBA07_raw!$C$319:$L$372,7,FALSE)</f>
        <v>0.115384615384615</v>
      </c>
      <c r="EC24" s="83">
        <f>VLOOKUP($A24,SBA07_raw!$C$319:$L$372,8,FALSE)</f>
        <v>0.269230769230769</v>
      </c>
      <c r="ED24" s="83">
        <f>VLOOKUP($A24,SBA07_raw!$C$319:$L$372,9,FALSE)</f>
        <v>0.230769230769231</v>
      </c>
      <c r="EE24" s="83">
        <f>VLOOKUP($A24,SBA07_raw!$C$319:$L$372,10,FALSE)</f>
        <v>0.38461538461538503</v>
      </c>
      <c r="EF24" s="85"/>
      <c r="EG24" s="84">
        <f>VLOOKUP($A24,SBA07_raw!$C$798:$L$851,7,FALSE)</f>
        <v>0.13636363636363599</v>
      </c>
      <c r="EH24" s="84">
        <f>VLOOKUP($A24,SBA07_raw!$C$798:$L$851,8,FALSE)</f>
        <v>0.63636363636363602</v>
      </c>
      <c r="EI24" s="84">
        <f>VLOOKUP($A24,SBA07_raw!$C$798:$L$851,9,FALSE)</f>
        <v>0.22727272727272699</v>
      </c>
      <c r="EJ24" s="84">
        <f>VLOOKUP($A24,SBA07_raw!$C$798:$L$851,10,FALSE)</f>
        <v>0</v>
      </c>
      <c r="EK24" s="84">
        <f>VLOOKUP($A24,SBA07_raw!$C$1223:$L$1276,7,FALSE)</f>
        <v>0</v>
      </c>
      <c r="EL24" s="84">
        <f>VLOOKUP($A24,SBA07_raw!$C$1223:$L$1276,8,FALSE)</f>
        <v>0.59090909090909105</v>
      </c>
      <c r="EM24" s="84">
        <f>VLOOKUP($A24,SBA07_raw!$C$1223:$L$1276,9,FALSE)</f>
        <v>0.36363636363636398</v>
      </c>
      <c r="EN24" s="84">
        <f>VLOOKUP($A24,SBA07_raw!$C$1223:$L$1276,10,FALSE)</f>
        <v>4.5454545454545497E-2</v>
      </c>
      <c r="EO24" s="84">
        <f>VLOOKUP($A24,SBA07_raw!$C$373:$L$426,7,FALSE)</f>
        <v>0</v>
      </c>
      <c r="EP24" s="84">
        <f>VLOOKUP($A24,SBA07_raw!$C$373:$L$426,8,FALSE)</f>
        <v>0.59090909090909105</v>
      </c>
      <c r="EQ24" s="84">
        <f>VLOOKUP($A24,SBA07_raw!$C$373:$L$426,9,FALSE)</f>
        <v>0.27272727272727298</v>
      </c>
      <c r="ER24" s="84">
        <f>VLOOKUP($A24,SBA07_raw!$C$373:$L$426,10,FALSE)</f>
        <v>0.13636363636363599</v>
      </c>
      <c r="ES24" s="56"/>
      <c r="ET24" s="51">
        <f>VLOOKUP($A24,Fall06HSGQE!$C$141:$J$192,7,FALSE)</f>
        <v>0.73684210526315796</v>
      </c>
      <c r="EU24" s="51">
        <f>VLOOKUP($A24,Fall06HSGQE!$C$141:$J$192,8,FALSE)</f>
        <v>0.26315789473684198</v>
      </c>
      <c r="EV24" s="51">
        <f>VLOOKUP($A24,Fall06HSGQE!$C$260:$J$309,7,FALSE)</f>
        <v>0.33333333333333298</v>
      </c>
      <c r="EW24" s="51">
        <f>VLOOKUP($A24,Fall06HSGQE!$C$260:$J$309,8,FALSE)</f>
        <v>0.66666666666666696</v>
      </c>
      <c r="EX24" s="51">
        <f>VLOOKUP($A24,Fall06HSGQE!$C$22:$J$73,7,FALSE)</f>
        <v>0.41176470588235298</v>
      </c>
      <c r="EY24" s="51">
        <f>VLOOKUP($A24,Fall06HSGQE!$C$22:$J$73,8,FALSE)</f>
        <v>0.58823529411764697</v>
      </c>
      <c r="EZ24" s="47" t="str">
        <f>VLOOKUP($A24,Fall06HSGQE!$C$193:$J$241,7,FALSE)</f>
        <v>80% or More</v>
      </c>
      <c r="FA24" s="47" t="str">
        <f>VLOOKUP($A24,Fall06HSGQE!$C$193:$J$241,8,FALSE)</f>
        <v>20% or Fewer</v>
      </c>
      <c r="FB24" s="47" t="str">
        <f>VLOOKUP($A24,Fall06HSGQE!$C$310:$J$349,7,FALSE)</f>
        <v>*</v>
      </c>
      <c r="FC24" s="47" t="str">
        <f>VLOOKUP($A24,Fall06HSGQE!$C$310:$J$349,8,FALSE)</f>
        <v>*</v>
      </c>
      <c r="FD24" s="47">
        <f>VLOOKUP($A24,Fall06HSGQE!$C$74:$J$121,7,FALSE)</f>
        <v>0.5</v>
      </c>
      <c r="FE24" s="47">
        <f>VLOOKUP($A24,Fall06HSGQE!$C$74:$J$121,8,FALSE)</f>
        <v>0.5</v>
      </c>
      <c r="FF24" s="86"/>
      <c r="FG24" s="51">
        <f>VLOOKUP($A24,Spr07HSGQE!$C$141:$J$194,7,FALSE)</f>
        <v>0.86363636363636398</v>
      </c>
      <c r="FH24" s="51">
        <f>VLOOKUP($A24,Spr07HSGQE!$C$141:$J$194,8,FALSE)</f>
        <v>0.13636363636363599</v>
      </c>
      <c r="FI24" s="51">
        <f>VLOOKUP($A24,Spr07HSGQE!$C$275:$J$328,7,FALSE)</f>
        <v>0.54545454545454497</v>
      </c>
      <c r="FJ24" s="51">
        <f>VLOOKUP($A24,Spr07HSGQE!$C$275:$J$328,8,FALSE)</f>
        <v>0.45454545454545497</v>
      </c>
      <c r="FK24" s="51">
        <f>VLOOKUP($A24,Spr07HSGQE!$C$2:$J$55,7,FALSE)</f>
        <v>0.73913043478260898</v>
      </c>
      <c r="FL24" s="51">
        <f>VLOOKUP($A24,Spr07HSGQE!$C$2:$J$55,8,FALSE)</f>
        <v>0.26086956521739102</v>
      </c>
      <c r="FM24" s="47" t="str">
        <f>VLOOKUP($A24,Spr07HSGQE!$C$195:$J$242,7,FALSE)</f>
        <v>60% or More</v>
      </c>
      <c r="FN24" s="47" t="str">
        <f>VLOOKUP($A24,Spr07HSGQE!$C$195:$J$242,8,FALSE)</f>
        <v>40% or Fewer</v>
      </c>
      <c r="FO24" s="47" t="str">
        <f>VLOOKUP($A24,Spr07HSGQE!$C$329:$J$374,7,FALSE)</f>
        <v>*</v>
      </c>
      <c r="FP24" s="47" t="str">
        <f>VLOOKUP($A24,Spr07HSGQE!$C$329:$J$374,8,FALSE)</f>
        <v>*</v>
      </c>
      <c r="FQ24" s="47">
        <f>VLOOKUP($A24,Spr07HSGQE!$C$56:$J$104,7,FALSE)</f>
        <v>0.375</v>
      </c>
      <c r="FR24" s="47">
        <f>VLOOKUP($A24,Spr07HSGQE!$C$56:$J$104,8,FALSE)</f>
        <v>0.625</v>
      </c>
      <c r="FS24" s="51" t="str">
        <f>VLOOKUP($A24,Spr07HSGQE!$C$243:$J$274,7,FALSE)</f>
        <v>*</v>
      </c>
      <c r="FT24" s="51" t="str">
        <f>VLOOKUP($A24,Spr07HSGQE!$C$243:$J$274,8,FALSE)</f>
        <v>*</v>
      </c>
      <c r="FU24" s="51" t="e">
        <f>VLOOKUP($A24,Spr07HSGQE!$C$375:$J$406,7,FALSE)</f>
        <v>#N/A</v>
      </c>
      <c r="FV24" s="51" t="e">
        <f>VLOOKUP($A24,Spr07HSGQE!$C$375:$J$406,8,FALSE)</f>
        <v>#N/A</v>
      </c>
      <c r="FW24" s="51" t="str">
        <f>VLOOKUP($A24,Spr07HSGQE!$C$105:$J$140,7,FALSE)</f>
        <v>*</v>
      </c>
      <c r="FX24" s="51" t="str">
        <f>VLOOKUP($A24,Spr07HSGQE!$C$105:$J$140,8,FALSE)</f>
        <v>*</v>
      </c>
      <c r="FY24" s="46"/>
    </row>
    <row r="25" spans="1:181">
      <c r="A25">
        <f>VLOOKUP(B25,districts!$A$2:$B$56,2,FALSE)</f>
        <v>22</v>
      </c>
      <c r="B25" s="19" t="s">
        <v>67</v>
      </c>
      <c r="C25" s="58">
        <v>12</v>
      </c>
      <c r="D25" s="59">
        <v>1</v>
      </c>
      <c r="E25" s="60">
        <v>45681174</v>
      </c>
      <c r="F25" s="61">
        <v>5236.57</v>
      </c>
      <c r="G25" s="62">
        <v>-1.3137263770475744</v>
      </c>
      <c r="H25" s="63">
        <v>14.3</v>
      </c>
      <c r="I25" s="62">
        <v>0</v>
      </c>
      <c r="J25" s="66">
        <v>25.2</v>
      </c>
      <c r="K25" s="20"/>
      <c r="L25" s="67">
        <v>161</v>
      </c>
      <c r="M25" s="63">
        <v>5.9</v>
      </c>
      <c r="N25" s="62">
        <v>0</v>
      </c>
      <c r="O25" s="63">
        <v>91.284191220206296</v>
      </c>
      <c r="P25" s="68">
        <v>345</v>
      </c>
      <c r="Q25" s="69">
        <v>64.400000000000006</v>
      </c>
      <c r="R25" s="32"/>
      <c r="S25" s="48">
        <v>33.6</v>
      </c>
      <c r="T25" s="48">
        <v>30.8</v>
      </c>
      <c r="U25" s="48">
        <v>20.3</v>
      </c>
      <c r="V25" s="48">
        <v>15.3</v>
      </c>
      <c r="W25" s="48">
        <v>41.1</v>
      </c>
      <c r="X25" s="48">
        <v>22.5</v>
      </c>
      <c r="Y25" s="48">
        <v>22.2</v>
      </c>
      <c r="Z25" s="48">
        <v>14.2</v>
      </c>
      <c r="AA25" s="48">
        <v>25.8</v>
      </c>
      <c r="AB25" s="48">
        <v>33.200000000000003</v>
      </c>
      <c r="AC25" s="48">
        <v>23.8</v>
      </c>
      <c r="AD25" s="48">
        <v>17.2</v>
      </c>
      <c r="AE25" s="81"/>
      <c r="AF25" s="50">
        <v>42.3</v>
      </c>
      <c r="AG25" s="50">
        <v>27.4</v>
      </c>
      <c r="AH25" s="50">
        <v>16.2</v>
      </c>
      <c r="AI25" s="50">
        <v>14.1</v>
      </c>
      <c r="AJ25" s="50">
        <v>38.5</v>
      </c>
      <c r="AK25" s="50">
        <v>30.8</v>
      </c>
      <c r="AL25" s="50">
        <v>19.5</v>
      </c>
      <c r="AM25" s="50">
        <v>11.3</v>
      </c>
      <c r="AN25" s="50">
        <v>30</v>
      </c>
      <c r="AO25" s="50">
        <v>32.299999999999997</v>
      </c>
      <c r="AP25" s="50">
        <v>21.7</v>
      </c>
      <c r="AQ25" s="50">
        <v>16</v>
      </c>
      <c r="AR25" s="33"/>
      <c r="AS25" s="34"/>
      <c r="AT25" s="51">
        <f>VLOOKUP(A25,SBA07_raw!$C$427:$L$478,7,FALSE)</f>
        <v>0.42815249266862199</v>
      </c>
      <c r="AU25" s="51">
        <f>VLOOKUP(A25,SBA07_raw!$C$427:$L$478,8,FALSE)</f>
        <v>0.37536656891495601</v>
      </c>
      <c r="AV25" s="51">
        <f>VLOOKUP(A25,SBA07_raw!$C$427:$L$478,9,FALSE)</f>
        <v>0.102639296187683</v>
      </c>
      <c r="AW25" s="51">
        <f>VLOOKUP(A25,SBA07_raw!$C$427:$L$478,10,FALSE)</f>
        <v>9.3841642228739003E-2</v>
      </c>
      <c r="AX25" s="51">
        <f>VLOOKUP(A25,SBA07_raw!$C$852:$L$903,7,FALSE)</f>
        <v>0.33529411764705902</v>
      </c>
      <c r="AY25" s="51">
        <f>VLOOKUP(A25,SBA07_raw!$C$852:$L$903,8,FALSE)</f>
        <v>0.45294117647058801</v>
      </c>
      <c r="AZ25" s="51">
        <f>VLOOKUP(A25,SBA07_raw!$C$852:$L$903,9,FALSE)</f>
        <v>0.191176470588235</v>
      </c>
      <c r="BA25" s="51">
        <f>VLOOKUP(A25,SBA07_raw!$C$852:$L$903,10,FALSE)</f>
        <v>2.0588235294117602E-2</v>
      </c>
      <c r="BB25" s="51">
        <f>VLOOKUP(A25,SBA07_raw!$C$2:$L$53,7,FALSE)</f>
        <v>0.31360946745562102</v>
      </c>
      <c r="BC25" s="51">
        <f>VLOOKUP(A25,SBA07_raw!$C$2:$L$53,8,FALSE)</f>
        <v>0.44674556213017802</v>
      </c>
      <c r="BD25" s="51">
        <f>VLOOKUP(A25,SBA07_raw!$C$2:$L$53,9,FALSE)</f>
        <v>0.127218934911243</v>
      </c>
      <c r="BE25" s="51">
        <f>VLOOKUP(A25,SBA07_raw!$C$2:$L$53,10,FALSE)</f>
        <v>0.112426035502959</v>
      </c>
      <c r="BF25" s="33"/>
      <c r="BG25" s="47">
        <f>VLOOKUP(A25,SBA07_raw!$C$479:$L$531,7,FALSE)</f>
        <v>0.37704918032786899</v>
      </c>
      <c r="BH25" s="47">
        <f>VLOOKUP(A25,SBA07_raw!$C$479:$L$531,8,FALSE)</f>
        <v>0.46721311475409799</v>
      </c>
      <c r="BI25" s="47">
        <f>VLOOKUP(A25,SBA07_raw!$C$479:$L$531,9,FALSE)</f>
        <v>7.6502732240437202E-2</v>
      </c>
      <c r="BJ25" s="47">
        <f>VLOOKUP(A25,SBA07_raw!$C$479:$L$531,10,FALSE)</f>
        <v>7.9234972677595605E-2</v>
      </c>
      <c r="BK25" s="47">
        <f>VLOOKUP(A25,SBA07_raw!$C$904:$L$956,7,FALSE)</f>
        <v>0.33241758241758201</v>
      </c>
      <c r="BL25" s="47">
        <f>VLOOKUP(A25,SBA07_raw!$C$904:$L$956,8,FALSE)</f>
        <v>0.5</v>
      </c>
      <c r="BM25" s="47">
        <f>VLOOKUP(A25,SBA07_raw!$C$904:$L$956,9,FALSE)</f>
        <v>0.14835164835164799</v>
      </c>
      <c r="BN25" s="47">
        <f>VLOOKUP(A25,SBA07_raw!$C$904:$L$956,10,FALSE)</f>
        <v>1.9230769230769201E-2</v>
      </c>
      <c r="BO25" s="47">
        <f>VLOOKUP(A25,SBA07_raw!$C$54:$L$106,7,FALSE)</f>
        <v>0.34890109890109899</v>
      </c>
      <c r="BP25" s="47">
        <f>VLOOKUP(A25,SBA07_raw!$C$54:$L$106,8,FALSE)</f>
        <v>0.42582417582417598</v>
      </c>
      <c r="BQ25" s="47">
        <f>VLOOKUP(A25,SBA07_raw!$C$54:$L$106,9,FALSE)</f>
        <v>0.10989010989011</v>
      </c>
      <c r="BR25" s="47">
        <f>VLOOKUP(A25,SBA07_raw!$C$54:$L$106,10,FALSE)</f>
        <v>0.115384615384615</v>
      </c>
      <c r="BS25" s="33"/>
      <c r="BT25" s="51">
        <f>VLOOKUP($A25,SBA07_raw!$C$532:$L$584,7,FALSE)</f>
        <v>0.37292817679557999</v>
      </c>
      <c r="BU25" s="51">
        <f>VLOOKUP($A25,SBA07_raw!$C$532:$L$584,8,FALSE)</f>
        <v>0.48895027624309401</v>
      </c>
      <c r="BV25" s="51">
        <f>VLOOKUP($A25,SBA07_raw!$C$532:$L$584,9,FALSE)</f>
        <v>9.6685082872928194E-2</v>
      </c>
      <c r="BW25" s="51">
        <f>VLOOKUP($A25,SBA07_raw!$C$532:$L$584,10,FALSE)</f>
        <v>4.1436464088397802E-2</v>
      </c>
      <c r="BX25" s="52">
        <f>VLOOKUP($A25,SBA07_raw!$C$957:$L$1009,7,FALSE)</f>
        <v>0.325966850828729</v>
      </c>
      <c r="BY25" s="52">
        <f>VLOOKUP($A25,SBA07_raw!$C$957:$L$1009,8,FALSE)</f>
        <v>0.48342541436464098</v>
      </c>
      <c r="BZ25" s="52">
        <f>VLOOKUP($A25,SBA07_raw!$C$957:$L$1009,9,FALSE)</f>
        <v>0.18508287292817699</v>
      </c>
      <c r="CA25" s="52">
        <f>VLOOKUP($A25,SBA07_raw!$C$957:$L$1009,10,FALSE)</f>
        <v>5.5248618784530402E-3</v>
      </c>
      <c r="CB25" s="52">
        <f>VLOOKUP($A25,SBA07_raw!$C$107:$L$159,7,FALSE)</f>
        <v>0.44198895027624302</v>
      </c>
      <c r="CC25" s="52">
        <f>VLOOKUP($A25,SBA07_raw!$C$107:$L$159,8,FALSE)</f>
        <v>0.361878453038674</v>
      </c>
      <c r="CD25" s="52">
        <f>VLOOKUP($A25,SBA07_raw!$C$107:$L$159,9,FALSE)</f>
        <v>0.12983425414364599</v>
      </c>
      <c r="CE25" s="52">
        <f>VLOOKUP($A25,SBA07_raw!$C$107:$L$159,10,FALSE)</f>
        <v>6.6298342541436503E-2</v>
      </c>
      <c r="CF25" s="36"/>
      <c r="CG25" s="53">
        <f>VLOOKUP($A25,SBA07_raw!$C$585:$L$637,7,FALSE)</f>
        <v>0.390173410404624</v>
      </c>
      <c r="CH25" s="53">
        <f>VLOOKUP($A25,SBA07_raw!$C$585:$L$637,8,FALSE)</f>
        <v>0.44219653179190699</v>
      </c>
      <c r="CI25" s="53">
        <f>VLOOKUP($A25,SBA07_raw!$C$585:$L$637,9,FALSE)</f>
        <v>0.15317919075144501</v>
      </c>
      <c r="CJ25" s="53">
        <f>VLOOKUP($A25,SBA07_raw!$C$585:$L$637,10,FALSE)</f>
        <v>1.44508670520231E-2</v>
      </c>
      <c r="CK25" s="53">
        <f>VLOOKUP($A25,SBA07_raw!$C$1010:$L$1062,7,FALSE)</f>
        <v>0.35860058309037901</v>
      </c>
      <c r="CL25" s="53">
        <f>VLOOKUP($A25,SBA07_raw!$C$1010:$L$1062,8,FALSE)</f>
        <v>0.44606413994169097</v>
      </c>
      <c r="CM25" s="53">
        <f>VLOOKUP($A25,SBA07_raw!$C$1010:$L$1062,9,FALSE)</f>
        <v>0.157434402332362</v>
      </c>
      <c r="CN25" s="53">
        <f>VLOOKUP($A25,SBA07_raw!$C$1010:$L$1062,10,FALSE)</f>
        <v>3.7900874635568502E-2</v>
      </c>
      <c r="CO25" s="53">
        <f>VLOOKUP($A25,SBA07_raw!$C$160:$L$212,7,FALSE)</f>
        <v>0.34110787172011697</v>
      </c>
      <c r="CP25" s="53">
        <f>VLOOKUP($A25,SBA07_raw!$C$160:$L$212,8,FALSE)</f>
        <v>0.44606413994169097</v>
      </c>
      <c r="CQ25" s="53">
        <f>VLOOKUP($A25,SBA07_raw!$C$160:$L$212,9,FALSE)</f>
        <v>0.12536443148688001</v>
      </c>
      <c r="CR25" s="53">
        <f>VLOOKUP($A25,SBA07_raw!$C$160:$L$212,10,FALSE)</f>
        <v>8.7463556851311894E-2</v>
      </c>
      <c r="CS25" s="33"/>
      <c r="CT25" s="51">
        <f>VLOOKUP($A25,SBA07_raw!$C$638:$L$690,7,FALSE)</f>
        <v>0.41666666666666702</v>
      </c>
      <c r="CU25" s="51">
        <f>VLOOKUP($A25,SBA07_raw!$C$638:$L$690,8,FALSE)</f>
        <v>0.42447916666666702</v>
      </c>
      <c r="CV25" s="51">
        <f>VLOOKUP($A25,SBA07_raw!$C$638:$L$690,9,FALSE)</f>
        <v>0.122395833333333</v>
      </c>
      <c r="CW25" s="51">
        <f>VLOOKUP($A25,SBA07_raw!$C$638:$L$690,10,FALSE)</f>
        <v>3.6458333333333301E-2</v>
      </c>
      <c r="CX25" s="51">
        <f>VLOOKUP($A25,SBA07_raw!$C$1063:$L$1115,7,FALSE)</f>
        <v>0.19430051813471499</v>
      </c>
      <c r="CY25" s="51">
        <f>VLOOKUP($A25,SBA07_raw!$C$1063:$L$1115,8,FALSE)</f>
        <v>0.55958549222797904</v>
      </c>
      <c r="CZ25" s="51">
        <f>VLOOKUP($A25,SBA07_raw!$C$1063:$L$1115,9,FALSE)</f>
        <v>0.17357512953367901</v>
      </c>
      <c r="DA25" s="51">
        <f>VLOOKUP($A25,SBA07_raw!$C$1063:$L$1115,10,FALSE)</f>
        <v>7.2538860103626895E-2</v>
      </c>
      <c r="DB25" s="51">
        <f>VLOOKUP($A25,SBA07_raw!$C$213:$L$265,7,FALSE)</f>
        <v>0.362694300518135</v>
      </c>
      <c r="DC25" s="51">
        <f>VLOOKUP($A25,SBA07_raw!$C$213:$L$265,8,FALSE)</f>
        <v>0.409326424870466</v>
      </c>
      <c r="DD25" s="51">
        <f>VLOOKUP($A25,SBA07_raw!$C$213:$L$265,9,FALSE)</f>
        <v>0.152849740932642</v>
      </c>
      <c r="DE25" s="51">
        <f>VLOOKUP($A25,SBA07_raw!$C$213:$L$265,10,FALSE)</f>
        <v>7.5129533678756494E-2</v>
      </c>
      <c r="DF25" s="33"/>
      <c r="DG25" s="47">
        <f>VLOOKUP($A25,SBA07_raw!$C$691:$L$743,7,FALSE)</f>
        <v>0.459396751740139</v>
      </c>
      <c r="DH25" s="47">
        <f>VLOOKUP($A25,SBA07_raw!$C$691:$L$743,8,FALSE)</f>
        <v>0.42459396751740103</v>
      </c>
      <c r="DI25" s="47">
        <f>VLOOKUP($A25,SBA07_raw!$C$691:$L$743,9,FALSE)</f>
        <v>8.1206496519721602E-2</v>
      </c>
      <c r="DJ25" s="47">
        <f>VLOOKUP($A25,SBA07_raw!$C$691:$L$743,10,FALSE)</f>
        <v>3.4802784222737797E-2</v>
      </c>
      <c r="DK25" s="47">
        <f>VLOOKUP($A25,SBA07_raw!$C$1116:$L$1168,7,FALSE)</f>
        <v>7.3113207547169795E-2</v>
      </c>
      <c r="DL25" s="47">
        <f>VLOOKUP($A25,SBA07_raw!$C$1116:$L$1168,8,FALSE)</f>
        <v>0.71698113207547198</v>
      </c>
      <c r="DM25" s="47">
        <f>VLOOKUP($A25,SBA07_raw!$C$1116:$L$1168,9,FALSE)</f>
        <v>0.15330188679245299</v>
      </c>
      <c r="DN25" s="47">
        <f>VLOOKUP($A25,SBA07_raw!$C$1116:$L$1168,10,FALSE)</f>
        <v>5.6603773584905703E-2</v>
      </c>
      <c r="DO25" s="47">
        <f>VLOOKUP($A25,SBA07_raw!$C$266:$L$318,7,FALSE)</f>
        <v>0.38297872340425498</v>
      </c>
      <c r="DP25" s="47">
        <f>VLOOKUP($A25,SBA07_raw!$C$266:$L$318,8,FALSE)</f>
        <v>0.39716312056737602</v>
      </c>
      <c r="DQ25" s="47">
        <f>VLOOKUP($A25,SBA07_raw!$C$266:$L$318,9,FALSE)</f>
        <v>0.118203309692671</v>
      </c>
      <c r="DR25" s="47">
        <f>VLOOKUP($A25,SBA07_raw!$C$266:$L$318,10,FALSE)</f>
        <v>0.10165484633569701</v>
      </c>
      <c r="DS25" s="85"/>
      <c r="DT25" s="83">
        <f>VLOOKUP($A25,SBA07_raw!$C$744:$L$797,7,FALSE)</f>
        <v>0.46928746928746901</v>
      </c>
      <c r="DU25" s="83">
        <f>VLOOKUP($A25,SBA07_raw!$C$744:$L$797,8,FALSE)</f>
        <v>0.361179361179361</v>
      </c>
      <c r="DV25" s="83">
        <f>VLOOKUP($A25,SBA07_raw!$C$744:$L$797,9,FALSE)</f>
        <v>0.13022113022112999</v>
      </c>
      <c r="DW25" s="83">
        <f>VLOOKUP($A25,SBA07_raw!$C$744:$L$797,10,FALSE)</f>
        <v>3.9312039312039297E-2</v>
      </c>
      <c r="DX25" s="83">
        <f>VLOOKUP($A25,SBA07_raw!$C$1169:$L$1222,7,FALSE)</f>
        <v>8.67469879518072E-2</v>
      </c>
      <c r="DY25" s="83">
        <f>VLOOKUP($A25,SBA07_raw!$C$1169:$L$1222,8,FALSE)</f>
        <v>0.64337349397590404</v>
      </c>
      <c r="DZ25" s="83">
        <f>VLOOKUP($A25,SBA07_raw!$C$1169:$L$1222,9,FALSE)</f>
        <v>0.187951807228916</v>
      </c>
      <c r="EA25" s="83">
        <f>VLOOKUP($A25,SBA07_raw!$C$1169:$L$1222,10,FALSE)</f>
        <v>8.1927710843373497E-2</v>
      </c>
      <c r="EB25" s="83">
        <f>VLOOKUP($A25,SBA07_raw!$C$319:$L$372,7,FALSE)</f>
        <v>0.39182692307692302</v>
      </c>
      <c r="EC25" s="83">
        <f>VLOOKUP($A25,SBA07_raw!$C$319:$L$372,8,FALSE)</f>
        <v>0.293269230769231</v>
      </c>
      <c r="ED25" s="83">
        <f>VLOOKUP($A25,SBA07_raw!$C$319:$L$372,9,FALSE)</f>
        <v>0.17067307692307701</v>
      </c>
      <c r="EE25" s="83">
        <f>VLOOKUP($A25,SBA07_raw!$C$319:$L$372,10,FALSE)</f>
        <v>0.144230769230769</v>
      </c>
      <c r="EF25" s="85"/>
      <c r="EG25" s="84">
        <f>VLOOKUP($A25,SBA07_raw!$C$798:$L$851,7,FALSE)</f>
        <v>0.428934010152284</v>
      </c>
      <c r="EH25" s="84">
        <f>VLOOKUP($A25,SBA07_raw!$C$798:$L$851,8,FALSE)</f>
        <v>0.428934010152284</v>
      </c>
      <c r="EI25" s="84">
        <f>VLOOKUP($A25,SBA07_raw!$C$798:$L$851,9,FALSE)</f>
        <v>0.11928934010152301</v>
      </c>
      <c r="EJ25" s="84">
        <f>VLOOKUP($A25,SBA07_raw!$C$798:$L$851,10,FALSE)</f>
        <v>2.2842639593908601E-2</v>
      </c>
      <c r="EK25" s="84">
        <f>VLOOKUP($A25,SBA07_raw!$C$1223:$L$1276,7,FALSE)</f>
        <v>1.2406947890818899E-2</v>
      </c>
      <c r="EL25" s="84">
        <f>VLOOKUP($A25,SBA07_raw!$C$1223:$L$1276,8,FALSE)</f>
        <v>0.76426799007444202</v>
      </c>
      <c r="EM25" s="84">
        <f>VLOOKUP($A25,SBA07_raw!$C$1223:$L$1276,9,FALSE)</f>
        <v>0.178660049627792</v>
      </c>
      <c r="EN25" s="84">
        <f>VLOOKUP($A25,SBA07_raw!$C$1223:$L$1276,10,FALSE)</f>
        <v>4.4665012406947903E-2</v>
      </c>
      <c r="EO25" s="84">
        <f>VLOOKUP($A25,SBA07_raw!$C$373:$L$426,7,FALSE)</f>
        <v>0.21804511278195499</v>
      </c>
      <c r="EP25" s="84">
        <f>VLOOKUP($A25,SBA07_raw!$C$373:$L$426,8,FALSE)</f>
        <v>0.533834586466165</v>
      </c>
      <c r="EQ25" s="84">
        <f>VLOOKUP($A25,SBA07_raw!$C$373:$L$426,9,FALSE)</f>
        <v>0.16040100250626599</v>
      </c>
      <c r="ER25" s="84">
        <f>VLOOKUP($A25,SBA07_raw!$C$373:$L$426,10,FALSE)</f>
        <v>8.7719298245614002E-2</v>
      </c>
      <c r="ES25" s="56"/>
      <c r="ET25" s="51">
        <f>VLOOKUP($A25,Fall06HSGQE!$C$141:$J$192,7,FALSE)</f>
        <v>0.76991150442477896</v>
      </c>
      <c r="EU25" s="51">
        <f>VLOOKUP($A25,Fall06HSGQE!$C$141:$J$192,8,FALSE)</f>
        <v>0.23008849557522101</v>
      </c>
      <c r="EV25" s="51">
        <f>VLOOKUP($A25,Fall06HSGQE!$C$260:$J$309,7,FALSE)</f>
        <v>0.592592592592593</v>
      </c>
      <c r="EW25" s="51">
        <f>VLOOKUP($A25,Fall06HSGQE!$C$260:$J$309,8,FALSE)</f>
        <v>0.407407407407407</v>
      </c>
      <c r="EX25" s="51">
        <f>VLOOKUP($A25,Fall06HSGQE!$C$22:$J$73,7,FALSE)</f>
        <v>0.594936708860759</v>
      </c>
      <c r="EY25" s="51">
        <f>VLOOKUP($A25,Fall06HSGQE!$C$22:$J$73,8,FALSE)</f>
        <v>0.405063291139241</v>
      </c>
      <c r="EZ25" s="47">
        <f>VLOOKUP($A25,Fall06HSGQE!$C$193:$J$241,7,FALSE)</f>
        <v>0.73684210526315796</v>
      </c>
      <c r="FA25" s="47">
        <f>VLOOKUP($A25,Fall06HSGQE!$C$193:$J$241,8,FALSE)</f>
        <v>0.26315789473684198</v>
      </c>
      <c r="FB25" s="47">
        <f>VLOOKUP($A25,Fall06HSGQE!$C$310:$J$349,7,FALSE)</f>
        <v>0.55000000000000004</v>
      </c>
      <c r="FC25" s="47">
        <f>VLOOKUP($A25,Fall06HSGQE!$C$310:$J$349,8,FALSE)</f>
        <v>0.45</v>
      </c>
      <c r="FD25" s="47">
        <f>VLOOKUP($A25,Fall06HSGQE!$C$74:$J$121,7,FALSE)</f>
        <v>0.70270270270270296</v>
      </c>
      <c r="FE25" s="47">
        <f>VLOOKUP($A25,Fall06HSGQE!$C$74:$J$121,8,FALSE)</f>
        <v>0.29729729729729698</v>
      </c>
      <c r="FF25" s="86"/>
      <c r="FG25" s="51">
        <f>VLOOKUP($A25,Spr07HSGQE!$C$141:$J$194,7,FALSE)</f>
        <v>0.91687657430730496</v>
      </c>
      <c r="FH25" s="51">
        <f>VLOOKUP($A25,Spr07HSGQE!$C$141:$J$194,8,FALSE)</f>
        <v>8.3123425692695194E-2</v>
      </c>
      <c r="FI25" s="51">
        <f>VLOOKUP($A25,Spr07HSGQE!$C$275:$J$328,7,FALSE)</f>
        <v>0.77306733167082298</v>
      </c>
      <c r="FJ25" s="51">
        <f>VLOOKUP($A25,Spr07HSGQE!$C$275:$J$328,8,FALSE)</f>
        <v>0.226932668329177</v>
      </c>
      <c r="FK25" s="51">
        <f>VLOOKUP($A25,Spr07HSGQE!$C$2:$J$55,7,FALSE)</f>
        <v>0.83541147132169602</v>
      </c>
      <c r="FL25" s="51">
        <f>VLOOKUP($A25,Spr07HSGQE!$C$2:$J$55,8,FALSE)</f>
        <v>0.16458852867830401</v>
      </c>
      <c r="FM25" s="47">
        <f>VLOOKUP($A25,Spr07HSGQE!$C$195:$J$242,7,FALSE)</f>
        <v>0.625</v>
      </c>
      <c r="FN25" s="47">
        <f>VLOOKUP($A25,Spr07HSGQE!$C$195:$J$242,8,FALSE)</f>
        <v>0.375</v>
      </c>
      <c r="FO25" s="47">
        <f>VLOOKUP($A25,Spr07HSGQE!$C$329:$J$374,7,FALSE)</f>
        <v>0.5</v>
      </c>
      <c r="FP25" s="47">
        <f>VLOOKUP($A25,Spr07HSGQE!$C$329:$J$374,8,FALSE)</f>
        <v>0.5</v>
      </c>
      <c r="FQ25" s="47">
        <f>VLOOKUP($A25,Spr07HSGQE!$C$56:$J$104,7,FALSE)</f>
        <v>0.27272727272727298</v>
      </c>
      <c r="FR25" s="47">
        <f>VLOOKUP($A25,Spr07HSGQE!$C$56:$J$104,8,FALSE)</f>
        <v>0.72727272727272696</v>
      </c>
      <c r="FS25" s="51">
        <f>VLOOKUP($A25,Spr07HSGQE!$C$243:$J$274,7,FALSE)</f>
        <v>0.36363636363636398</v>
      </c>
      <c r="FT25" s="51">
        <f>VLOOKUP($A25,Spr07HSGQE!$C$243:$J$274,8,FALSE)</f>
        <v>0.63636363636363602</v>
      </c>
      <c r="FU25" s="51">
        <f>VLOOKUP($A25,Spr07HSGQE!$C$375:$J$406,7,FALSE)</f>
        <v>0.625</v>
      </c>
      <c r="FV25" s="51">
        <f>VLOOKUP($A25,Spr07HSGQE!$C$375:$J$406,8,FALSE)</f>
        <v>0.375</v>
      </c>
      <c r="FW25" s="51">
        <f>VLOOKUP($A25,Spr07HSGQE!$C$105:$J$140,7,FALSE)</f>
        <v>0.2</v>
      </c>
      <c r="FX25" s="51">
        <f>VLOOKUP($A25,Spr07HSGQE!$C$105:$J$140,8,FALSE)</f>
        <v>0.8</v>
      </c>
      <c r="FY25" s="46"/>
    </row>
    <row r="26" spans="1:181">
      <c r="A26">
        <f>VLOOKUP(B26,districts!$A$2:$B$56,2,FALSE)</f>
        <v>23</v>
      </c>
      <c r="B26" s="19" t="s">
        <v>68</v>
      </c>
      <c r="C26" s="58">
        <v>1</v>
      </c>
      <c r="D26" s="59">
        <v>0</v>
      </c>
      <c r="E26" s="60">
        <v>2057016</v>
      </c>
      <c r="F26" s="61">
        <v>116</v>
      </c>
      <c r="G26" s="62">
        <v>-18.165784832451497</v>
      </c>
      <c r="H26" s="63">
        <v>7.8</v>
      </c>
      <c r="I26" s="62">
        <v>25</v>
      </c>
      <c r="J26" s="66">
        <v>51.7</v>
      </c>
      <c r="K26" s="20"/>
      <c r="L26" s="67">
        <v>3</v>
      </c>
      <c r="M26" s="63">
        <v>4.4000000000000004</v>
      </c>
      <c r="N26" s="62">
        <v>0</v>
      </c>
      <c r="O26" s="63">
        <v>90.420915032679744</v>
      </c>
      <c r="P26" s="68">
        <v>10</v>
      </c>
      <c r="Q26" s="69">
        <v>76.900000000000006</v>
      </c>
      <c r="R26" s="32"/>
      <c r="S26" s="48">
        <v>0</v>
      </c>
      <c r="T26" s="48">
        <v>33.299999999999997</v>
      </c>
      <c r="U26" s="48">
        <v>33.299999999999997</v>
      </c>
      <c r="V26" s="48">
        <v>33.299999999999997</v>
      </c>
      <c r="W26" s="48">
        <v>33.299999999999997</v>
      </c>
      <c r="X26" s="48">
        <v>0</v>
      </c>
      <c r="Y26" s="48">
        <v>33.299999999999997</v>
      </c>
      <c r="Z26" s="48">
        <v>33.299999999999997</v>
      </c>
      <c r="AA26" s="48">
        <v>33.299999999999997</v>
      </c>
      <c r="AB26" s="48">
        <v>33.299999999999997</v>
      </c>
      <c r="AC26" s="48">
        <v>0</v>
      </c>
      <c r="AD26" s="48">
        <v>33.299999999999997</v>
      </c>
      <c r="AE26" s="81"/>
      <c r="AF26" s="50" t="e">
        <v>#N/A</v>
      </c>
      <c r="AG26" s="50" t="e">
        <v>#N/A</v>
      </c>
      <c r="AH26" s="50" t="e">
        <v>#N/A</v>
      </c>
      <c r="AI26" s="50" t="e">
        <v>#N/A</v>
      </c>
      <c r="AJ26" s="50" t="e">
        <v>#N/A</v>
      </c>
      <c r="AK26" s="50" t="e">
        <v>#N/A</v>
      </c>
      <c r="AL26" s="50" t="e">
        <v>#N/A</v>
      </c>
      <c r="AM26" s="50" t="e">
        <v>#N/A</v>
      </c>
      <c r="AN26" s="50" t="e">
        <v>#N/A</v>
      </c>
      <c r="AO26" s="50" t="e">
        <v>#N/A</v>
      </c>
      <c r="AP26" s="50" t="e">
        <v>#N/A</v>
      </c>
      <c r="AQ26" s="50" t="e">
        <v>#N/A</v>
      </c>
      <c r="AR26" s="33"/>
      <c r="AS26" s="34"/>
      <c r="AT26" s="51">
        <f>VLOOKUP(A26,SBA07_raw!$C$427:$L$478,7,FALSE)</f>
        <v>9.0909090909090898E-2</v>
      </c>
      <c r="AU26" s="51">
        <f>VLOOKUP(A26,SBA07_raw!$C$427:$L$478,8,FALSE)</f>
        <v>0.63636363636363602</v>
      </c>
      <c r="AV26" s="51">
        <f>VLOOKUP(A26,SBA07_raw!$C$427:$L$478,9,FALSE)</f>
        <v>0.18181818181818199</v>
      </c>
      <c r="AW26" s="51">
        <f>VLOOKUP(A26,SBA07_raw!$C$427:$L$478,10,FALSE)</f>
        <v>9.0909090909090898E-2</v>
      </c>
      <c r="AX26" s="51">
        <f>VLOOKUP(A26,SBA07_raw!$C$852:$L$903,7,FALSE)</f>
        <v>9.0909090909090898E-2</v>
      </c>
      <c r="AY26" s="51">
        <f>VLOOKUP(A26,SBA07_raw!$C$852:$L$903,8,FALSE)</f>
        <v>0.72727272727272696</v>
      </c>
      <c r="AZ26" s="51">
        <f>VLOOKUP(A26,SBA07_raw!$C$852:$L$903,9,FALSE)</f>
        <v>0.18181818181818199</v>
      </c>
      <c r="BA26" s="51">
        <f>VLOOKUP(A26,SBA07_raw!$C$852:$L$903,10,FALSE)</f>
        <v>0</v>
      </c>
      <c r="BB26" s="51">
        <f>VLOOKUP(A26,SBA07_raw!$C$2:$L$53,7,FALSE)</f>
        <v>0.36363636363636398</v>
      </c>
      <c r="BC26" s="51">
        <f>VLOOKUP(A26,SBA07_raw!$C$2:$L$53,8,FALSE)</f>
        <v>0.54545454545454497</v>
      </c>
      <c r="BD26" s="51">
        <f>VLOOKUP(A26,SBA07_raw!$C$2:$L$53,9,FALSE)</f>
        <v>9.0909090909090898E-2</v>
      </c>
      <c r="BE26" s="51">
        <f>VLOOKUP(A26,SBA07_raw!$C$2:$L$53,10,FALSE)</f>
        <v>0</v>
      </c>
      <c r="BF26" s="33"/>
      <c r="BG26" s="47" t="str">
        <f>VLOOKUP(A26,SBA07_raw!$C$479:$L$531,7,FALSE)</f>
        <v>*</v>
      </c>
      <c r="BH26" s="47" t="str">
        <f>VLOOKUP(A26,SBA07_raw!$C$479:$L$531,8,FALSE)</f>
        <v>60% or More</v>
      </c>
      <c r="BI26" s="47" t="str">
        <f>VLOOKUP(A26,SBA07_raw!$C$479:$L$531,9,FALSE)</f>
        <v>*</v>
      </c>
      <c r="BJ26" s="47" t="str">
        <f>VLOOKUP(A26,SBA07_raw!$C$479:$L$531,10,FALSE)</f>
        <v>*</v>
      </c>
      <c r="BK26" s="47">
        <f>VLOOKUP(A26,SBA07_raw!$C$904:$L$956,7,FALSE)</f>
        <v>0.16666666666666699</v>
      </c>
      <c r="BL26" s="47">
        <f>VLOOKUP(A26,SBA07_raw!$C$904:$L$956,8,FALSE)</f>
        <v>0.5</v>
      </c>
      <c r="BM26" s="47">
        <f>VLOOKUP(A26,SBA07_raw!$C$904:$L$956,9,FALSE)</f>
        <v>0.33333333333333298</v>
      </c>
      <c r="BN26" s="47">
        <f>VLOOKUP(A26,SBA07_raw!$C$904:$L$956,10,FALSE)</f>
        <v>0</v>
      </c>
      <c r="BO26" s="47" t="str">
        <f>VLOOKUP(A26,SBA07_raw!$C$54:$L$106,7,FALSE)</f>
        <v>40% or Fewer</v>
      </c>
      <c r="BP26" s="47" t="str">
        <f>VLOOKUP(A26,SBA07_raw!$C$54:$L$106,8,FALSE)</f>
        <v>60% or More</v>
      </c>
      <c r="BQ26" s="47">
        <f>VLOOKUP(A26,SBA07_raw!$C$54:$L$106,9,FALSE)</f>
        <v>0</v>
      </c>
      <c r="BR26" s="47">
        <f>VLOOKUP(A26,SBA07_raw!$C$54:$L$106,10,FALSE)</f>
        <v>0</v>
      </c>
      <c r="BS26" s="33"/>
      <c r="BT26" s="51" t="str">
        <f>VLOOKUP($A26,SBA07_raw!$C$532:$L$584,7,FALSE)</f>
        <v>*</v>
      </c>
      <c r="BU26" s="51" t="str">
        <f>VLOOKUP($A26,SBA07_raw!$C$532:$L$584,8,FALSE)</f>
        <v>*</v>
      </c>
      <c r="BV26" s="51" t="str">
        <f>VLOOKUP($A26,SBA07_raw!$C$532:$L$584,9,FALSE)</f>
        <v>*</v>
      </c>
      <c r="BW26" s="51" t="str">
        <f>VLOOKUP($A26,SBA07_raw!$C$532:$L$584,10,FALSE)</f>
        <v>*</v>
      </c>
      <c r="BX26" s="52" t="str">
        <f>VLOOKUP($A26,SBA07_raw!$C$957:$L$1009,7,FALSE)</f>
        <v>*</v>
      </c>
      <c r="BY26" s="52" t="str">
        <f>VLOOKUP($A26,SBA07_raw!$C$957:$L$1009,8,FALSE)</f>
        <v>*</v>
      </c>
      <c r="BZ26" s="52" t="str">
        <f>VLOOKUP($A26,SBA07_raw!$C$957:$L$1009,9,FALSE)</f>
        <v>*</v>
      </c>
      <c r="CA26" s="52" t="str">
        <f>VLOOKUP($A26,SBA07_raw!$C$957:$L$1009,10,FALSE)</f>
        <v>*</v>
      </c>
      <c r="CB26" s="52" t="str">
        <f>VLOOKUP($A26,SBA07_raw!$C$107:$L$159,7,FALSE)</f>
        <v>*</v>
      </c>
      <c r="CC26" s="52" t="str">
        <f>VLOOKUP($A26,SBA07_raw!$C$107:$L$159,8,FALSE)</f>
        <v>*</v>
      </c>
      <c r="CD26" s="52" t="str">
        <f>VLOOKUP($A26,SBA07_raw!$C$107:$L$159,9,FALSE)</f>
        <v>*</v>
      </c>
      <c r="CE26" s="52" t="str">
        <f>VLOOKUP($A26,SBA07_raw!$C$107:$L$159,10,FALSE)</f>
        <v>*</v>
      </c>
      <c r="CF26" s="36"/>
      <c r="CG26" s="53">
        <f>VLOOKUP($A26,SBA07_raw!$C$585:$L$637,7,FALSE)</f>
        <v>0.44444444444444398</v>
      </c>
      <c r="CH26" s="53">
        <f>VLOOKUP($A26,SBA07_raw!$C$585:$L$637,8,FALSE)</f>
        <v>0.22222222222222199</v>
      </c>
      <c r="CI26" s="53">
        <f>VLOOKUP($A26,SBA07_raw!$C$585:$L$637,9,FALSE)</f>
        <v>0.33333333333333298</v>
      </c>
      <c r="CJ26" s="53">
        <f>VLOOKUP($A26,SBA07_raw!$C$585:$L$637,10,FALSE)</f>
        <v>0</v>
      </c>
      <c r="CK26" s="53">
        <f>VLOOKUP($A26,SBA07_raw!$C$1010:$L$1062,7,FALSE)</f>
        <v>0.33333333333333298</v>
      </c>
      <c r="CL26" s="53">
        <f>VLOOKUP($A26,SBA07_raw!$C$1010:$L$1062,8,FALSE)</f>
        <v>0.33333333333333298</v>
      </c>
      <c r="CM26" s="53">
        <f>VLOOKUP($A26,SBA07_raw!$C$1010:$L$1062,9,FALSE)</f>
        <v>0.33333333333333298</v>
      </c>
      <c r="CN26" s="53">
        <f>VLOOKUP($A26,SBA07_raw!$C$1010:$L$1062,10,FALSE)</f>
        <v>0</v>
      </c>
      <c r="CO26" s="53">
        <f>VLOOKUP($A26,SBA07_raw!$C$160:$L$212,7,FALSE)</f>
        <v>0.44444444444444398</v>
      </c>
      <c r="CP26" s="53">
        <f>VLOOKUP($A26,SBA07_raw!$C$160:$L$212,8,FALSE)</f>
        <v>0.33333333333333298</v>
      </c>
      <c r="CQ26" s="53">
        <f>VLOOKUP($A26,SBA07_raw!$C$160:$L$212,9,FALSE)</f>
        <v>0.11111111111111099</v>
      </c>
      <c r="CR26" s="53">
        <f>VLOOKUP($A26,SBA07_raw!$C$160:$L$212,10,FALSE)</f>
        <v>0.11111111111111099</v>
      </c>
      <c r="CS26" s="33"/>
      <c r="CT26" s="51" t="str">
        <f>VLOOKUP($A26,SBA07_raw!$C$638:$L$690,7,FALSE)</f>
        <v>*</v>
      </c>
      <c r="CU26" s="51" t="str">
        <f>VLOOKUP($A26,SBA07_raw!$C$638:$L$690,8,FALSE)</f>
        <v>*</v>
      </c>
      <c r="CV26" s="51" t="str">
        <f>VLOOKUP($A26,SBA07_raw!$C$638:$L$690,9,FALSE)</f>
        <v>*</v>
      </c>
      <c r="CW26" s="51" t="str">
        <f>VLOOKUP($A26,SBA07_raw!$C$638:$L$690,10,FALSE)</f>
        <v>*</v>
      </c>
      <c r="CX26" s="51" t="str">
        <f>VLOOKUP($A26,SBA07_raw!$C$1063:$L$1115,7,FALSE)</f>
        <v>*</v>
      </c>
      <c r="CY26" s="51" t="str">
        <f>VLOOKUP($A26,SBA07_raw!$C$1063:$L$1115,8,FALSE)</f>
        <v>*</v>
      </c>
      <c r="CZ26" s="51" t="str">
        <f>VLOOKUP($A26,SBA07_raw!$C$1063:$L$1115,9,FALSE)</f>
        <v>*</v>
      </c>
      <c r="DA26" s="51" t="str">
        <f>VLOOKUP($A26,SBA07_raw!$C$1063:$L$1115,10,FALSE)</f>
        <v>*</v>
      </c>
      <c r="DB26" s="51" t="str">
        <f>VLOOKUP($A26,SBA07_raw!$C$213:$L$265,7,FALSE)</f>
        <v>*</v>
      </c>
      <c r="DC26" s="51" t="str">
        <f>VLOOKUP($A26,SBA07_raw!$C$213:$L$265,8,FALSE)</f>
        <v>*</v>
      </c>
      <c r="DD26" s="51" t="str">
        <f>VLOOKUP($A26,SBA07_raw!$C$213:$L$265,9,FALSE)</f>
        <v>*</v>
      </c>
      <c r="DE26" s="51" t="str">
        <f>VLOOKUP($A26,SBA07_raw!$C$213:$L$265,10,FALSE)</f>
        <v>*</v>
      </c>
      <c r="DF26" s="33"/>
      <c r="DG26" s="47">
        <f>VLOOKUP($A26,SBA07_raw!$C$691:$L$743,7,FALSE)</f>
        <v>0.45454545454545497</v>
      </c>
      <c r="DH26" s="47">
        <f>VLOOKUP($A26,SBA07_raw!$C$691:$L$743,8,FALSE)</f>
        <v>0.45454545454545497</v>
      </c>
      <c r="DI26" s="47">
        <f>VLOOKUP($A26,SBA07_raw!$C$691:$L$743,9,FALSE)</f>
        <v>0</v>
      </c>
      <c r="DJ26" s="47">
        <f>VLOOKUP($A26,SBA07_raw!$C$691:$L$743,10,FALSE)</f>
        <v>9.0909090909090898E-2</v>
      </c>
      <c r="DK26" s="47">
        <f>VLOOKUP($A26,SBA07_raw!$C$1116:$L$1168,7,FALSE)</f>
        <v>0</v>
      </c>
      <c r="DL26" s="47">
        <f>VLOOKUP($A26,SBA07_raw!$C$1116:$L$1168,8,FALSE)</f>
        <v>0.81818181818181801</v>
      </c>
      <c r="DM26" s="47">
        <f>VLOOKUP($A26,SBA07_raw!$C$1116:$L$1168,9,FALSE)</f>
        <v>9.0909090909090898E-2</v>
      </c>
      <c r="DN26" s="47">
        <f>VLOOKUP($A26,SBA07_raw!$C$1116:$L$1168,10,FALSE)</f>
        <v>9.0909090909090898E-2</v>
      </c>
      <c r="DO26" s="47">
        <f>VLOOKUP($A26,SBA07_raw!$C$266:$L$318,7,FALSE)</f>
        <v>0.36363636363636398</v>
      </c>
      <c r="DP26" s="47">
        <f>VLOOKUP($A26,SBA07_raw!$C$266:$L$318,8,FALSE)</f>
        <v>0.36363636363636398</v>
      </c>
      <c r="DQ26" s="47">
        <f>VLOOKUP($A26,SBA07_raw!$C$266:$L$318,9,FALSE)</f>
        <v>0.18181818181818199</v>
      </c>
      <c r="DR26" s="47">
        <f>VLOOKUP($A26,SBA07_raw!$C$266:$L$318,10,FALSE)</f>
        <v>9.0909090909090898E-2</v>
      </c>
      <c r="DS26" s="85"/>
      <c r="DT26" s="83">
        <f>VLOOKUP($A26,SBA07_raw!$C$744:$L$797,7,FALSE)</f>
        <v>0.230769230769231</v>
      </c>
      <c r="DU26" s="83">
        <f>VLOOKUP($A26,SBA07_raw!$C$744:$L$797,8,FALSE)</f>
        <v>0.61538461538461497</v>
      </c>
      <c r="DV26" s="83">
        <f>VLOOKUP($A26,SBA07_raw!$C$744:$L$797,9,FALSE)</f>
        <v>0.15384615384615399</v>
      </c>
      <c r="DW26" s="83">
        <f>VLOOKUP($A26,SBA07_raw!$C$744:$L$797,10,FALSE)</f>
        <v>0</v>
      </c>
      <c r="DX26" s="83">
        <f>VLOOKUP($A26,SBA07_raw!$C$1169:$L$1222,7,FALSE)</f>
        <v>0</v>
      </c>
      <c r="DY26" s="83" t="str">
        <f>VLOOKUP($A26,SBA07_raw!$C$1169:$L$1222,8,FALSE)</f>
        <v>80% or More</v>
      </c>
      <c r="DZ26" s="83" t="str">
        <f>VLOOKUP($A26,SBA07_raw!$C$1169:$L$1222,9,FALSE)</f>
        <v>20% or Fewer</v>
      </c>
      <c r="EA26" s="83">
        <f>VLOOKUP($A26,SBA07_raw!$C$1169:$L$1222,10,FALSE)</f>
        <v>0</v>
      </c>
      <c r="EB26" s="83">
        <f>VLOOKUP($A26,SBA07_raw!$C$319:$L$372,7,FALSE)</f>
        <v>0.38461538461538503</v>
      </c>
      <c r="EC26" s="83">
        <f>VLOOKUP($A26,SBA07_raw!$C$319:$L$372,8,FALSE)</f>
        <v>0.30769230769230799</v>
      </c>
      <c r="ED26" s="83">
        <f>VLOOKUP($A26,SBA07_raw!$C$319:$L$372,9,FALSE)</f>
        <v>0.15384615384615399</v>
      </c>
      <c r="EE26" s="83">
        <f>VLOOKUP($A26,SBA07_raw!$C$319:$L$372,10,FALSE)</f>
        <v>0.15384615384615399</v>
      </c>
      <c r="EF26" s="85"/>
      <c r="EG26" s="84">
        <f>VLOOKUP($A26,SBA07_raw!$C$798:$L$851,7,FALSE)</f>
        <v>0.25</v>
      </c>
      <c r="EH26" s="84">
        <f>VLOOKUP($A26,SBA07_raw!$C$798:$L$851,8,FALSE)</f>
        <v>0.375</v>
      </c>
      <c r="EI26" s="84">
        <f>VLOOKUP($A26,SBA07_raw!$C$798:$L$851,9,FALSE)</f>
        <v>0.375</v>
      </c>
      <c r="EJ26" s="84">
        <f>VLOOKUP($A26,SBA07_raw!$C$798:$L$851,10,FALSE)</f>
        <v>0</v>
      </c>
      <c r="EK26" s="84">
        <f>VLOOKUP($A26,SBA07_raw!$C$1223:$L$1276,7,FALSE)</f>
        <v>0</v>
      </c>
      <c r="EL26" s="84" t="str">
        <f>VLOOKUP($A26,SBA07_raw!$C$1223:$L$1276,8,FALSE)</f>
        <v>75% or More</v>
      </c>
      <c r="EM26" s="84" t="str">
        <f>VLOOKUP($A26,SBA07_raw!$C$1223:$L$1276,9,FALSE)</f>
        <v>25% or Fewer</v>
      </c>
      <c r="EN26" s="84">
        <f>VLOOKUP($A26,SBA07_raw!$C$1223:$L$1276,10,FALSE)</f>
        <v>0</v>
      </c>
      <c r="EO26" s="84">
        <f>VLOOKUP($A26,SBA07_raw!$C$373:$L$426,7,FALSE)</f>
        <v>0</v>
      </c>
      <c r="EP26" s="84">
        <f>VLOOKUP($A26,SBA07_raw!$C$373:$L$426,8,FALSE)</f>
        <v>0.5</v>
      </c>
      <c r="EQ26" s="84">
        <f>VLOOKUP($A26,SBA07_raw!$C$373:$L$426,9,FALSE)</f>
        <v>0.375</v>
      </c>
      <c r="ER26" s="84">
        <f>VLOOKUP($A26,SBA07_raw!$C$373:$L$426,10,FALSE)</f>
        <v>0.125</v>
      </c>
      <c r="ES26" s="56"/>
      <c r="ET26" s="51" t="str">
        <f>VLOOKUP($A26,Fall06HSGQE!$C$141:$J$192,7,FALSE)</f>
        <v>60% or More</v>
      </c>
      <c r="EU26" s="51" t="str">
        <f>VLOOKUP($A26,Fall06HSGQE!$C$141:$J$192,8,FALSE)</f>
        <v>40% or Fewer</v>
      </c>
      <c r="EV26" s="51" t="str">
        <f>VLOOKUP($A26,Fall06HSGQE!$C$260:$J$309,7,FALSE)</f>
        <v>*</v>
      </c>
      <c r="EW26" s="51" t="str">
        <f>VLOOKUP($A26,Fall06HSGQE!$C$260:$J$309,8,FALSE)</f>
        <v>*</v>
      </c>
      <c r="EX26" s="51" t="str">
        <f>VLOOKUP($A26,Fall06HSGQE!$C$22:$J$73,7,FALSE)</f>
        <v>*</v>
      </c>
      <c r="EY26" s="51" t="str">
        <f>VLOOKUP($A26,Fall06HSGQE!$C$22:$J$73,8,FALSE)</f>
        <v>*</v>
      </c>
      <c r="EZ26" s="47" t="str">
        <f>VLOOKUP($A26,Fall06HSGQE!$C$193:$J$241,7,FALSE)</f>
        <v>*</v>
      </c>
      <c r="FA26" s="47" t="str">
        <f>VLOOKUP($A26,Fall06HSGQE!$C$193:$J$241,8,FALSE)</f>
        <v>*</v>
      </c>
      <c r="FB26" s="47" t="str">
        <f>VLOOKUP($A26,Fall06HSGQE!$C$310:$J$349,7,FALSE)</f>
        <v>*</v>
      </c>
      <c r="FC26" s="47" t="str">
        <f>VLOOKUP($A26,Fall06HSGQE!$C$310:$J$349,8,FALSE)</f>
        <v>*</v>
      </c>
      <c r="FD26" s="47" t="str">
        <f>VLOOKUP($A26,Fall06HSGQE!$C$74:$J$121,7,FALSE)</f>
        <v>*</v>
      </c>
      <c r="FE26" s="47" t="str">
        <f>VLOOKUP($A26,Fall06HSGQE!$C$74:$J$121,8,FALSE)</f>
        <v>*</v>
      </c>
      <c r="FF26" s="86"/>
      <c r="FG26" s="51" t="str">
        <f>VLOOKUP($A26,Spr07HSGQE!$C$141:$J$194,7,FALSE)</f>
        <v>75% or More</v>
      </c>
      <c r="FH26" s="51" t="str">
        <f>VLOOKUP($A26,Spr07HSGQE!$C$141:$J$194,8,FALSE)</f>
        <v>25% or Fewer</v>
      </c>
      <c r="FI26" s="51">
        <f>VLOOKUP($A26,Spr07HSGQE!$C$275:$J$328,7,FALSE)</f>
        <v>0.625</v>
      </c>
      <c r="FJ26" s="51">
        <f>VLOOKUP($A26,Spr07HSGQE!$C$275:$J$328,8,FALSE)</f>
        <v>0.375</v>
      </c>
      <c r="FK26" s="51" t="str">
        <f>VLOOKUP($A26,Spr07HSGQE!$C$2:$J$55,7,FALSE)</f>
        <v>75% or More</v>
      </c>
      <c r="FL26" s="51" t="str">
        <f>VLOOKUP($A26,Spr07HSGQE!$C$2:$J$55,8,FALSE)</f>
        <v>25% or Fewer</v>
      </c>
      <c r="FM26" s="47" t="str">
        <f>VLOOKUP($A26,Spr07HSGQE!$C$195:$J$242,7,FALSE)</f>
        <v>*</v>
      </c>
      <c r="FN26" s="47" t="str">
        <f>VLOOKUP($A26,Spr07HSGQE!$C$195:$J$242,8,FALSE)</f>
        <v>*</v>
      </c>
      <c r="FO26" s="47" t="str">
        <f>VLOOKUP($A26,Spr07HSGQE!$C$329:$J$374,7,FALSE)</f>
        <v>*</v>
      </c>
      <c r="FP26" s="47" t="str">
        <f>VLOOKUP($A26,Spr07HSGQE!$C$329:$J$374,8,FALSE)</f>
        <v>*</v>
      </c>
      <c r="FQ26" s="47" t="str">
        <f>VLOOKUP($A26,Spr07HSGQE!$C$56:$J$104,7,FALSE)</f>
        <v>*</v>
      </c>
      <c r="FR26" s="47" t="str">
        <f>VLOOKUP($A26,Spr07HSGQE!$C$56:$J$104,8,FALSE)</f>
        <v>*</v>
      </c>
      <c r="FS26" s="51" t="str">
        <f>VLOOKUP($A26,Spr07HSGQE!$C$243:$J$274,7,FALSE)</f>
        <v>*</v>
      </c>
      <c r="FT26" s="51" t="str">
        <f>VLOOKUP($A26,Spr07HSGQE!$C$243:$J$274,8,FALSE)</f>
        <v>*</v>
      </c>
      <c r="FU26" s="51" t="str">
        <f>VLOOKUP($A26,Spr07HSGQE!$C$375:$J$406,7,FALSE)</f>
        <v>*</v>
      </c>
      <c r="FV26" s="51" t="str">
        <f>VLOOKUP($A26,Spr07HSGQE!$C$375:$J$406,8,FALSE)</f>
        <v>*</v>
      </c>
      <c r="FW26" s="51" t="str">
        <f>VLOOKUP($A26,Spr07HSGQE!$C$105:$J$140,7,FALSE)</f>
        <v>*</v>
      </c>
      <c r="FX26" s="51" t="str">
        <f>VLOOKUP($A26,Spr07HSGQE!$C$105:$J$140,8,FALSE)</f>
        <v>*</v>
      </c>
      <c r="FY26" s="46"/>
    </row>
    <row r="27" spans="1:181">
      <c r="A27">
        <f>VLOOKUP(B27,districts!$A$2:$B$56,2,FALSE)</f>
        <v>55</v>
      </c>
      <c r="B27" s="19" t="s">
        <v>98</v>
      </c>
      <c r="C27" s="58">
        <v>1</v>
      </c>
      <c r="D27" s="59">
        <v>1</v>
      </c>
      <c r="E27" s="60">
        <v>4990561</v>
      </c>
      <c r="F27" s="61">
        <v>330.55</v>
      </c>
      <c r="G27" s="62">
        <v>-6.7954321161708631</v>
      </c>
      <c r="H27" s="63">
        <v>7.9</v>
      </c>
      <c r="I27" s="62">
        <v>50.5</v>
      </c>
      <c r="J27" s="66">
        <v>82.4</v>
      </c>
      <c r="K27" s="20"/>
      <c r="L27" s="67">
        <v>13</v>
      </c>
      <c r="M27" s="63">
        <v>8.6</v>
      </c>
      <c r="N27" s="62">
        <v>0</v>
      </c>
      <c r="O27" s="63">
        <v>98.434598036614489</v>
      </c>
      <c r="P27" s="68">
        <v>9</v>
      </c>
      <c r="Q27" s="69">
        <v>40.9</v>
      </c>
      <c r="R27" s="32"/>
      <c r="S27" s="48">
        <v>0</v>
      </c>
      <c r="T27" s="48">
        <v>22.2</v>
      </c>
      <c r="U27" s="48">
        <v>18.5</v>
      </c>
      <c r="V27" s="48">
        <v>59.3</v>
      </c>
      <c r="W27" s="48">
        <v>11.1</v>
      </c>
      <c r="X27" s="48">
        <v>18.5</v>
      </c>
      <c r="Y27" s="48">
        <v>33.299999999999997</v>
      </c>
      <c r="Z27" s="48">
        <v>37</v>
      </c>
      <c r="AA27" s="48">
        <v>10.7</v>
      </c>
      <c r="AB27" s="48">
        <v>17.899999999999999</v>
      </c>
      <c r="AC27" s="48">
        <v>39.299999999999997</v>
      </c>
      <c r="AD27" s="48">
        <v>32.1</v>
      </c>
      <c r="AE27" s="81"/>
      <c r="AF27" s="50">
        <v>6.2</v>
      </c>
      <c r="AG27" s="50">
        <v>3.1</v>
      </c>
      <c r="AH27" s="50">
        <v>25</v>
      </c>
      <c r="AI27" s="50">
        <v>65.599999999999994</v>
      </c>
      <c r="AJ27" s="50">
        <v>9.4</v>
      </c>
      <c r="AK27" s="50">
        <v>9.4</v>
      </c>
      <c r="AL27" s="50">
        <v>34.4</v>
      </c>
      <c r="AM27" s="50">
        <v>46.9</v>
      </c>
      <c r="AN27" s="50">
        <v>9.4</v>
      </c>
      <c r="AO27" s="50">
        <v>25</v>
      </c>
      <c r="AP27" s="50">
        <v>31.2</v>
      </c>
      <c r="AQ27" s="50">
        <v>34.4</v>
      </c>
      <c r="AR27" s="33"/>
      <c r="AS27" s="34"/>
      <c r="AT27" s="51">
        <f>VLOOKUP(A27,SBA07_raw!$C$427:$L$478,7,FALSE)</f>
        <v>4.1666666666666699E-2</v>
      </c>
      <c r="AU27" s="51">
        <f>VLOOKUP(A27,SBA07_raw!$C$427:$L$478,8,FALSE)</f>
        <v>0.5</v>
      </c>
      <c r="AV27" s="51">
        <f>VLOOKUP(A27,SBA07_raw!$C$427:$L$478,9,FALSE)</f>
        <v>0.20833333333333301</v>
      </c>
      <c r="AW27" s="51">
        <f>VLOOKUP(A27,SBA07_raw!$C$427:$L$478,10,FALSE)</f>
        <v>0.25</v>
      </c>
      <c r="AX27" s="51">
        <f>VLOOKUP(A27,SBA07_raw!$C$852:$L$903,7,FALSE)</f>
        <v>4.1666666666666699E-2</v>
      </c>
      <c r="AY27" s="51">
        <f>VLOOKUP(A27,SBA07_raw!$C$852:$L$903,8,FALSE)</f>
        <v>0.5</v>
      </c>
      <c r="AZ27" s="51">
        <f>VLOOKUP(A27,SBA07_raw!$C$852:$L$903,9,FALSE)</f>
        <v>0.41666666666666702</v>
      </c>
      <c r="BA27" s="51">
        <f>VLOOKUP(A27,SBA07_raw!$C$852:$L$903,10,FALSE)</f>
        <v>4.1666666666666699E-2</v>
      </c>
      <c r="BB27" s="51">
        <f>VLOOKUP(A27,SBA07_raw!$C$2:$L$53,7,FALSE)</f>
        <v>0.20833333333333301</v>
      </c>
      <c r="BC27" s="51">
        <f>VLOOKUP(A27,SBA07_raw!$C$2:$L$53,8,FALSE)</f>
        <v>0.45833333333333298</v>
      </c>
      <c r="BD27" s="51">
        <f>VLOOKUP(A27,SBA07_raw!$C$2:$L$53,9,FALSE)</f>
        <v>0.125</v>
      </c>
      <c r="BE27" s="51">
        <f>VLOOKUP(A27,SBA07_raw!$C$2:$L$53,10,FALSE)</f>
        <v>0.20833333333333301</v>
      </c>
      <c r="BF27" s="33"/>
      <c r="BG27" s="47">
        <f>VLOOKUP(A27,SBA07_raw!$C$479:$L$531,7,FALSE)</f>
        <v>5.8823529411764698E-2</v>
      </c>
      <c r="BH27" s="47">
        <f>VLOOKUP(A27,SBA07_raw!$C$479:$L$531,8,FALSE)</f>
        <v>0.35294117647058798</v>
      </c>
      <c r="BI27" s="47">
        <f>VLOOKUP(A27,SBA07_raw!$C$479:$L$531,9,FALSE)</f>
        <v>0.41176470588235298</v>
      </c>
      <c r="BJ27" s="47">
        <f>VLOOKUP(A27,SBA07_raw!$C$479:$L$531,10,FALSE)</f>
        <v>0.17647058823529399</v>
      </c>
      <c r="BK27" s="47">
        <f>VLOOKUP(A27,SBA07_raw!$C$904:$L$956,7,FALSE)</f>
        <v>5.8823529411764698E-2</v>
      </c>
      <c r="BL27" s="47">
        <f>VLOOKUP(A27,SBA07_raw!$C$904:$L$956,8,FALSE)</f>
        <v>0.11764705882352899</v>
      </c>
      <c r="BM27" s="47">
        <f>VLOOKUP(A27,SBA07_raw!$C$904:$L$956,9,FALSE)</f>
        <v>0.82352941176470595</v>
      </c>
      <c r="BN27" s="47">
        <f>VLOOKUP(A27,SBA07_raw!$C$904:$L$956,10,FALSE)</f>
        <v>0</v>
      </c>
      <c r="BO27" s="47">
        <f>VLOOKUP(A27,SBA07_raw!$C$54:$L$106,7,FALSE)</f>
        <v>6.25E-2</v>
      </c>
      <c r="BP27" s="47">
        <f>VLOOKUP(A27,SBA07_raw!$C$54:$L$106,8,FALSE)</f>
        <v>0.4375</v>
      </c>
      <c r="BQ27" s="47">
        <f>VLOOKUP(A27,SBA07_raw!$C$54:$L$106,9,FALSE)</f>
        <v>0.375</v>
      </c>
      <c r="BR27" s="47">
        <f>VLOOKUP(A27,SBA07_raw!$C$54:$L$106,10,FALSE)</f>
        <v>0.125</v>
      </c>
      <c r="BS27" s="33"/>
      <c r="BT27" s="51">
        <f>VLOOKUP($A27,SBA07_raw!$C$532:$L$584,7,FALSE)</f>
        <v>3.8461538461538498E-2</v>
      </c>
      <c r="BU27" s="51">
        <f>VLOOKUP($A27,SBA07_raw!$C$532:$L$584,8,FALSE)</f>
        <v>0.46153846153846201</v>
      </c>
      <c r="BV27" s="51">
        <f>VLOOKUP($A27,SBA07_raw!$C$532:$L$584,9,FALSE)</f>
        <v>0.34615384615384598</v>
      </c>
      <c r="BW27" s="51">
        <f>VLOOKUP($A27,SBA07_raw!$C$532:$L$584,10,FALSE)</f>
        <v>0.15384615384615399</v>
      </c>
      <c r="BX27" s="52">
        <f>VLOOKUP($A27,SBA07_raw!$C$957:$L$1009,7,FALSE)</f>
        <v>0</v>
      </c>
      <c r="BY27" s="52">
        <f>VLOOKUP($A27,SBA07_raw!$C$957:$L$1009,8,FALSE)</f>
        <v>0.37037037037037002</v>
      </c>
      <c r="BZ27" s="52">
        <f>VLOOKUP($A27,SBA07_raw!$C$957:$L$1009,9,FALSE)</f>
        <v>0.62962962962962998</v>
      </c>
      <c r="CA27" s="52">
        <f>VLOOKUP($A27,SBA07_raw!$C$957:$L$1009,10,FALSE)</f>
        <v>0</v>
      </c>
      <c r="CB27" s="52">
        <f>VLOOKUP($A27,SBA07_raw!$C$107:$L$159,7,FALSE)</f>
        <v>0.37037037037037002</v>
      </c>
      <c r="CC27" s="52">
        <f>VLOOKUP($A27,SBA07_raw!$C$107:$L$159,8,FALSE)</f>
        <v>0.22222222222222199</v>
      </c>
      <c r="CD27" s="52">
        <f>VLOOKUP($A27,SBA07_raw!$C$107:$L$159,9,FALSE)</f>
        <v>0.22222222222222199</v>
      </c>
      <c r="CE27" s="52">
        <f>VLOOKUP($A27,SBA07_raw!$C$107:$L$159,10,FALSE)</f>
        <v>0.18518518518518501</v>
      </c>
      <c r="CF27" s="36"/>
      <c r="CG27" s="53">
        <f>VLOOKUP($A27,SBA07_raw!$C$585:$L$637,7,FALSE)</f>
        <v>0</v>
      </c>
      <c r="CH27" s="53">
        <f>VLOOKUP($A27,SBA07_raw!$C$585:$L$637,8,FALSE)</f>
        <v>0.33333333333333298</v>
      </c>
      <c r="CI27" s="53">
        <f>VLOOKUP($A27,SBA07_raw!$C$585:$L$637,9,FALSE)</f>
        <v>0.55555555555555602</v>
      </c>
      <c r="CJ27" s="53">
        <f>VLOOKUP($A27,SBA07_raw!$C$585:$L$637,10,FALSE)</f>
        <v>0.11111111111111099</v>
      </c>
      <c r="CK27" s="53">
        <f>VLOOKUP($A27,SBA07_raw!$C$1010:$L$1062,7,FALSE)</f>
        <v>0</v>
      </c>
      <c r="CL27" s="53">
        <f>VLOOKUP($A27,SBA07_raw!$C$1010:$L$1062,8,FALSE)</f>
        <v>0.29411764705882398</v>
      </c>
      <c r="CM27" s="53">
        <f>VLOOKUP($A27,SBA07_raw!$C$1010:$L$1062,9,FALSE)</f>
        <v>0.47058823529411797</v>
      </c>
      <c r="CN27" s="53">
        <f>VLOOKUP($A27,SBA07_raw!$C$1010:$L$1062,10,FALSE)</f>
        <v>0.23529411764705899</v>
      </c>
      <c r="CO27" s="53">
        <f>VLOOKUP($A27,SBA07_raw!$C$160:$L$212,7,FALSE)</f>
        <v>0.11111111111111099</v>
      </c>
      <c r="CP27" s="53">
        <f>VLOOKUP($A27,SBA07_raw!$C$160:$L$212,8,FALSE)</f>
        <v>0.27777777777777801</v>
      </c>
      <c r="CQ27" s="53">
        <f>VLOOKUP($A27,SBA07_raw!$C$160:$L$212,9,FALSE)</f>
        <v>0.27777777777777801</v>
      </c>
      <c r="CR27" s="53">
        <f>VLOOKUP($A27,SBA07_raw!$C$160:$L$212,10,FALSE)</f>
        <v>0.33333333333333298</v>
      </c>
      <c r="CS27" s="33"/>
      <c r="CT27" s="51">
        <f>VLOOKUP($A27,SBA07_raw!$C$638:$L$690,7,FALSE)</f>
        <v>6.4516129032258104E-2</v>
      </c>
      <c r="CU27" s="51">
        <f>VLOOKUP($A27,SBA07_raw!$C$638:$L$690,8,FALSE)</f>
        <v>0.45161290322580599</v>
      </c>
      <c r="CV27" s="51">
        <f>VLOOKUP($A27,SBA07_raw!$C$638:$L$690,9,FALSE)</f>
        <v>0.483870967741936</v>
      </c>
      <c r="CW27" s="51">
        <f>VLOOKUP($A27,SBA07_raw!$C$638:$L$690,10,FALSE)</f>
        <v>0</v>
      </c>
      <c r="CX27" s="51">
        <f>VLOOKUP($A27,SBA07_raw!$C$1063:$L$1115,7,FALSE)</f>
        <v>0</v>
      </c>
      <c r="CY27" s="51">
        <f>VLOOKUP($A27,SBA07_raw!$C$1063:$L$1115,8,FALSE)</f>
        <v>0.19354838709677399</v>
      </c>
      <c r="CZ27" s="51">
        <f>VLOOKUP($A27,SBA07_raw!$C$1063:$L$1115,9,FALSE)</f>
        <v>0.61290322580645196</v>
      </c>
      <c r="DA27" s="51">
        <f>VLOOKUP($A27,SBA07_raw!$C$1063:$L$1115,10,FALSE)</f>
        <v>0.19354838709677399</v>
      </c>
      <c r="DB27" s="51">
        <f>VLOOKUP($A27,SBA07_raw!$C$213:$L$265,7,FALSE)</f>
        <v>0.16129032258064499</v>
      </c>
      <c r="DC27" s="51">
        <f>VLOOKUP($A27,SBA07_raw!$C$213:$L$265,8,FALSE)</f>
        <v>0.35483870967741898</v>
      </c>
      <c r="DD27" s="51">
        <f>VLOOKUP($A27,SBA07_raw!$C$213:$L$265,9,FALSE)</f>
        <v>0.32258064516128998</v>
      </c>
      <c r="DE27" s="51">
        <f>VLOOKUP($A27,SBA07_raw!$C$213:$L$265,10,FALSE)</f>
        <v>0.16129032258064499</v>
      </c>
      <c r="DF27" s="33"/>
      <c r="DG27" s="47">
        <f>VLOOKUP($A27,SBA07_raw!$C$691:$L$743,7,FALSE)</f>
        <v>4.3478260869565202E-2</v>
      </c>
      <c r="DH27" s="47">
        <f>VLOOKUP($A27,SBA07_raw!$C$691:$L$743,8,FALSE)</f>
        <v>0.65217391304347805</v>
      </c>
      <c r="DI27" s="47">
        <f>VLOOKUP($A27,SBA07_raw!$C$691:$L$743,9,FALSE)</f>
        <v>0.217391304347826</v>
      </c>
      <c r="DJ27" s="47">
        <f>VLOOKUP($A27,SBA07_raw!$C$691:$L$743,10,FALSE)</f>
        <v>8.6956521739130405E-2</v>
      </c>
      <c r="DK27" s="47">
        <f>VLOOKUP($A27,SBA07_raw!$C$1116:$L$1168,7,FALSE)</f>
        <v>0</v>
      </c>
      <c r="DL27" s="47">
        <f>VLOOKUP($A27,SBA07_raw!$C$1116:$L$1168,8,FALSE)</f>
        <v>0.30434782608695699</v>
      </c>
      <c r="DM27" s="47">
        <f>VLOOKUP($A27,SBA07_raw!$C$1116:$L$1168,9,FALSE)</f>
        <v>0.434782608695652</v>
      </c>
      <c r="DN27" s="47">
        <f>VLOOKUP($A27,SBA07_raw!$C$1116:$L$1168,10,FALSE)</f>
        <v>0.26086956521739102</v>
      </c>
      <c r="DO27" s="47">
        <f>VLOOKUP($A27,SBA07_raw!$C$266:$L$318,7,FALSE)</f>
        <v>8.6956521739130405E-2</v>
      </c>
      <c r="DP27" s="47">
        <f>VLOOKUP($A27,SBA07_raw!$C$266:$L$318,8,FALSE)</f>
        <v>0.34782608695652201</v>
      </c>
      <c r="DQ27" s="47">
        <f>VLOOKUP($A27,SBA07_raw!$C$266:$L$318,9,FALSE)</f>
        <v>0.217391304347826</v>
      </c>
      <c r="DR27" s="47">
        <f>VLOOKUP($A27,SBA07_raw!$C$266:$L$318,10,FALSE)</f>
        <v>0.34782608695652201</v>
      </c>
      <c r="DS27" s="85"/>
      <c r="DT27" s="83">
        <f>VLOOKUP($A27,SBA07_raw!$C$744:$L$797,7,FALSE)</f>
        <v>0.20689655172413801</v>
      </c>
      <c r="DU27" s="83">
        <f>VLOOKUP($A27,SBA07_raw!$C$744:$L$797,8,FALSE)</f>
        <v>0.41379310344827602</v>
      </c>
      <c r="DV27" s="83">
        <f>VLOOKUP($A27,SBA07_raw!$C$744:$L$797,9,FALSE)</f>
        <v>0.34482758620689702</v>
      </c>
      <c r="DW27" s="83">
        <f>VLOOKUP($A27,SBA07_raw!$C$744:$L$797,10,FALSE)</f>
        <v>3.4482758620689703E-2</v>
      </c>
      <c r="DX27" s="83">
        <f>VLOOKUP($A27,SBA07_raw!$C$1169:$L$1222,7,FALSE)</f>
        <v>0</v>
      </c>
      <c r="DY27" s="83">
        <f>VLOOKUP($A27,SBA07_raw!$C$1169:$L$1222,8,FALSE)</f>
        <v>0.62068965517241403</v>
      </c>
      <c r="DZ27" s="83">
        <f>VLOOKUP($A27,SBA07_raw!$C$1169:$L$1222,9,FALSE)</f>
        <v>0.31034482758620702</v>
      </c>
      <c r="EA27" s="83">
        <f>VLOOKUP($A27,SBA07_raw!$C$1169:$L$1222,10,FALSE)</f>
        <v>6.8965517241379296E-2</v>
      </c>
      <c r="EB27" s="83">
        <f>VLOOKUP($A27,SBA07_raw!$C$319:$L$372,7,FALSE)</f>
        <v>0.10344827586206901</v>
      </c>
      <c r="EC27" s="83">
        <f>VLOOKUP($A27,SBA07_raw!$C$319:$L$372,8,FALSE)</f>
        <v>0.41379310344827602</v>
      </c>
      <c r="ED27" s="83">
        <f>VLOOKUP($A27,SBA07_raw!$C$319:$L$372,9,FALSE)</f>
        <v>0.24137931034482801</v>
      </c>
      <c r="EE27" s="83">
        <f>VLOOKUP($A27,SBA07_raw!$C$319:$L$372,10,FALSE)</f>
        <v>0.24137931034482801</v>
      </c>
      <c r="EF27" s="85"/>
      <c r="EG27" s="84">
        <f>VLOOKUP($A27,SBA07_raw!$C$798:$L$851,7,FALSE)</f>
        <v>0</v>
      </c>
      <c r="EH27" s="84">
        <f>VLOOKUP($A27,SBA07_raw!$C$798:$L$851,8,FALSE)</f>
        <v>0.55000000000000004</v>
      </c>
      <c r="EI27" s="84">
        <f>VLOOKUP($A27,SBA07_raw!$C$798:$L$851,9,FALSE)</f>
        <v>0.4</v>
      </c>
      <c r="EJ27" s="84">
        <f>VLOOKUP($A27,SBA07_raw!$C$798:$L$851,10,FALSE)</f>
        <v>0.05</v>
      </c>
      <c r="EK27" s="84">
        <f>VLOOKUP($A27,SBA07_raw!$C$1223:$L$1276,7,FALSE)</f>
        <v>0</v>
      </c>
      <c r="EL27" s="84">
        <f>VLOOKUP($A27,SBA07_raw!$C$1223:$L$1276,8,FALSE)</f>
        <v>0.8</v>
      </c>
      <c r="EM27" s="84">
        <f>VLOOKUP($A27,SBA07_raw!$C$1223:$L$1276,9,FALSE)</f>
        <v>0.15</v>
      </c>
      <c r="EN27" s="84">
        <f>VLOOKUP($A27,SBA07_raw!$C$1223:$L$1276,10,FALSE)</f>
        <v>0.05</v>
      </c>
      <c r="EO27" s="84">
        <f>VLOOKUP($A27,SBA07_raw!$C$373:$L$426,7,FALSE)</f>
        <v>0</v>
      </c>
      <c r="EP27" s="84">
        <f>VLOOKUP($A27,SBA07_raw!$C$373:$L$426,8,FALSE)</f>
        <v>0.25</v>
      </c>
      <c r="EQ27" s="84">
        <f>VLOOKUP($A27,SBA07_raw!$C$373:$L$426,9,FALSE)</f>
        <v>0.4</v>
      </c>
      <c r="ER27" s="84">
        <f>VLOOKUP($A27,SBA07_raw!$C$373:$L$426,10,FALSE)</f>
        <v>0.35</v>
      </c>
      <c r="ES27" s="56"/>
      <c r="ET27" s="51">
        <f>VLOOKUP($A27,Fall06HSGQE!$C$141:$J$192,7,FALSE)</f>
        <v>0.47826086956521702</v>
      </c>
      <c r="EU27" s="51">
        <f>VLOOKUP($A27,Fall06HSGQE!$C$141:$J$192,8,FALSE)</f>
        <v>0.52173913043478304</v>
      </c>
      <c r="EV27" s="51" t="str">
        <f>VLOOKUP($A27,Fall06HSGQE!$C$260:$J$309,7,FALSE)</f>
        <v>20% or Fewer</v>
      </c>
      <c r="EW27" s="51">
        <f>VLOOKUP($A27,Fall06HSGQE!$C$260:$J$309,8,FALSE)</f>
        <v>0.57142857142857095</v>
      </c>
      <c r="EX27" s="51">
        <f>VLOOKUP($A27,Fall06HSGQE!$C$22:$J$73,7,FALSE)</f>
        <v>0.157894736842105</v>
      </c>
      <c r="EY27" s="51">
        <f>VLOOKUP($A27,Fall06HSGQE!$C$22:$J$73,8,FALSE)</f>
        <v>0.84210526315789502</v>
      </c>
      <c r="EZ27" s="47" t="str">
        <f>VLOOKUP($A27,Fall06HSGQE!$C$193:$J$241,7,FALSE)</f>
        <v>60% or More</v>
      </c>
      <c r="FA27" s="47" t="str">
        <f>VLOOKUP($A27,Fall06HSGQE!$C$193:$J$241,8,FALSE)</f>
        <v>40% or Fewer</v>
      </c>
      <c r="FB27" s="47" t="e">
        <f>VLOOKUP($A27,Fall06HSGQE!$C$310:$J$349,7,FALSE)</f>
        <v>#N/A</v>
      </c>
      <c r="FC27" s="47" t="e">
        <f>VLOOKUP($A27,Fall06HSGQE!$C$310:$J$349,8,FALSE)</f>
        <v>#N/A</v>
      </c>
      <c r="FD27" s="47" t="str">
        <f>VLOOKUP($A27,Fall06HSGQE!$C$74:$J$121,7,FALSE)</f>
        <v>*</v>
      </c>
      <c r="FE27" s="47" t="str">
        <f>VLOOKUP($A27,Fall06HSGQE!$C$74:$J$121,8,FALSE)</f>
        <v>*</v>
      </c>
      <c r="FF27" s="86"/>
      <c r="FG27" s="51">
        <f>VLOOKUP($A27,Spr07HSGQE!$C$141:$J$194,7,FALSE)</f>
        <v>0.8</v>
      </c>
      <c r="FH27" s="51">
        <f>VLOOKUP($A27,Spr07HSGQE!$C$141:$J$194,8,FALSE)</f>
        <v>0.2</v>
      </c>
      <c r="FI27" s="51">
        <f>VLOOKUP($A27,Spr07HSGQE!$C$275:$J$328,7,FALSE)</f>
        <v>0.85</v>
      </c>
      <c r="FJ27" s="51">
        <f>VLOOKUP($A27,Spr07HSGQE!$C$275:$J$328,8,FALSE)</f>
        <v>0.15</v>
      </c>
      <c r="FK27" s="51">
        <f>VLOOKUP($A27,Spr07HSGQE!$C$2:$J$55,7,FALSE)</f>
        <v>0.4</v>
      </c>
      <c r="FL27" s="51">
        <f>VLOOKUP($A27,Spr07HSGQE!$C$2:$J$55,8,FALSE)</f>
        <v>0.6</v>
      </c>
      <c r="FM27" s="47">
        <f>VLOOKUP($A27,Spr07HSGQE!$C$195:$J$242,7,FALSE)</f>
        <v>0.4</v>
      </c>
      <c r="FN27" s="47">
        <f>VLOOKUP($A27,Spr07HSGQE!$C$195:$J$242,8,FALSE)</f>
        <v>0.6</v>
      </c>
      <c r="FO27" s="47" t="str">
        <f>VLOOKUP($A27,Spr07HSGQE!$C$329:$J$374,7,FALSE)</f>
        <v>*</v>
      </c>
      <c r="FP27" s="47" t="str">
        <f>VLOOKUP($A27,Spr07HSGQE!$C$329:$J$374,8,FALSE)</f>
        <v>*</v>
      </c>
      <c r="FQ27" s="47" t="str">
        <f>VLOOKUP($A27,Spr07HSGQE!$C$56:$J$104,7,FALSE)</f>
        <v>20% or Fewer</v>
      </c>
      <c r="FR27" s="47" t="str">
        <f>VLOOKUP($A27,Spr07HSGQE!$C$56:$J$104,8,FALSE)</f>
        <v>80% or More</v>
      </c>
      <c r="FS27" s="51" t="str">
        <f>VLOOKUP($A27,Spr07HSGQE!$C$243:$J$274,7,FALSE)</f>
        <v>*</v>
      </c>
      <c r="FT27" s="51" t="str">
        <f>VLOOKUP($A27,Spr07HSGQE!$C$243:$J$274,8,FALSE)</f>
        <v>*</v>
      </c>
      <c r="FU27" s="51" t="str">
        <f>VLOOKUP($A27,Spr07HSGQE!$C$375:$J$406,7,FALSE)</f>
        <v>*</v>
      </c>
      <c r="FV27" s="51" t="str">
        <f>VLOOKUP($A27,Spr07HSGQE!$C$375:$J$406,8,FALSE)</f>
        <v>*</v>
      </c>
      <c r="FW27" s="51" t="str">
        <f>VLOOKUP($A27,Spr07HSGQE!$C$105:$J$140,7,FALSE)</f>
        <v>40% or Fewer</v>
      </c>
      <c r="FX27" s="51" t="str">
        <f>VLOOKUP($A27,Spr07HSGQE!$C$105:$J$140,8,FALSE)</f>
        <v>60% or More</v>
      </c>
      <c r="FY27" s="46"/>
    </row>
    <row r="28" spans="1:181">
      <c r="A28">
        <f>VLOOKUP(B28,districts!$A$2:$B$56,2,FALSE)</f>
        <v>24</v>
      </c>
      <c r="B28" s="19" t="s">
        <v>69</v>
      </c>
      <c r="C28" s="58">
        <v>44</v>
      </c>
      <c r="D28" s="59">
        <v>8</v>
      </c>
      <c r="E28" s="60">
        <v>85821922</v>
      </c>
      <c r="F28" s="61">
        <v>9388.83</v>
      </c>
      <c r="G28" s="62">
        <v>-1.4528851452412823</v>
      </c>
      <c r="H28" s="63">
        <v>14.3</v>
      </c>
      <c r="I28" s="62">
        <v>5.8</v>
      </c>
      <c r="J28" s="66">
        <v>38.5</v>
      </c>
      <c r="K28" s="20"/>
      <c r="L28" s="67">
        <v>144</v>
      </c>
      <c r="M28" s="63">
        <v>3</v>
      </c>
      <c r="N28" s="62">
        <v>1.4225418164764734</v>
      </c>
      <c r="O28" s="63">
        <v>94.352336420785917</v>
      </c>
      <c r="P28" s="68">
        <v>617</v>
      </c>
      <c r="Q28" s="69">
        <v>69.2</v>
      </c>
      <c r="R28" s="32"/>
      <c r="S28" s="48">
        <v>32.4</v>
      </c>
      <c r="T28" s="48">
        <v>33.4</v>
      </c>
      <c r="U28" s="48">
        <v>22.9</v>
      </c>
      <c r="V28" s="48">
        <v>11.4</v>
      </c>
      <c r="W28" s="48">
        <v>33.6</v>
      </c>
      <c r="X28" s="48">
        <v>36.200000000000003</v>
      </c>
      <c r="Y28" s="48">
        <v>18.399999999999999</v>
      </c>
      <c r="Z28" s="48">
        <v>11.9</v>
      </c>
      <c r="AA28" s="48">
        <v>25.2</v>
      </c>
      <c r="AB28" s="48">
        <v>37.700000000000003</v>
      </c>
      <c r="AC28" s="48">
        <v>23.7</v>
      </c>
      <c r="AD28" s="48">
        <v>13.4</v>
      </c>
      <c r="AE28" s="81"/>
      <c r="AF28" s="50">
        <v>35.200000000000003</v>
      </c>
      <c r="AG28" s="50">
        <v>32.700000000000003</v>
      </c>
      <c r="AH28" s="50">
        <v>22.2</v>
      </c>
      <c r="AI28" s="50">
        <v>9.8000000000000007</v>
      </c>
      <c r="AJ28" s="50">
        <v>35.200000000000003</v>
      </c>
      <c r="AK28" s="50">
        <v>29.7</v>
      </c>
      <c r="AL28" s="50">
        <v>25</v>
      </c>
      <c r="AM28" s="50">
        <v>10.1</v>
      </c>
      <c r="AN28" s="50">
        <v>27.8</v>
      </c>
      <c r="AO28" s="50">
        <v>29.6</v>
      </c>
      <c r="AP28" s="50">
        <v>30.3</v>
      </c>
      <c r="AQ28" s="50">
        <v>12.3</v>
      </c>
      <c r="AR28" s="33"/>
      <c r="AS28" s="34"/>
      <c r="AT28" s="51">
        <f>VLOOKUP(A28,SBA07_raw!$C$427:$L$478,7,FALSE)</f>
        <v>0.47343750000000001</v>
      </c>
      <c r="AU28" s="51">
        <f>VLOOKUP(A28,SBA07_raw!$C$427:$L$478,8,FALSE)</f>
        <v>0.3828125</v>
      </c>
      <c r="AV28" s="51">
        <f>VLOOKUP(A28,SBA07_raw!$C$427:$L$478,9,FALSE)</f>
        <v>0.10312499999999999</v>
      </c>
      <c r="AW28" s="51">
        <f>VLOOKUP(A28,SBA07_raw!$C$427:$L$478,10,FALSE)</f>
        <v>4.0625000000000001E-2</v>
      </c>
      <c r="AX28" s="51">
        <f>VLOOKUP(A28,SBA07_raw!$C$852:$L$903,7,FALSE)</f>
        <v>0.40781250000000002</v>
      </c>
      <c r="AY28" s="51">
        <f>VLOOKUP(A28,SBA07_raw!$C$852:$L$903,8,FALSE)</f>
        <v>0.43593749999999998</v>
      </c>
      <c r="AZ28" s="51">
        <f>VLOOKUP(A28,SBA07_raw!$C$852:$L$903,9,FALSE)</f>
        <v>0.1484375</v>
      </c>
      <c r="BA28" s="51">
        <f>VLOOKUP(A28,SBA07_raw!$C$852:$L$903,10,FALSE)</f>
        <v>7.8125E-3</v>
      </c>
      <c r="BB28" s="51">
        <f>VLOOKUP(A28,SBA07_raw!$C$2:$L$53,7,FALSE)</f>
        <v>0.38161993769470398</v>
      </c>
      <c r="BC28" s="51">
        <f>VLOOKUP(A28,SBA07_raw!$C$2:$L$53,8,FALSE)</f>
        <v>0.46417445482865999</v>
      </c>
      <c r="BD28" s="51">
        <f>VLOOKUP(A28,SBA07_raw!$C$2:$L$53,9,FALSE)</f>
        <v>8.4112149532710304E-2</v>
      </c>
      <c r="BE28" s="51">
        <f>VLOOKUP(A28,SBA07_raw!$C$2:$L$53,10,FALSE)</f>
        <v>7.00934579439252E-2</v>
      </c>
      <c r="BF28" s="33"/>
      <c r="BG28" s="47">
        <f>VLOOKUP(A28,SBA07_raw!$C$479:$L$531,7,FALSE)</f>
        <v>0.45626822157434399</v>
      </c>
      <c r="BH28" s="47">
        <f>VLOOKUP(A28,SBA07_raw!$C$479:$L$531,8,FALSE)</f>
        <v>0.44606413994169097</v>
      </c>
      <c r="BI28" s="47">
        <f>VLOOKUP(A28,SBA07_raw!$C$479:$L$531,9,FALSE)</f>
        <v>5.9766763848396499E-2</v>
      </c>
      <c r="BJ28" s="47">
        <f>VLOOKUP(A28,SBA07_raw!$C$479:$L$531,10,FALSE)</f>
        <v>3.7900874635568502E-2</v>
      </c>
      <c r="BK28" s="47">
        <f>VLOOKUP(A28,SBA07_raw!$C$904:$L$956,7,FALSE)</f>
        <v>0.39912280701754399</v>
      </c>
      <c r="BL28" s="47">
        <f>VLOOKUP(A28,SBA07_raw!$C$904:$L$956,8,FALSE)</f>
        <v>0.50877192982456099</v>
      </c>
      <c r="BM28" s="47">
        <f>VLOOKUP(A28,SBA07_raw!$C$904:$L$956,9,FALSE)</f>
        <v>8.6257309941520505E-2</v>
      </c>
      <c r="BN28" s="47">
        <f>VLOOKUP(A28,SBA07_raw!$C$904:$L$956,10,FALSE)</f>
        <v>5.8479532163742704E-3</v>
      </c>
      <c r="BO28" s="47">
        <f>VLOOKUP(A28,SBA07_raw!$C$54:$L$106,7,FALSE)</f>
        <v>0.43988269794721402</v>
      </c>
      <c r="BP28" s="47">
        <f>VLOOKUP(A28,SBA07_raw!$C$54:$L$106,8,FALSE)</f>
        <v>0.42375366568915002</v>
      </c>
      <c r="BQ28" s="47">
        <f>VLOOKUP(A28,SBA07_raw!$C$54:$L$106,9,FALSE)</f>
        <v>7.7712609970674501E-2</v>
      </c>
      <c r="BR28" s="47">
        <f>VLOOKUP(A28,SBA07_raw!$C$54:$L$106,10,FALSE)</f>
        <v>5.8651026392961901E-2</v>
      </c>
      <c r="BS28" s="33"/>
      <c r="BT28" s="51">
        <f>VLOOKUP($A28,SBA07_raw!$C$532:$L$584,7,FALSE)</f>
        <v>0.36553945249597403</v>
      </c>
      <c r="BU28" s="51">
        <f>VLOOKUP($A28,SBA07_raw!$C$532:$L$584,8,FALSE)</f>
        <v>0.55555555555555602</v>
      </c>
      <c r="BV28" s="51">
        <f>VLOOKUP($A28,SBA07_raw!$C$532:$L$584,9,FALSE)</f>
        <v>6.2801932367149801E-2</v>
      </c>
      <c r="BW28" s="51">
        <f>VLOOKUP($A28,SBA07_raw!$C$532:$L$584,10,FALSE)</f>
        <v>1.6103059581320502E-2</v>
      </c>
      <c r="BX28" s="52">
        <f>VLOOKUP($A28,SBA07_raw!$C$957:$L$1009,7,FALSE)</f>
        <v>0.30756843800322098</v>
      </c>
      <c r="BY28" s="52">
        <f>VLOOKUP($A28,SBA07_raw!$C$957:$L$1009,8,FALSE)</f>
        <v>0.52334943639291498</v>
      </c>
      <c r="BZ28" s="52">
        <f>VLOOKUP($A28,SBA07_raw!$C$957:$L$1009,9,FALSE)</f>
        <v>0.164251207729469</v>
      </c>
      <c r="CA28" s="52">
        <f>VLOOKUP($A28,SBA07_raw!$C$957:$L$1009,10,FALSE)</f>
        <v>4.8309178743961402E-3</v>
      </c>
      <c r="CB28" s="52">
        <f>VLOOKUP($A28,SBA07_raw!$C$107:$L$159,7,FALSE)</f>
        <v>0.47588424437298998</v>
      </c>
      <c r="CC28" s="52">
        <f>VLOOKUP($A28,SBA07_raw!$C$107:$L$159,8,FALSE)</f>
        <v>0.35530546623794201</v>
      </c>
      <c r="CD28" s="52">
        <f>VLOOKUP($A28,SBA07_raw!$C$107:$L$159,9,FALSE)</f>
        <v>0.122186495176849</v>
      </c>
      <c r="CE28" s="52">
        <f>VLOOKUP($A28,SBA07_raw!$C$107:$L$159,10,FALSE)</f>
        <v>4.66237942122186E-2</v>
      </c>
      <c r="CF28" s="36"/>
      <c r="CG28" s="53">
        <f>VLOOKUP($A28,SBA07_raw!$C$585:$L$637,7,FALSE)</f>
        <v>0.42917251051893401</v>
      </c>
      <c r="CH28" s="53">
        <f>VLOOKUP($A28,SBA07_raw!$C$585:$L$637,8,FALSE)</f>
        <v>0.45862552594670403</v>
      </c>
      <c r="CI28" s="53">
        <f>VLOOKUP($A28,SBA07_raw!$C$585:$L$637,9,FALSE)</f>
        <v>0.10238429172510501</v>
      </c>
      <c r="CJ28" s="53">
        <f>VLOOKUP($A28,SBA07_raw!$C$585:$L$637,10,FALSE)</f>
        <v>9.81767180925666E-3</v>
      </c>
      <c r="CK28" s="53">
        <f>VLOOKUP($A28,SBA07_raw!$C$1010:$L$1062,7,FALSE)</f>
        <v>0.399719495091164</v>
      </c>
      <c r="CL28" s="53">
        <f>VLOOKUP($A28,SBA07_raw!$C$1010:$L$1062,8,FALSE)</f>
        <v>0.42636746143057502</v>
      </c>
      <c r="CM28" s="53">
        <f>VLOOKUP($A28,SBA07_raw!$C$1010:$L$1062,9,FALSE)</f>
        <v>0.157082748948107</v>
      </c>
      <c r="CN28" s="53">
        <f>VLOOKUP($A28,SBA07_raw!$C$1010:$L$1062,10,FALSE)</f>
        <v>1.6830294530154302E-2</v>
      </c>
      <c r="CO28" s="53">
        <f>VLOOKUP($A28,SBA07_raw!$C$160:$L$212,7,FALSE)</f>
        <v>0.41234221598878001</v>
      </c>
      <c r="CP28" s="53">
        <f>VLOOKUP($A28,SBA07_raw!$C$160:$L$212,8,FALSE)</f>
        <v>0.417952314165498</v>
      </c>
      <c r="CQ28" s="53">
        <f>VLOOKUP($A28,SBA07_raw!$C$160:$L$212,9,FALSE)</f>
        <v>0.11781206171108</v>
      </c>
      <c r="CR28" s="53">
        <f>VLOOKUP($A28,SBA07_raw!$C$160:$L$212,10,FALSE)</f>
        <v>5.1893408134642403E-2</v>
      </c>
      <c r="CS28" s="33"/>
      <c r="CT28" s="51">
        <f>VLOOKUP($A28,SBA07_raw!$C$638:$L$690,7,FALSE)</f>
        <v>0.349228611500701</v>
      </c>
      <c r="CU28" s="51">
        <f>VLOOKUP($A28,SBA07_raw!$C$638:$L$690,8,FALSE)</f>
        <v>0.53716690042075699</v>
      </c>
      <c r="CV28" s="51">
        <f>VLOOKUP($A28,SBA07_raw!$C$638:$L$690,9,FALSE)</f>
        <v>8.1346423562412298E-2</v>
      </c>
      <c r="CW28" s="51">
        <f>VLOOKUP($A28,SBA07_raw!$C$638:$L$690,10,FALSE)</f>
        <v>3.2258064516128997E-2</v>
      </c>
      <c r="CX28" s="51">
        <f>VLOOKUP($A28,SBA07_raw!$C$1063:$L$1115,7,FALSE)</f>
        <v>0.137834036568214</v>
      </c>
      <c r="CY28" s="51">
        <f>VLOOKUP($A28,SBA07_raw!$C$1063:$L$1115,8,FALSE)</f>
        <v>0.64978902953586504</v>
      </c>
      <c r="CZ28" s="51">
        <f>VLOOKUP($A28,SBA07_raw!$C$1063:$L$1115,9,FALSE)</f>
        <v>0.17299578059071699</v>
      </c>
      <c r="DA28" s="51">
        <f>VLOOKUP($A28,SBA07_raw!$C$1063:$L$1115,10,FALSE)</f>
        <v>3.9381153305203899E-2</v>
      </c>
      <c r="DB28" s="51">
        <f>VLOOKUP($A28,SBA07_raw!$C$213:$L$265,7,FALSE)</f>
        <v>0.30845070422535198</v>
      </c>
      <c r="DC28" s="51">
        <f>VLOOKUP($A28,SBA07_raw!$C$213:$L$265,8,FALSE)</f>
        <v>0.435211267605634</v>
      </c>
      <c r="DD28" s="51">
        <f>VLOOKUP($A28,SBA07_raw!$C$213:$L$265,9,FALSE)</f>
        <v>0.18873239436619699</v>
      </c>
      <c r="DE28" s="51">
        <f>VLOOKUP($A28,SBA07_raw!$C$213:$L$265,10,FALSE)</f>
        <v>6.7605633802816895E-2</v>
      </c>
      <c r="DF28" s="33"/>
      <c r="DG28" s="47">
        <f>VLOOKUP($A28,SBA07_raw!$C$691:$L$743,7,FALSE)</f>
        <v>0.42582417582417598</v>
      </c>
      <c r="DH28" s="47">
        <f>VLOOKUP($A28,SBA07_raw!$C$691:$L$743,8,FALSE)</f>
        <v>0.49725274725274698</v>
      </c>
      <c r="DI28" s="47">
        <f>VLOOKUP($A28,SBA07_raw!$C$691:$L$743,9,FALSE)</f>
        <v>6.8681318681318701E-2</v>
      </c>
      <c r="DJ28" s="47">
        <f>VLOOKUP($A28,SBA07_raw!$C$691:$L$743,10,FALSE)</f>
        <v>8.2417582417582402E-3</v>
      </c>
      <c r="DK28" s="47">
        <f>VLOOKUP($A28,SBA07_raw!$C$1116:$L$1168,7,FALSE)</f>
        <v>9.8765432098765399E-2</v>
      </c>
      <c r="DL28" s="47">
        <f>VLOOKUP($A28,SBA07_raw!$C$1116:$L$1168,8,FALSE)</f>
        <v>0.66666666666666696</v>
      </c>
      <c r="DM28" s="47">
        <f>VLOOKUP($A28,SBA07_raw!$C$1116:$L$1168,9,FALSE)</f>
        <v>0.20164609053497901</v>
      </c>
      <c r="DN28" s="47">
        <f>VLOOKUP($A28,SBA07_raw!$C$1116:$L$1168,10,FALSE)</f>
        <v>3.2921810699588501E-2</v>
      </c>
      <c r="DO28" s="47">
        <f>VLOOKUP($A28,SBA07_raw!$C$266:$L$318,7,FALSE)</f>
        <v>0.33793103448275902</v>
      </c>
      <c r="DP28" s="47">
        <f>VLOOKUP($A28,SBA07_raw!$C$266:$L$318,8,FALSE)</f>
        <v>0.38896551724137901</v>
      </c>
      <c r="DQ28" s="47">
        <f>VLOOKUP($A28,SBA07_raw!$C$266:$L$318,9,FALSE)</f>
        <v>0.17793103448275899</v>
      </c>
      <c r="DR28" s="47">
        <f>VLOOKUP($A28,SBA07_raw!$C$266:$L$318,10,FALSE)</f>
        <v>9.51724137931034E-2</v>
      </c>
      <c r="DS28" s="85"/>
      <c r="DT28" s="83">
        <f>VLOOKUP($A28,SBA07_raw!$C$744:$L$797,7,FALSE)</f>
        <v>0.53013530135301401</v>
      </c>
      <c r="DU28" s="83">
        <f>VLOOKUP($A28,SBA07_raw!$C$744:$L$797,8,FALSE)</f>
        <v>0.35916359163591599</v>
      </c>
      <c r="DV28" s="83">
        <f>VLOOKUP($A28,SBA07_raw!$C$744:$L$797,9,FALSE)</f>
        <v>0.102091020910209</v>
      </c>
      <c r="DW28" s="83">
        <f>VLOOKUP($A28,SBA07_raw!$C$744:$L$797,10,FALSE)</f>
        <v>8.61008610086101E-3</v>
      </c>
      <c r="DX28" s="83">
        <f>VLOOKUP($A28,SBA07_raw!$C$1169:$L$1222,7,FALSE)</f>
        <v>8.8560885608856096E-2</v>
      </c>
      <c r="DY28" s="83">
        <f>VLOOKUP($A28,SBA07_raw!$C$1169:$L$1222,8,FALSE)</f>
        <v>0.73185731857318603</v>
      </c>
      <c r="DZ28" s="83">
        <f>VLOOKUP($A28,SBA07_raw!$C$1169:$L$1222,9,FALSE)</f>
        <v>0.12792127921279201</v>
      </c>
      <c r="EA28" s="83">
        <f>VLOOKUP($A28,SBA07_raw!$C$1169:$L$1222,10,FALSE)</f>
        <v>5.1660516605166101E-2</v>
      </c>
      <c r="EB28" s="83">
        <f>VLOOKUP($A28,SBA07_raw!$C$319:$L$372,7,FALSE)</f>
        <v>0.33087330873308701</v>
      </c>
      <c r="EC28" s="83">
        <f>VLOOKUP($A28,SBA07_raw!$C$319:$L$372,8,FALSE)</f>
        <v>0.371463714637146</v>
      </c>
      <c r="ED28" s="83">
        <f>VLOOKUP($A28,SBA07_raw!$C$319:$L$372,9,FALSE)</f>
        <v>0.17589175891758899</v>
      </c>
      <c r="EE28" s="83">
        <f>VLOOKUP($A28,SBA07_raw!$C$319:$L$372,10,FALSE)</f>
        <v>0.121771217712177</v>
      </c>
      <c r="EF28" s="85"/>
      <c r="EG28" s="84">
        <f>VLOOKUP($A28,SBA07_raw!$C$798:$L$851,7,FALSE)</f>
        <v>0.46133333333333298</v>
      </c>
      <c r="EH28" s="84">
        <f>VLOOKUP($A28,SBA07_raw!$C$798:$L$851,8,FALSE)</f>
        <v>0.432</v>
      </c>
      <c r="EI28" s="84">
        <f>VLOOKUP($A28,SBA07_raw!$C$798:$L$851,9,FALSE)</f>
        <v>9.73333333333333E-2</v>
      </c>
      <c r="EJ28" s="84">
        <f>VLOOKUP($A28,SBA07_raw!$C$798:$L$851,10,FALSE)</f>
        <v>9.3333333333333306E-3</v>
      </c>
      <c r="EK28" s="84">
        <f>VLOOKUP($A28,SBA07_raw!$C$1223:$L$1276,7,FALSE)</f>
        <v>2.5265957446808499E-2</v>
      </c>
      <c r="EL28" s="84">
        <f>VLOOKUP($A28,SBA07_raw!$C$1223:$L$1276,8,FALSE)</f>
        <v>0.80984042553191504</v>
      </c>
      <c r="EM28" s="84">
        <f>VLOOKUP($A28,SBA07_raw!$C$1223:$L$1276,9,FALSE)</f>
        <v>0.131648936170213</v>
      </c>
      <c r="EN28" s="84">
        <f>VLOOKUP($A28,SBA07_raw!$C$1223:$L$1276,10,FALSE)</f>
        <v>3.3244680851063801E-2</v>
      </c>
      <c r="EO28" s="84">
        <f>VLOOKUP($A28,SBA07_raw!$C$373:$L$426,7,FALSE)</f>
        <v>0.21796565389696201</v>
      </c>
      <c r="EP28" s="84">
        <f>VLOOKUP($A28,SBA07_raw!$C$373:$L$426,8,FALSE)</f>
        <v>0.53368560105680296</v>
      </c>
      <c r="EQ28" s="84">
        <f>VLOOKUP($A28,SBA07_raw!$C$373:$L$426,9,FALSE)</f>
        <v>0.17437252311756901</v>
      </c>
      <c r="ER28" s="84">
        <f>VLOOKUP($A28,SBA07_raw!$C$373:$L$426,10,FALSE)</f>
        <v>7.3976221928665806E-2</v>
      </c>
      <c r="ES28" s="56"/>
      <c r="ET28" s="51">
        <f>VLOOKUP($A28,Fall06HSGQE!$C$141:$J$192,7,FALSE)</f>
        <v>0.81889763779527602</v>
      </c>
      <c r="EU28" s="51">
        <f>VLOOKUP($A28,Fall06HSGQE!$C$141:$J$192,8,FALSE)</f>
        <v>0.181102362204724</v>
      </c>
      <c r="EV28" s="51">
        <f>VLOOKUP($A28,Fall06HSGQE!$C$260:$J$309,7,FALSE)</f>
        <v>0.55223880597014896</v>
      </c>
      <c r="EW28" s="51">
        <f>VLOOKUP($A28,Fall06HSGQE!$C$260:$J$309,8,FALSE)</f>
        <v>0.44776119402985098</v>
      </c>
      <c r="EX28" s="51">
        <f>VLOOKUP($A28,Fall06HSGQE!$C$22:$J$73,7,FALSE)</f>
        <v>0.60344827586206895</v>
      </c>
      <c r="EY28" s="51">
        <f>VLOOKUP($A28,Fall06HSGQE!$C$22:$J$73,8,FALSE)</f>
        <v>0.39655172413793099</v>
      </c>
      <c r="EZ28" s="47">
        <f>VLOOKUP($A28,Fall06HSGQE!$C$193:$J$241,7,FALSE)</f>
        <v>0.83673469387755095</v>
      </c>
      <c r="FA28" s="47">
        <f>VLOOKUP($A28,Fall06HSGQE!$C$193:$J$241,8,FALSE)</f>
        <v>0.16326530612244899</v>
      </c>
      <c r="FB28" s="47">
        <f>VLOOKUP($A28,Fall06HSGQE!$C$310:$J$349,7,FALSE)</f>
        <v>0.77272727272727304</v>
      </c>
      <c r="FC28" s="47">
        <f>VLOOKUP($A28,Fall06HSGQE!$C$310:$J$349,8,FALSE)</f>
        <v>0.22727272727272699</v>
      </c>
      <c r="FD28" s="47">
        <f>VLOOKUP($A28,Fall06HSGQE!$C$74:$J$121,7,FALSE)</f>
        <v>0.70212765957446799</v>
      </c>
      <c r="FE28" s="47">
        <f>VLOOKUP($A28,Fall06HSGQE!$C$74:$J$121,8,FALSE)</f>
        <v>0.29787234042553201</v>
      </c>
      <c r="FF28" s="86"/>
      <c r="FG28" s="51">
        <f>VLOOKUP($A28,Spr07HSGQE!$C$141:$J$194,7,FALSE)</f>
        <v>0.94638069705093797</v>
      </c>
      <c r="FH28" s="51">
        <f>VLOOKUP($A28,Spr07HSGQE!$C$141:$J$194,8,FALSE)</f>
        <v>5.3619302949061698E-2</v>
      </c>
      <c r="FI28" s="51">
        <f>VLOOKUP($A28,Spr07HSGQE!$C$275:$J$328,7,FALSE)</f>
        <v>0.84308510638297895</v>
      </c>
      <c r="FJ28" s="51">
        <f>VLOOKUP($A28,Spr07HSGQE!$C$275:$J$328,8,FALSE)</f>
        <v>0.15691489361702099</v>
      </c>
      <c r="FK28" s="51">
        <f>VLOOKUP($A28,Spr07HSGQE!$C$2:$J$55,7,FALSE)</f>
        <v>0.86604774535809004</v>
      </c>
      <c r="FL28" s="51">
        <f>VLOOKUP($A28,Spr07HSGQE!$C$2:$J$55,8,FALSE)</f>
        <v>0.13395225464190999</v>
      </c>
      <c r="FM28" s="47">
        <f>VLOOKUP($A28,Spr07HSGQE!$C$195:$J$242,7,FALSE)</f>
        <v>0.71698113207547198</v>
      </c>
      <c r="FN28" s="47">
        <f>VLOOKUP($A28,Spr07HSGQE!$C$195:$J$242,8,FALSE)</f>
        <v>0.28301886792452802</v>
      </c>
      <c r="FO28" s="47">
        <f>VLOOKUP($A28,Spr07HSGQE!$C$329:$J$374,7,FALSE)</f>
        <v>0.45454545454545497</v>
      </c>
      <c r="FP28" s="47">
        <f>VLOOKUP($A28,Spr07HSGQE!$C$329:$J$374,8,FALSE)</f>
        <v>0.54545454545454497</v>
      </c>
      <c r="FQ28" s="47">
        <f>VLOOKUP($A28,Spr07HSGQE!$C$56:$J$104,7,FALSE)</f>
        <v>0.546875</v>
      </c>
      <c r="FR28" s="47">
        <f>VLOOKUP($A28,Spr07HSGQE!$C$56:$J$104,8,FALSE)</f>
        <v>0.453125</v>
      </c>
      <c r="FS28" s="51">
        <f>VLOOKUP($A28,Spr07HSGQE!$C$243:$J$274,7,FALSE)</f>
        <v>0.71428571428571397</v>
      </c>
      <c r="FT28" s="51">
        <f>VLOOKUP($A28,Spr07HSGQE!$C$243:$J$274,8,FALSE)</f>
        <v>0.28571428571428598</v>
      </c>
      <c r="FU28" s="51">
        <f>VLOOKUP($A28,Spr07HSGQE!$C$375:$J$406,7,FALSE)</f>
        <v>0.57142857142857095</v>
      </c>
      <c r="FV28" s="51">
        <f>VLOOKUP($A28,Spr07HSGQE!$C$375:$J$406,8,FALSE)</f>
        <v>0.42857142857142899</v>
      </c>
      <c r="FW28" s="51">
        <f>VLOOKUP($A28,Spr07HSGQE!$C$105:$J$140,7,FALSE)</f>
        <v>0.57142857142857095</v>
      </c>
      <c r="FX28" s="51">
        <f>VLOOKUP($A28,Spr07HSGQE!$C$105:$J$140,8,FALSE)</f>
        <v>0.42857142857142899</v>
      </c>
      <c r="FY28" s="46"/>
    </row>
    <row r="29" spans="1:181">
      <c r="A29">
        <f>VLOOKUP(B29,districts!$A$2:$B$56,2,FALSE)</f>
        <v>25</v>
      </c>
      <c r="B29" s="19" t="s">
        <v>70</v>
      </c>
      <c r="C29" s="58">
        <v>10</v>
      </c>
      <c r="D29" s="59">
        <v>1</v>
      </c>
      <c r="E29" s="60">
        <v>20718378</v>
      </c>
      <c r="F29" s="61">
        <v>2295.7199999999998</v>
      </c>
      <c r="G29" s="62">
        <v>-0.46090142432848913</v>
      </c>
      <c r="H29" s="63">
        <v>14.4</v>
      </c>
      <c r="I29" s="62">
        <v>3.4</v>
      </c>
      <c r="J29" s="66">
        <v>33.6</v>
      </c>
      <c r="K29" s="20"/>
      <c r="L29" s="67">
        <v>64</v>
      </c>
      <c r="M29" s="63">
        <v>5.8</v>
      </c>
      <c r="N29" s="62">
        <v>0</v>
      </c>
      <c r="O29" s="63">
        <v>93.938506738987499</v>
      </c>
      <c r="P29" s="68">
        <v>131</v>
      </c>
      <c r="Q29" s="69">
        <v>63.6</v>
      </c>
      <c r="R29" s="32"/>
      <c r="S29" s="48">
        <v>21.7</v>
      </c>
      <c r="T29" s="48">
        <v>28.7</v>
      </c>
      <c r="U29" s="48">
        <v>31.8</v>
      </c>
      <c r="V29" s="48">
        <v>17.8</v>
      </c>
      <c r="W29" s="48">
        <v>22.3</v>
      </c>
      <c r="X29" s="48">
        <v>27.4</v>
      </c>
      <c r="Y29" s="48">
        <v>31.8</v>
      </c>
      <c r="Z29" s="48">
        <v>18.5</v>
      </c>
      <c r="AA29" s="48">
        <v>18.5</v>
      </c>
      <c r="AB29" s="48">
        <v>32.5</v>
      </c>
      <c r="AC29" s="48">
        <v>28</v>
      </c>
      <c r="AD29" s="48">
        <v>21</v>
      </c>
      <c r="AE29" s="81"/>
      <c r="AF29" s="50">
        <v>30.1</v>
      </c>
      <c r="AG29" s="50">
        <v>34</v>
      </c>
      <c r="AH29" s="50">
        <v>23.3</v>
      </c>
      <c r="AI29" s="50">
        <v>12.6</v>
      </c>
      <c r="AJ29" s="50">
        <v>33.5</v>
      </c>
      <c r="AK29" s="50">
        <v>28.6</v>
      </c>
      <c r="AL29" s="50">
        <v>19.899999999999999</v>
      </c>
      <c r="AM29" s="50">
        <v>18</v>
      </c>
      <c r="AN29" s="50">
        <v>24</v>
      </c>
      <c r="AO29" s="50">
        <v>36.1</v>
      </c>
      <c r="AP29" s="50">
        <v>23.1</v>
      </c>
      <c r="AQ29" s="50">
        <v>16.8</v>
      </c>
      <c r="AR29" s="33"/>
      <c r="AS29" s="34"/>
      <c r="AT29" s="51">
        <f>VLOOKUP(A29,SBA07_raw!$C$427:$L$478,7,FALSE)</f>
        <v>0.38970588235294101</v>
      </c>
      <c r="AU29" s="51">
        <f>VLOOKUP(A29,SBA07_raw!$C$427:$L$478,8,FALSE)</f>
        <v>0.52205882352941202</v>
      </c>
      <c r="AV29" s="51">
        <f>VLOOKUP(A29,SBA07_raw!$C$427:$L$478,9,FALSE)</f>
        <v>6.6176470588235295E-2</v>
      </c>
      <c r="AW29" s="51">
        <f>VLOOKUP(A29,SBA07_raw!$C$427:$L$478,10,FALSE)</f>
        <v>2.2058823529411801E-2</v>
      </c>
      <c r="AX29" s="51">
        <f>VLOOKUP(A29,SBA07_raw!$C$852:$L$903,7,FALSE)</f>
        <v>0.34074074074074101</v>
      </c>
      <c r="AY29" s="51">
        <f>VLOOKUP(A29,SBA07_raw!$C$852:$L$903,8,FALSE)</f>
        <v>0.50370370370370399</v>
      </c>
      <c r="AZ29" s="51">
        <f>VLOOKUP(A29,SBA07_raw!$C$852:$L$903,9,FALSE)</f>
        <v>0.140740740740741</v>
      </c>
      <c r="BA29" s="51">
        <f>VLOOKUP(A29,SBA07_raw!$C$852:$L$903,10,FALSE)</f>
        <v>1.48148148148148E-2</v>
      </c>
      <c r="BB29" s="51">
        <f>VLOOKUP(A29,SBA07_raw!$C$2:$L$53,7,FALSE)</f>
        <v>0.306569343065693</v>
      </c>
      <c r="BC29" s="51">
        <f>VLOOKUP(A29,SBA07_raw!$C$2:$L$53,8,FALSE)</f>
        <v>0.52554744525547403</v>
      </c>
      <c r="BD29" s="51">
        <f>VLOOKUP(A29,SBA07_raw!$C$2:$L$53,9,FALSE)</f>
        <v>0.109489051094891</v>
      </c>
      <c r="BE29" s="51">
        <f>VLOOKUP(A29,SBA07_raw!$C$2:$L$53,10,FALSE)</f>
        <v>5.8394160583941597E-2</v>
      </c>
      <c r="BF29" s="33"/>
      <c r="BG29" s="47">
        <f>VLOOKUP(A29,SBA07_raw!$C$479:$L$531,7,FALSE)</f>
        <v>0.30232558139534899</v>
      </c>
      <c r="BH29" s="47">
        <f>VLOOKUP(A29,SBA07_raw!$C$479:$L$531,8,FALSE)</f>
        <v>0.52325581395348797</v>
      </c>
      <c r="BI29" s="47">
        <f>VLOOKUP(A29,SBA07_raw!$C$479:$L$531,9,FALSE)</f>
        <v>0.104651162790698</v>
      </c>
      <c r="BJ29" s="47">
        <f>VLOOKUP(A29,SBA07_raw!$C$479:$L$531,10,FALSE)</f>
        <v>6.9767441860465101E-2</v>
      </c>
      <c r="BK29" s="47">
        <f>VLOOKUP(A29,SBA07_raw!$C$904:$L$956,7,FALSE)</f>
        <v>0.26162790697674398</v>
      </c>
      <c r="BL29" s="47">
        <f>VLOOKUP(A29,SBA07_raw!$C$904:$L$956,8,FALSE)</f>
        <v>0.49418604651162801</v>
      </c>
      <c r="BM29" s="47">
        <f>VLOOKUP(A29,SBA07_raw!$C$904:$L$956,9,FALSE)</f>
        <v>0.226744186046512</v>
      </c>
      <c r="BN29" s="47">
        <f>VLOOKUP(A29,SBA07_raw!$C$904:$L$956,10,FALSE)</f>
        <v>1.74418604651163E-2</v>
      </c>
      <c r="BO29" s="47">
        <f>VLOOKUP(A29,SBA07_raw!$C$54:$L$106,7,FALSE)</f>
        <v>0.24561403508771901</v>
      </c>
      <c r="BP29" s="47">
        <f>VLOOKUP(A29,SBA07_raw!$C$54:$L$106,8,FALSE)</f>
        <v>0.47953216374268998</v>
      </c>
      <c r="BQ29" s="47">
        <f>VLOOKUP(A29,SBA07_raw!$C$54:$L$106,9,FALSE)</f>
        <v>0.13450292397660801</v>
      </c>
      <c r="BR29" s="47">
        <f>VLOOKUP(A29,SBA07_raw!$C$54:$L$106,10,FALSE)</f>
        <v>0.140350877192982</v>
      </c>
      <c r="BS29" s="33"/>
      <c r="BT29" s="51">
        <f>VLOOKUP($A29,SBA07_raw!$C$532:$L$584,7,FALSE)</f>
        <v>0.225806451612903</v>
      </c>
      <c r="BU29" s="51">
        <f>VLOOKUP($A29,SBA07_raw!$C$532:$L$584,8,FALSE)</f>
        <v>0.619354838709677</v>
      </c>
      <c r="BV29" s="51">
        <f>VLOOKUP($A29,SBA07_raw!$C$532:$L$584,9,FALSE)</f>
        <v>0.11612903225806499</v>
      </c>
      <c r="BW29" s="51">
        <f>VLOOKUP($A29,SBA07_raw!$C$532:$L$584,10,FALSE)</f>
        <v>3.8709677419354799E-2</v>
      </c>
      <c r="BX29" s="52">
        <f>VLOOKUP($A29,SBA07_raw!$C$957:$L$1009,7,FALSE)</f>
        <v>0.19480519480519501</v>
      </c>
      <c r="BY29" s="52">
        <f>VLOOKUP($A29,SBA07_raw!$C$957:$L$1009,8,FALSE)</f>
        <v>0.57792207792207795</v>
      </c>
      <c r="BZ29" s="52">
        <f>VLOOKUP($A29,SBA07_raw!$C$957:$L$1009,9,FALSE)</f>
        <v>0.214285714285714</v>
      </c>
      <c r="CA29" s="52">
        <f>VLOOKUP($A29,SBA07_raw!$C$957:$L$1009,10,FALSE)</f>
        <v>1.2987012987013E-2</v>
      </c>
      <c r="CB29" s="52">
        <f>VLOOKUP($A29,SBA07_raw!$C$107:$L$159,7,FALSE)</f>
        <v>0.37419354838709701</v>
      </c>
      <c r="CC29" s="52">
        <f>VLOOKUP($A29,SBA07_raw!$C$107:$L$159,8,FALSE)</f>
        <v>0.39354838709677398</v>
      </c>
      <c r="CD29" s="52">
        <f>VLOOKUP($A29,SBA07_raw!$C$107:$L$159,9,FALSE)</f>
        <v>0.16774193548387101</v>
      </c>
      <c r="CE29" s="52">
        <f>VLOOKUP($A29,SBA07_raw!$C$107:$L$159,10,FALSE)</f>
        <v>6.4516129032258104E-2</v>
      </c>
      <c r="CF29" s="36"/>
      <c r="CG29" s="53">
        <f>VLOOKUP($A29,SBA07_raw!$C$585:$L$637,7,FALSE)</f>
        <v>0.32330827067669199</v>
      </c>
      <c r="CH29" s="53">
        <f>VLOOKUP($A29,SBA07_raw!$C$585:$L$637,8,FALSE)</f>
        <v>0.466165413533835</v>
      </c>
      <c r="CI29" s="53">
        <f>VLOOKUP($A29,SBA07_raw!$C$585:$L$637,9,FALSE)</f>
        <v>0.18796992481203001</v>
      </c>
      <c r="CJ29" s="53">
        <f>VLOOKUP($A29,SBA07_raw!$C$585:$L$637,10,FALSE)</f>
        <v>2.2556390977443601E-2</v>
      </c>
      <c r="CK29" s="53">
        <f>VLOOKUP($A29,SBA07_raw!$C$1010:$L$1062,7,FALSE)</f>
        <v>0.29104477611940299</v>
      </c>
      <c r="CL29" s="53">
        <f>VLOOKUP($A29,SBA07_raw!$C$1010:$L$1062,8,FALSE)</f>
        <v>0.44029850746268701</v>
      </c>
      <c r="CM29" s="53">
        <f>VLOOKUP($A29,SBA07_raw!$C$1010:$L$1062,9,FALSE)</f>
        <v>0.21641791044776101</v>
      </c>
      <c r="CN29" s="53">
        <f>VLOOKUP($A29,SBA07_raw!$C$1010:$L$1062,10,FALSE)</f>
        <v>5.22388059701493E-2</v>
      </c>
      <c r="CO29" s="53">
        <f>VLOOKUP($A29,SBA07_raw!$C$160:$L$212,7,FALSE)</f>
        <v>0.28571428571428598</v>
      </c>
      <c r="CP29" s="53">
        <f>VLOOKUP($A29,SBA07_raw!$C$160:$L$212,8,FALSE)</f>
        <v>0.43609022556390997</v>
      </c>
      <c r="CQ29" s="53">
        <f>VLOOKUP($A29,SBA07_raw!$C$160:$L$212,9,FALSE)</f>
        <v>0.18796992481203001</v>
      </c>
      <c r="CR29" s="53">
        <f>VLOOKUP($A29,SBA07_raw!$C$160:$L$212,10,FALSE)</f>
        <v>9.0225563909774403E-2</v>
      </c>
      <c r="CS29" s="33"/>
      <c r="CT29" s="51">
        <f>VLOOKUP($A29,SBA07_raw!$C$638:$L$690,7,FALSE)</f>
        <v>0.29468599033816401</v>
      </c>
      <c r="CU29" s="51">
        <f>VLOOKUP($A29,SBA07_raw!$C$638:$L$690,8,FALSE)</f>
        <v>0.51207729468598995</v>
      </c>
      <c r="CV29" s="51">
        <f>VLOOKUP($A29,SBA07_raw!$C$638:$L$690,9,FALSE)</f>
        <v>0.15458937198067599</v>
      </c>
      <c r="CW29" s="51">
        <f>VLOOKUP($A29,SBA07_raw!$C$638:$L$690,10,FALSE)</f>
        <v>3.8647342995169101E-2</v>
      </c>
      <c r="CX29" s="51">
        <f>VLOOKUP($A29,SBA07_raw!$C$1063:$L$1115,7,FALSE)</f>
        <v>0.101449275362319</v>
      </c>
      <c r="CY29" s="51">
        <f>VLOOKUP($A29,SBA07_raw!$C$1063:$L$1115,8,FALSE)</f>
        <v>0.58454106280193197</v>
      </c>
      <c r="CZ29" s="51">
        <f>VLOOKUP($A29,SBA07_raw!$C$1063:$L$1115,9,FALSE)</f>
        <v>0.25120772946859898</v>
      </c>
      <c r="DA29" s="51">
        <f>VLOOKUP($A29,SBA07_raw!$C$1063:$L$1115,10,FALSE)</f>
        <v>6.2801932367149801E-2</v>
      </c>
      <c r="DB29" s="51">
        <f>VLOOKUP($A29,SBA07_raw!$C$213:$L$265,7,FALSE)</f>
        <v>0.30582524271844702</v>
      </c>
      <c r="DC29" s="51">
        <f>VLOOKUP($A29,SBA07_raw!$C$213:$L$265,8,FALSE)</f>
        <v>0.41262135922330101</v>
      </c>
      <c r="DD29" s="51">
        <f>VLOOKUP($A29,SBA07_raw!$C$213:$L$265,9,FALSE)</f>
        <v>0.19417475728155301</v>
      </c>
      <c r="DE29" s="51">
        <f>VLOOKUP($A29,SBA07_raw!$C$213:$L$265,10,FALSE)</f>
        <v>8.7378640776699004E-2</v>
      </c>
      <c r="DF29" s="33"/>
      <c r="DG29" s="47">
        <f>VLOOKUP($A29,SBA07_raw!$C$691:$L$743,7,FALSE)</f>
        <v>0.337579617834395</v>
      </c>
      <c r="DH29" s="47">
        <f>VLOOKUP($A29,SBA07_raw!$C$691:$L$743,8,FALSE)</f>
        <v>0.52866242038216604</v>
      </c>
      <c r="DI29" s="47">
        <f>VLOOKUP($A29,SBA07_raw!$C$691:$L$743,9,FALSE)</f>
        <v>0.10828025477707</v>
      </c>
      <c r="DJ29" s="47">
        <f>VLOOKUP($A29,SBA07_raw!$C$691:$L$743,10,FALSE)</f>
        <v>2.54777070063694E-2</v>
      </c>
      <c r="DK29" s="47">
        <f>VLOOKUP($A29,SBA07_raw!$C$1116:$L$1168,7,FALSE)</f>
        <v>6.4102564102564097E-2</v>
      </c>
      <c r="DL29" s="47">
        <f>VLOOKUP($A29,SBA07_raw!$C$1116:$L$1168,8,FALSE)</f>
        <v>0.64102564102564097</v>
      </c>
      <c r="DM29" s="47">
        <f>VLOOKUP($A29,SBA07_raw!$C$1116:$L$1168,9,FALSE)</f>
        <v>0.237179487179487</v>
      </c>
      <c r="DN29" s="47">
        <f>VLOOKUP($A29,SBA07_raw!$C$1116:$L$1168,10,FALSE)</f>
        <v>5.7692307692307702E-2</v>
      </c>
      <c r="DO29" s="47">
        <f>VLOOKUP($A29,SBA07_raw!$C$266:$L$318,7,FALSE)</f>
        <v>0.32484076433121001</v>
      </c>
      <c r="DP29" s="47">
        <f>VLOOKUP($A29,SBA07_raw!$C$266:$L$318,8,FALSE)</f>
        <v>0.38216560509554098</v>
      </c>
      <c r="DQ29" s="47">
        <f>VLOOKUP($A29,SBA07_raw!$C$266:$L$318,9,FALSE)</f>
        <v>0.152866242038217</v>
      </c>
      <c r="DR29" s="47">
        <f>VLOOKUP($A29,SBA07_raw!$C$266:$L$318,10,FALSE)</f>
        <v>0.14012738853503201</v>
      </c>
      <c r="DS29" s="85"/>
      <c r="DT29" s="83">
        <f>VLOOKUP($A29,SBA07_raw!$C$744:$L$797,7,FALSE)</f>
        <v>0.48095238095238102</v>
      </c>
      <c r="DU29" s="83">
        <f>VLOOKUP($A29,SBA07_raw!$C$744:$L$797,8,FALSE)</f>
        <v>0.38571428571428601</v>
      </c>
      <c r="DV29" s="83">
        <f>VLOOKUP($A29,SBA07_raw!$C$744:$L$797,9,FALSE)</f>
        <v>0.12380952380952399</v>
      </c>
      <c r="DW29" s="83">
        <f>VLOOKUP($A29,SBA07_raw!$C$744:$L$797,10,FALSE)</f>
        <v>9.5238095238095195E-3</v>
      </c>
      <c r="DX29" s="83">
        <f>VLOOKUP($A29,SBA07_raw!$C$1169:$L$1222,7,FALSE)</f>
        <v>4.8309178743961401E-2</v>
      </c>
      <c r="DY29" s="83">
        <f>VLOOKUP($A29,SBA07_raw!$C$1169:$L$1222,8,FALSE)</f>
        <v>0.73429951690821305</v>
      </c>
      <c r="DZ29" s="83">
        <f>VLOOKUP($A29,SBA07_raw!$C$1169:$L$1222,9,FALSE)</f>
        <v>0.173913043478261</v>
      </c>
      <c r="EA29" s="83">
        <f>VLOOKUP($A29,SBA07_raw!$C$1169:$L$1222,10,FALSE)</f>
        <v>4.3478260869565202E-2</v>
      </c>
      <c r="EB29" s="83">
        <f>VLOOKUP($A29,SBA07_raw!$C$319:$L$372,7,FALSE)</f>
        <v>0.23671497584541101</v>
      </c>
      <c r="EC29" s="83">
        <f>VLOOKUP($A29,SBA07_raw!$C$319:$L$372,8,FALSE)</f>
        <v>0.39613526570048302</v>
      </c>
      <c r="ED29" s="83">
        <f>VLOOKUP($A29,SBA07_raw!$C$319:$L$372,9,FALSE)</f>
        <v>0.217391304347826</v>
      </c>
      <c r="EE29" s="83">
        <f>VLOOKUP($A29,SBA07_raw!$C$319:$L$372,10,FALSE)</f>
        <v>0.14975845410628</v>
      </c>
      <c r="EF29" s="85"/>
      <c r="EG29" s="84">
        <f>VLOOKUP($A29,SBA07_raw!$C$798:$L$851,7,FALSE)</f>
        <v>0.45562130177514798</v>
      </c>
      <c r="EH29" s="84">
        <f>VLOOKUP($A29,SBA07_raw!$C$798:$L$851,8,FALSE)</f>
        <v>0.42011834319526598</v>
      </c>
      <c r="EI29" s="84">
        <f>VLOOKUP($A29,SBA07_raw!$C$798:$L$851,9,FALSE)</f>
        <v>0.118343195266272</v>
      </c>
      <c r="EJ29" s="84">
        <f>VLOOKUP($A29,SBA07_raw!$C$798:$L$851,10,FALSE)</f>
        <v>5.9171597633136102E-3</v>
      </c>
      <c r="EK29" s="84">
        <f>VLOOKUP($A29,SBA07_raw!$C$1223:$L$1276,7,FALSE)</f>
        <v>4.6783625730994101E-2</v>
      </c>
      <c r="EL29" s="84">
        <f>VLOOKUP($A29,SBA07_raw!$C$1223:$L$1276,8,FALSE)</f>
        <v>0.783625730994152</v>
      </c>
      <c r="EM29" s="84">
        <f>VLOOKUP($A29,SBA07_raw!$C$1223:$L$1276,9,FALSE)</f>
        <v>0.12280701754386</v>
      </c>
      <c r="EN29" s="84">
        <f>VLOOKUP($A29,SBA07_raw!$C$1223:$L$1276,10,FALSE)</f>
        <v>4.6783625730994101E-2</v>
      </c>
      <c r="EO29" s="84">
        <f>VLOOKUP($A29,SBA07_raw!$C$373:$L$426,7,FALSE)</f>
        <v>0.23837209302325599</v>
      </c>
      <c r="EP29" s="84">
        <f>VLOOKUP($A29,SBA07_raw!$C$373:$L$426,8,FALSE)</f>
        <v>0.47093023255813998</v>
      </c>
      <c r="EQ29" s="84">
        <f>VLOOKUP($A29,SBA07_raw!$C$373:$L$426,9,FALSE)</f>
        <v>0.168604651162791</v>
      </c>
      <c r="ER29" s="84">
        <f>VLOOKUP($A29,SBA07_raw!$C$373:$L$426,10,FALSE)</f>
        <v>0.122093023255814</v>
      </c>
      <c r="ES29" s="56"/>
      <c r="ET29" s="51">
        <f>VLOOKUP($A29,Fall06HSGQE!$C$141:$J$192,7,FALSE)</f>
        <v>0.76190476190476197</v>
      </c>
      <c r="EU29" s="51">
        <f>VLOOKUP($A29,Fall06HSGQE!$C$141:$J$192,8,FALSE)</f>
        <v>0.238095238095238</v>
      </c>
      <c r="EV29" s="51">
        <f>VLOOKUP($A29,Fall06HSGQE!$C$260:$J$309,7,FALSE)</f>
        <v>0.48648648648648701</v>
      </c>
      <c r="EW29" s="51">
        <f>VLOOKUP($A29,Fall06HSGQE!$C$260:$J$309,8,FALSE)</f>
        <v>0.51351351351351304</v>
      </c>
      <c r="EX29" s="51">
        <f>VLOOKUP($A29,Fall06HSGQE!$C$22:$J$73,7,FALSE)</f>
        <v>0.480769230769231</v>
      </c>
      <c r="EY29" s="51">
        <f>VLOOKUP($A29,Fall06HSGQE!$C$22:$J$73,8,FALSE)</f>
        <v>0.51923076923076905</v>
      </c>
      <c r="EZ29" s="47">
        <f>VLOOKUP($A29,Fall06HSGQE!$C$193:$J$241,7,FALSE)</f>
        <v>0.84</v>
      </c>
      <c r="FA29" s="47">
        <f>VLOOKUP($A29,Fall06HSGQE!$C$193:$J$241,8,FALSE)</f>
        <v>0.16</v>
      </c>
      <c r="FB29" s="47" t="str">
        <f>VLOOKUP($A29,Fall06HSGQE!$C$310:$J$349,7,FALSE)</f>
        <v>25% or Fewer</v>
      </c>
      <c r="FC29" s="47" t="str">
        <f>VLOOKUP($A29,Fall06HSGQE!$C$310:$J$349,8,FALSE)</f>
        <v>75% or More</v>
      </c>
      <c r="FD29" s="47">
        <f>VLOOKUP($A29,Fall06HSGQE!$C$74:$J$121,7,FALSE)</f>
        <v>0.45454545454545497</v>
      </c>
      <c r="FE29" s="47">
        <f>VLOOKUP($A29,Fall06HSGQE!$C$74:$J$121,8,FALSE)</f>
        <v>0.54545454545454497</v>
      </c>
      <c r="FF29" s="86"/>
      <c r="FG29" s="51">
        <f>VLOOKUP($A29,Spr07HSGQE!$C$141:$J$194,7,FALSE)</f>
        <v>0.92899408284023699</v>
      </c>
      <c r="FH29" s="51">
        <f>VLOOKUP($A29,Spr07HSGQE!$C$141:$J$194,8,FALSE)</f>
        <v>7.1005917159763302E-2</v>
      </c>
      <c r="FI29" s="51">
        <f>VLOOKUP($A29,Spr07HSGQE!$C$275:$J$328,7,FALSE)</f>
        <v>0.84210526315789502</v>
      </c>
      <c r="FJ29" s="51">
        <f>VLOOKUP($A29,Spr07HSGQE!$C$275:$J$328,8,FALSE)</f>
        <v>0.157894736842105</v>
      </c>
      <c r="FK29" s="51">
        <f>VLOOKUP($A29,Spr07HSGQE!$C$2:$J$55,7,FALSE)</f>
        <v>0.831395348837209</v>
      </c>
      <c r="FL29" s="51">
        <f>VLOOKUP($A29,Spr07HSGQE!$C$2:$J$55,8,FALSE)</f>
        <v>0.168604651162791</v>
      </c>
      <c r="FM29" s="47">
        <f>VLOOKUP($A29,Spr07HSGQE!$C$195:$J$242,7,FALSE)</f>
        <v>0.625</v>
      </c>
      <c r="FN29" s="47">
        <f>VLOOKUP($A29,Spr07HSGQE!$C$195:$J$242,8,FALSE)</f>
        <v>0.375</v>
      </c>
      <c r="FO29" s="47">
        <f>VLOOKUP($A29,Spr07HSGQE!$C$329:$J$374,7,FALSE)</f>
        <v>0.64285714285714302</v>
      </c>
      <c r="FP29" s="47">
        <f>VLOOKUP($A29,Spr07HSGQE!$C$329:$J$374,8,FALSE)</f>
        <v>0.35714285714285698</v>
      </c>
      <c r="FQ29" s="47">
        <f>VLOOKUP($A29,Spr07HSGQE!$C$56:$J$104,7,FALSE)</f>
        <v>0.33333333333333298</v>
      </c>
      <c r="FR29" s="47">
        <f>VLOOKUP($A29,Spr07HSGQE!$C$56:$J$104,8,FALSE)</f>
        <v>0.66666666666666696</v>
      </c>
      <c r="FS29" s="51" t="str">
        <f>VLOOKUP($A29,Spr07HSGQE!$C$243:$J$274,7,FALSE)</f>
        <v>40% or Fewer</v>
      </c>
      <c r="FT29" s="51" t="str">
        <f>VLOOKUP($A29,Spr07HSGQE!$C$243:$J$274,8,FALSE)</f>
        <v>60% or More</v>
      </c>
      <c r="FU29" s="51">
        <f>VLOOKUP($A29,Spr07HSGQE!$C$375:$J$406,7,FALSE)</f>
        <v>0.55555555555555602</v>
      </c>
      <c r="FV29" s="51">
        <f>VLOOKUP($A29,Spr07HSGQE!$C$375:$J$406,8,FALSE)</f>
        <v>0.44444444444444398</v>
      </c>
      <c r="FW29" s="51">
        <f>VLOOKUP($A29,Spr07HSGQE!$C$105:$J$140,7,FALSE)</f>
        <v>0.25</v>
      </c>
      <c r="FX29" s="51">
        <f>VLOOKUP($A29,Spr07HSGQE!$C$105:$J$140,8,FALSE)</f>
        <v>0.75</v>
      </c>
      <c r="FY29" s="46"/>
    </row>
    <row r="30" spans="1:181">
      <c r="A30">
        <f>VLOOKUP(B30,districts!$A$2:$B$56,2,FALSE)</f>
        <v>27</v>
      </c>
      <c r="B30" s="19" t="s">
        <v>71</v>
      </c>
      <c r="C30" s="58">
        <v>1</v>
      </c>
      <c r="D30" s="59">
        <v>1</v>
      </c>
      <c r="E30" s="60">
        <v>2397218</v>
      </c>
      <c r="F30" s="61">
        <v>135.6</v>
      </c>
      <c r="G30" s="62">
        <v>-15.037593984962406</v>
      </c>
      <c r="H30" s="63">
        <v>20.9</v>
      </c>
      <c r="I30" s="62">
        <v>41.8</v>
      </c>
      <c r="J30" s="66">
        <v>61.9</v>
      </c>
      <c r="K30" s="20"/>
      <c r="L30" s="67">
        <v>1</v>
      </c>
      <c r="M30" s="63">
        <v>1.5</v>
      </c>
      <c r="N30" s="62">
        <v>0.95238095238095244</v>
      </c>
      <c r="O30" s="63">
        <v>95.160154145775493</v>
      </c>
      <c r="P30" s="68">
        <v>4</v>
      </c>
      <c r="Q30" s="69">
        <v>66.7</v>
      </c>
      <c r="R30" s="32"/>
      <c r="S30" s="48">
        <v>16.7</v>
      </c>
      <c r="T30" s="48">
        <v>8.3000000000000007</v>
      </c>
      <c r="U30" s="48">
        <v>41.7</v>
      </c>
      <c r="V30" s="48">
        <v>33.299999999999997</v>
      </c>
      <c r="W30" s="48">
        <v>16.7</v>
      </c>
      <c r="X30" s="48">
        <v>25</v>
      </c>
      <c r="Y30" s="48">
        <v>8.3000000000000007</v>
      </c>
      <c r="Z30" s="48">
        <v>50</v>
      </c>
      <c r="AA30" s="48">
        <v>8.3000000000000007</v>
      </c>
      <c r="AB30" s="48">
        <v>41.7</v>
      </c>
      <c r="AC30" s="48">
        <v>16.7</v>
      </c>
      <c r="AD30" s="48">
        <v>33.299999999999997</v>
      </c>
      <c r="AE30" s="81"/>
      <c r="AF30" s="50">
        <v>25</v>
      </c>
      <c r="AG30" s="50">
        <v>25</v>
      </c>
      <c r="AH30" s="50">
        <v>0</v>
      </c>
      <c r="AI30" s="50">
        <v>50</v>
      </c>
      <c r="AJ30" s="50">
        <v>12.5</v>
      </c>
      <c r="AK30" s="50">
        <v>37.5</v>
      </c>
      <c r="AL30" s="50">
        <v>25</v>
      </c>
      <c r="AM30" s="50">
        <v>25</v>
      </c>
      <c r="AN30" s="50">
        <v>12.5</v>
      </c>
      <c r="AO30" s="50">
        <v>12.5</v>
      </c>
      <c r="AP30" s="50">
        <v>37.5</v>
      </c>
      <c r="AQ30" s="50">
        <v>37.5</v>
      </c>
      <c r="AR30" s="33"/>
      <c r="AS30" s="34"/>
      <c r="AT30" s="51" t="str">
        <f>VLOOKUP(A30,SBA07_raw!$C$427:$L$478,7,FALSE)</f>
        <v>40% or Fewer</v>
      </c>
      <c r="AU30" s="51" t="str">
        <f>VLOOKUP(A30,SBA07_raw!$C$427:$L$478,8,FALSE)</f>
        <v>60% or More</v>
      </c>
      <c r="AV30" s="51">
        <f>VLOOKUP(A30,SBA07_raw!$C$427:$L$478,9,FALSE)</f>
        <v>0</v>
      </c>
      <c r="AW30" s="51">
        <f>VLOOKUP(A30,SBA07_raw!$C$427:$L$478,10,FALSE)</f>
        <v>0</v>
      </c>
      <c r="AX30" s="51">
        <f>VLOOKUP(A30,SBA07_raw!$C$852:$L$903,7,FALSE)</f>
        <v>0.57142857142857095</v>
      </c>
      <c r="AY30" s="51">
        <f>VLOOKUP(A30,SBA07_raw!$C$852:$L$903,8,FALSE)</f>
        <v>0.42857142857142899</v>
      </c>
      <c r="AZ30" s="51">
        <f>VLOOKUP(A30,SBA07_raw!$C$852:$L$903,9,FALSE)</f>
        <v>0</v>
      </c>
      <c r="BA30" s="51">
        <f>VLOOKUP(A30,SBA07_raw!$C$852:$L$903,10,FALSE)</f>
        <v>0</v>
      </c>
      <c r="BB30" s="51">
        <f>VLOOKUP(A30,SBA07_raw!$C$2:$L$53,7,FALSE)</f>
        <v>0.42857142857142899</v>
      </c>
      <c r="BC30" s="51">
        <f>VLOOKUP(A30,SBA07_raw!$C$2:$L$53,8,FALSE)</f>
        <v>0.57142857142857095</v>
      </c>
      <c r="BD30" s="51">
        <f>VLOOKUP(A30,SBA07_raw!$C$2:$L$53,9,FALSE)</f>
        <v>0</v>
      </c>
      <c r="BE30" s="51">
        <f>VLOOKUP(A30,SBA07_raw!$C$2:$L$53,10,FALSE)</f>
        <v>0</v>
      </c>
      <c r="BF30" s="33"/>
      <c r="BG30" s="47">
        <f>VLOOKUP(A30,SBA07_raw!$C$479:$L$531,7,FALSE)</f>
        <v>0.33333333333333298</v>
      </c>
      <c r="BH30" s="47">
        <f>VLOOKUP(A30,SBA07_raw!$C$479:$L$531,8,FALSE)</f>
        <v>0.44444444444444398</v>
      </c>
      <c r="BI30" s="47">
        <f>VLOOKUP(A30,SBA07_raw!$C$479:$L$531,9,FALSE)</f>
        <v>0.22222222222222199</v>
      </c>
      <c r="BJ30" s="47">
        <f>VLOOKUP(A30,SBA07_raw!$C$479:$L$531,10,FALSE)</f>
        <v>0</v>
      </c>
      <c r="BK30" s="47">
        <f>VLOOKUP(A30,SBA07_raw!$C$904:$L$956,7,FALSE)</f>
        <v>0.22222222222222199</v>
      </c>
      <c r="BL30" s="47">
        <f>VLOOKUP(A30,SBA07_raw!$C$904:$L$956,8,FALSE)</f>
        <v>0.66666666666666696</v>
      </c>
      <c r="BM30" s="47">
        <f>VLOOKUP(A30,SBA07_raw!$C$904:$L$956,9,FALSE)</f>
        <v>0.11111111111111099</v>
      </c>
      <c r="BN30" s="47">
        <f>VLOOKUP(A30,SBA07_raw!$C$904:$L$956,10,FALSE)</f>
        <v>0</v>
      </c>
      <c r="BO30" s="47">
        <f>VLOOKUP(A30,SBA07_raw!$C$54:$L$106,7,FALSE)</f>
        <v>0.11111111111111099</v>
      </c>
      <c r="BP30" s="47">
        <f>VLOOKUP(A30,SBA07_raw!$C$54:$L$106,8,FALSE)</f>
        <v>0.66666666666666696</v>
      </c>
      <c r="BQ30" s="47">
        <f>VLOOKUP(A30,SBA07_raw!$C$54:$L$106,9,FALSE)</f>
        <v>0.22222222222222199</v>
      </c>
      <c r="BR30" s="47">
        <f>VLOOKUP(A30,SBA07_raw!$C$54:$L$106,10,FALSE)</f>
        <v>0</v>
      </c>
      <c r="BS30" s="33"/>
      <c r="BT30" s="51">
        <f>VLOOKUP($A30,SBA07_raw!$C$532:$L$584,7,FALSE)</f>
        <v>0.16666666666666699</v>
      </c>
      <c r="BU30" s="51">
        <f>VLOOKUP($A30,SBA07_raw!$C$532:$L$584,8,FALSE)</f>
        <v>0.5</v>
      </c>
      <c r="BV30" s="51">
        <f>VLOOKUP($A30,SBA07_raw!$C$532:$L$584,9,FALSE)</f>
        <v>0.25</v>
      </c>
      <c r="BW30" s="51">
        <f>VLOOKUP($A30,SBA07_raw!$C$532:$L$584,10,FALSE)</f>
        <v>8.3333333333333301E-2</v>
      </c>
      <c r="BX30" s="52">
        <f>VLOOKUP($A30,SBA07_raw!$C$957:$L$1009,7,FALSE)</f>
        <v>0.16666666666666699</v>
      </c>
      <c r="BY30" s="52">
        <f>VLOOKUP($A30,SBA07_raw!$C$957:$L$1009,8,FALSE)</f>
        <v>0.41666666666666702</v>
      </c>
      <c r="BZ30" s="52">
        <f>VLOOKUP($A30,SBA07_raw!$C$957:$L$1009,9,FALSE)</f>
        <v>0.41666666666666702</v>
      </c>
      <c r="CA30" s="52">
        <f>VLOOKUP($A30,SBA07_raw!$C$957:$L$1009,10,FALSE)</f>
        <v>0</v>
      </c>
      <c r="CB30" s="52">
        <f>VLOOKUP($A30,SBA07_raw!$C$107:$L$159,7,FALSE)</f>
        <v>0.16666666666666699</v>
      </c>
      <c r="CC30" s="52">
        <f>VLOOKUP($A30,SBA07_raw!$C$107:$L$159,8,FALSE)</f>
        <v>0.41666666666666702</v>
      </c>
      <c r="CD30" s="52">
        <f>VLOOKUP($A30,SBA07_raw!$C$107:$L$159,9,FALSE)</f>
        <v>0.25</v>
      </c>
      <c r="CE30" s="52">
        <f>VLOOKUP($A30,SBA07_raw!$C$107:$L$159,10,FALSE)</f>
        <v>0.16666666666666699</v>
      </c>
      <c r="CF30" s="36"/>
      <c r="CG30" s="53">
        <f>VLOOKUP($A30,SBA07_raw!$C$585:$L$637,7,FALSE)</f>
        <v>0.4</v>
      </c>
      <c r="CH30" s="53">
        <f>VLOOKUP($A30,SBA07_raw!$C$585:$L$637,8,FALSE)</f>
        <v>0.5</v>
      </c>
      <c r="CI30" s="53">
        <f>VLOOKUP($A30,SBA07_raw!$C$585:$L$637,9,FALSE)</f>
        <v>0</v>
      </c>
      <c r="CJ30" s="53">
        <f>VLOOKUP($A30,SBA07_raw!$C$585:$L$637,10,FALSE)</f>
        <v>0.1</v>
      </c>
      <c r="CK30" s="53">
        <f>VLOOKUP($A30,SBA07_raw!$C$1010:$L$1062,7,FALSE)</f>
        <v>0.4</v>
      </c>
      <c r="CL30" s="53">
        <f>VLOOKUP($A30,SBA07_raw!$C$1010:$L$1062,8,FALSE)</f>
        <v>0.4</v>
      </c>
      <c r="CM30" s="53">
        <f>VLOOKUP($A30,SBA07_raw!$C$1010:$L$1062,9,FALSE)</f>
        <v>0.1</v>
      </c>
      <c r="CN30" s="53">
        <f>VLOOKUP($A30,SBA07_raw!$C$1010:$L$1062,10,FALSE)</f>
        <v>0.1</v>
      </c>
      <c r="CO30" s="53">
        <f>VLOOKUP($A30,SBA07_raw!$C$160:$L$212,7,FALSE)</f>
        <v>0.3</v>
      </c>
      <c r="CP30" s="53">
        <f>VLOOKUP($A30,SBA07_raw!$C$160:$L$212,8,FALSE)</f>
        <v>0.5</v>
      </c>
      <c r="CQ30" s="53">
        <f>VLOOKUP($A30,SBA07_raw!$C$160:$L$212,9,FALSE)</f>
        <v>0.2</v>
      </c>
      <c r="CR30" s="53">
        <f>VLOOKUP($A30,SBA07_raw!$C$160:$L$212,10,FALSE)</f>
        <v>0</v>
      </c>
      <c r="CS30" s="33"/>
      <c r="CT30" s="51">
        <f>VLOOKUP($A30,SBA07_raw!$C$638:$L$690,7,FALSE)</f>
        <v>0.33333333333333298</v>
      </c>
      <c r="CU30" s="51">
        <f>VLOOKUP($A30,SBA07_raw!$C$638:$L$690,8,FALSE)</f>
        <v>0.44444444444444398</v>
      </c>
      <c r="CV30" s="51">
        <f>VLOOKUP($A30,SBA07_raw!$C$638:$L$690,9,FALSE)</f>
        <v>0.11111111111111099</v>
      </c>
      <c r="CW30" s="51">
        <f>VLOOKUP($A30,SBA07_raw!$C$638:$L$690,10,FALSE)</f>
        <v>0.11111111111111099</v>
      </c>
      <c r="CX30" s="51">
        <f>VLOOKUP($A30,SBA07_raw!$C$1063:$L$1115,7,FALSE)</f>
        <v>0</v>
      </c>
      <c r="CY30" s="51">
        <f>VLOOKUP($A30,SBA07_raw!$C$1063:$L$1115,8,FALSE)</f>
        <v>0.55555555555555602</v>
      </c>
      <c r="CZ30" s="51">
        <f>VLOOKUP($A30,SBA07_raw!$C$1063:$L$1115,9,FALSE)</f>
        <v>0.33333333333333298</v>
      </c>
      <c r="DA30" s="51">
        <f>VLOOKUP($A30,SBA07_raw!$C$1063:$L$1115,10,FALSE)</f>
        <v>0.11111111111111099</v>
      </c>
      <c r="DB30" s="51">
        <f>VLOOKUP($A30,SBA07_raw!$C$213:$L$265,7,FALSE)</f>
        <v>0.22222222222222199</v>
      </c>
      <c r="DC30" s="51">
        <f>VLOOKUP($A30,SBA07_raw!$C$213:$L$265,8,FALSE)</f>
        <v>0.44444444444444398</v>
      </c>
      <c r="DD30" s="51">
        <f>VLOOKUP($A30,SBA07_raw!$C$213:$L$265,9,FALSE)</f>
        <v>0.22222222222222199</v>
      </c>
      <c r="DE30" s="51">
        <f>VLOOKUP($A30,SBA07_raw!$C$213:$L$265,10,FALSE)</f>
        <v>0.11111111111111099</v>
      </c>
      <c r="DF30" s="33"/>
      <c r="DG30" s="47">
        <f>VLOOKUP($A30,SBA07_raw!$C$691:$L$743,7,FALSE)</f>
        <v>0.2</v>
      </c>
      <c r="DH30" s="47">
        <f>VLOOKUP($A30,SBA07_raw!$C$691:$L$743,8,FALSE)</f>
        <v>0.5</v>
      </c>
      <c r="DI30" s="47">
        <f>VLOOKUP($A30,SBA07_raw!$C$691:$L$743,9,FALSE)</f>
        <v>0.3</v>
      </c>
      <c r="DJ30" s="47">
        <f>VLOOKUP($A30,SBA07_raw!$C$691:$L$743,10,FALSE)</f>
        <v>0</v>
      </c>
      <c r="DK30" s="47">
        <f>VLOOKUP($A30,SBA07_raw!$C$1116:$L$1168,7,FALSE)</f>
        <v>0</v>
      </c>
      <c r="DL30" s="47">
        <f>VLOOKUP($A30,SBA07_raw!$C$1116:$L$1168,8,FALSE)</f>
        <v>0.36363636363636398</v>
      </c>
      <c r="DM30" s="47">
        <f>VLOOKUP($A30,SBA07_raw!$C$1116:$L$1168,9,FALSE)</f>
        <v>0.36363636363636398</v>
      </c>
      <c r="DN30" s="47">
        <f>VLOOKUP($A30,SBA07_raw!$C$1116:$L$1168,10,FALSE)</f>
        <v>0.27272727272727298</v>
      </c>
      <c r="DO30" s="47">
        <f>VLOOKUP($A30,SBA07_raw!$C$266:$L$318,7,FALSE)</f>
        <v>0.18181818181818199</v>
      </c>
      <c r="DP30" s="47">
        <f>VLOOKUP($A30,SBA07_raw!$C$266:$L$318,8,FALSE)</f>
        <v>0.36363636363636398</v>
      </c>
      <c r="DQ30" s="47">
        <f>VLOOKUP($A30,SBA07_raw!$C$266:$L$318,9,FALSE)</f>
        <v>0.36363636363636398</v>
      </c>
      <c r="DR30" s="47">
        <f>VLOOKUP($A30,SBA07_raw!$C$266:$L$318,10,FALSE)</f>
        <v>9.0909090909090898E-2</v>
      </c>
      <c r="DS30" s="85"/>
      <c r="DT30" s="83">
        <f>VLOOKUP($A30,SBA07_raw!$C$744:$L$797,7,FALSE)</f>
        <v>0.52631578947368396</v>
      </c>
      <c r="DU30" s="83">
        <f>VLOOKUP($A30,SBA07_raw!$C$744:$L$797,8,FALSE)</f>
        <v>0.42105263157894701</v>
      </c>
      <c r="DV30" s="83">
        <f>VLOOKUP($A30,SBA07_raw!$C$744:$L$797,9,FALSE)</f>
        <v>5.2631578947368397E-2</v>
      </c>
      <c r="DW30" s="83">
        <f>VLOOKUP($A30,SBA07_raw!$C$744:$L$797,10,FALSE)</f>
        <v>0</v>
      </c>
      <c r="DX30" s="83">
        <f>VLOOKUP($A30,SBA07_raw!$C$1169:$L$1222,7,FALSE)</f>
        <v>0.157894736842105</v>
      </c>
      <c r="DY30" s="83">
        <f>VLOOKUP($A30,SBA07_raw!$C$1169:$L$1222,8,FALSE)</f>
        <v>0.63157894736842102</v>
      </c>
      <c r="DZ30" s="83">
        <f>VLOOKUP($A30,SBA07_raw!$C$1169:$L$1222,9,FALSE)</f>
        <v>0.157894736842105</v>
      </c>
      <c r="EA30" s="83">
        <f>VLOOKUP($A30,SBA07_raw!$C$1169:$L$1222,10,FALSE)</f>
        <v>5.2631578947368397E-2</v>
      </c>
      <c r="EB30" s="83">
        <f>VLOOKUP($A30,SBA07_raw!$C$319:$L$372,7,FALSE)</f>
        <v>0.36842105263157898</v>
      </c>
      <c r="EC30" s="83">
        <f>VLOOKUP($A30,SBA07_raw!$C$319:$L$372,8,FALSE)</f>
        <v>0.31578947368421101</v>
      </c>
      <c r="ED30" s="83">
        <f>VLOOKUP($A30,SBA07_raw!$C$319:$L$372,9,FALSE)</f>
        <v>0.157894736842105</v>
      </c>
      <c r="EE30" s="83">
        <f>VLOOKUP($A30,SBA07_raw!$C$319:$L$372,10,FALSE)</f>
        <v>0.157894736842105</v>
      </c>
      <c r="EF30" s="85"/>
      <c r="EG30" s="84">
        <f>VLOOKUP($A30,SBA07_raw!$C$798:$L$851,7,FALSE)</f>
        <v>0.30769230769230799</v>
      </c>
      <c r="EH30" s="84">
        <f>VLOOKUP($A30,SBA07_raw!$C$798:$L$851,8,FALSE)</f>
        <v>0.46153846153846201</v>
      </c>
      <c r="EI30" s="84">
        <f>VLOOKUP($A30,SBA07_raw!$C$798:$L$851,9,FALSE)</f>
        <v>0.230769230769231</v>
      </c>
      <c r="EJ30" s="84">
        <f>VLOOKUP($A30,SBA07_raw!$C$798:$L$851,10,FALSE)</f>
        <v>0</v>
      </c>
      <c r="EK30" s="84">
        <f>VLOOKUP($A30,SBA07_raw!$C$1223:$L$1276,7,FALSE)</f>
        <v>0.15384615384615399</v>
      </c>
      <c r="EL30" s="84">
        <f>VLOOKUP($A30,SBA07_raw!$C$1223:$L$1276,8,FALSE)</f>
        <v>0.61538461538461497</v>
      </c>
      <c r="EM30" s="84">
        <f>VLOOKUP($A30,SBA07_raw!$C$1223:$L$1276,9,FALSE)</f>
        <v>0.15384615384615399</v>
      </c>
      <c r="EN30" s="84">
        <f>VLOOKUP($A30,SBA07_raw!$C$1223:$L$1276,10,FALSE)</f>
        <v>7.69230769230769E-2</v>
      </c>
      <c r="EO30" s="84">
        <f>VLOOKUP($A30,SBA07_raw!$C$373:$L$426,7,FALSE)</f>
        <v>0.15384615384615399</v>
      </c>
      <c r="EP30" s="84">
        <f>VLOOKUP($A30,SBA07_raw!$C$373:$L$426,8,FALSE)</f>
        <v>0.69230769230769196</v>
      </c>
      <c r="EQ30" s="84">
        <f>VLOOKUP($A30,SBA07_raw!$C$373:$L$426,9,FALSE)</f>
        <v>7.69230769230769E-2</v>
      </c>
      <c r="ER30" s="84">
        <f>VLOOKUP($A30,SBA07_raw!$C$373:$L$426,10,FALSE)</f>
        <v>7.69230769230769E-2</v>
      </c>
      <c r="ES30" s="56"/>
      <c r="ET30" s="51" t="str">
        <f>VLOOKUP($A30,Fall06HSGQE!$C$141:$J$192,7,FALSE)</f>
        <v>*</v>
      </c>
      <c r="EU30" s="51" t="str">
        <f>VLOOKUP($A30,Fall06HSGQE!$C$141:$J$192,8,FALSE)</f>
        <v>*</v>
      </c>
      <c r="EV30" s="51" t="str">
        <f>VLOOKUP($A30,Fall06HSGQE!$C$260:$J$309,7,FALSE)</f>
        <v>*</v>
      </c>
      <c r="EW30" s="51" t="str">
        <f>VLOOKUP($A30,Fall06HSGQE!$C$260:$J$309,8,FALSE)</f>
        <v>*</v>
      </c>
      <c r="EX30" s="51" t="str">
        <f>VLOOKUP($A30,Fall06HSGQE!$C$22:$J$73,7,FALSE)</f>
        <v>*</v>
      </c>
      <c r="EY30" s="51" t="str">
        <f>VLOOKUP($A30,Fall06HSGQE!$C$22:$J$73,8,FALSE)</f>
        <v>*</v>
      </c>
      <c r="EZ30" s="47" t="str">
        <f>VLOOKUP($A30,Fall06HSGQE!$C$193:$J$241,7,FALSE)</f>
        <v>*</v>
      </c>
      <c r="FA30" s="47" t="str">
        <f>VLOOKUP($A30,Fall06HSGQE!$C$193:$J$241,8,FALSE)</f>
        <v>*</v>
      </c>
      <c r="FB30" s="47" t="e">
        <f>VLOOKUP($A30,Fall06HSGQE!$C$310:$J$349,7,FALSE)</f>
        <v>#N/A</v>
      </c>
      <c r="FC30" s="47" t="e">
        <f>VLOOKUP($A30,Fall06HSGQE!$C$310:$J$349,8,FALSE)</f>
        <v>#N/A</v>
      </c>
      <c r="FD30" s="47" t="str">
        <f>VLOOKUP($A30,Fall06HSGQE!$C$74:$J$121,7,FALSE)</f>
        <v>*</v>
      </c>
      <c r="FE30" s="47" t="str">
        <f>VLOOKUP($A30,Fall06HSGQE!$C$74:$J$121,8,FALSE)</f>
        <v>*</v>
      </c>
      <c r="FF30" s="86"/>
      <c r="FG30" s="51">
        <f>VLOOKUP($A30,Spr07HSGQE!$C$141:$J$194,7,FALSE)</f>
        <v>0.76923076923076905</v>
      </c>
      <c r="FH30" s="51">
        <f>VLOOKUP($A30,Spr07HSGQE!$C$141:$J$194,8,FALSE)</f>
        <v>0.230769230769231</v>
      </c>
      <c r="FI30" s="51" t="str">
        <f>VLOOKUP($A30,Spr07HSGQE!$C$275:$J$328,7,FALSE)</f>
        <v>80% or More</v>
      </c>
      <c r="FJ30" s="51" t="str">
        <f>VLOOKUP($A30,Spr07HSGQE!$C$275:$J$328,8,FALSE)</f>
        <v>20% or Fewer</v>
      </c>
      <c r="FK30" s="51" t="str">
        <f>VLOOKUP($A30,Spr07HSGQE!$C$2:$J$55,7,FALSE)</f>
        <v>80% or More</v>
      </c>
      <c r="FL30" s="51" t="str">
        <f>VLOOKUP($A30,Spr07HSGQE!$C$2:$J$55,8,FALSE)</f>
        <v>20% or Fewer</v>
      </c>
      <c r="FM30" s="47" t="e">
        <f>VLOOKUP($A30,Spr07HSGQE!$C$195:$J$242,7,FALSE)</f>
        <v>#N/A</v>
      </c>
      <c r="FN30" s="47" t="e">
        <f>VLOOKUP($A30,Spr07HSGQE!$C$195:$J$242,8,FALSE)</f>
        <v>#N/A</v>
      </c>
      <c r="FO30" s="47" t="str">
        <f>VLOOKUP($A30,Spr07HSGQE!$C$329:$J$374,7,FALSE)</f>
        <v>*</v>
      </c>
      <c r="FP30" s="47" t="str">
        <f>VLOOKUP($A30,Spr07HSGQE!$C$329:$J$374,8,FALSE)</f>
        <v>*</v>
      </c>
      <c r="FQ30" s="47" t="e">
        <f>VLOOKUP($A30,Spr07HSGQE!$C$56:$J$104,7,FALSE)</f>
        <v>#N/A</v>
      </c>
      <c r="FR30" s="47" t="e">
        <f>VLOOKUP($A30,Spr07HSGQE!$C$56:$J$104,8,FALSE)</f>
        <v>#N/A</v>
      </c>
      <c r="FS30" s="51" t="e">
        <f>VLOOKUP($A30,Spr07HSGQE!$C$243:$J$274,7,FALSE)</f>
        <v>#N/A</v>
      </c>
      <c r="FT30" s="51" t="e">
        <f>VLOOKUP($A30,Spr07HSGQE!$C$243:$J$274,8,FALSE)</f>
        <v>#N/A</v>
      </c>
      <c r="FU30" s="51" t="e">
        <f>VLOOKUP($A30,Spr07HSGQE!$C$375:$J$406,7,FALSE)</f>
        <v>#N/A</v>
      </c>
      <c r="FV30" s="51" t="e">
        <f>VLOOKUP($A30,Spr07HSGQE!$C$375:$J$406,8,FALSE)</f>
        <v>#N/A</v>
      </c>
      <c r="FW30" s="51" t="e">
        <f>VLOOKUP($A30,Spr07HSGQE!$C$105:$J$140,7,FALSE)</f>
        <v>#N/A</v>
      </c>
      <c r="FX30" s="51" t="e">
        <f>VLOOKUP($A30,Spr07HSGQE!$C$105:$J$140,8,FALSE)</f>
        <v>#N/A</v>
      </c>
      <c r="FY30" s="46"/>
    </row>
    <row r="31" spans="1:181">
      <c r="A31">
        <f>VLOOKUP(B31,districts!$A$2:$B$56,2,FALSE)</f>
        <v>28</v>
      </c>
      <c r="B31" s="19" t="s">
        <v>72</v>
      </c>
      <c r="C31" s="58">
        <v>15</v>
      </c>
      <c r="D31" s="59">
        <v>1</v>
      </c>
      <c r="E31" s="60">
        <v>30367946</v>
      </c>
      <c r="F31" s="61">
        <v>2717.72</v>
      </c>
      <c r="G31" s="62">
        <v>1.4661464653064267</v>
      </c>
      <c r="H31" s="63">
        <v>17.3</v>
      </c>
      <c r="I31" s="62">
        <v>17.100000000000001</v>
      </c>
      <c r="J31" s="66">
        <v>33.200000000000003</v>
      </c>
      <c r="K31" s="20"/>
      <c r="L31" s="67">
        <v>37</v>
      </c>
      <c r="M31" s="63">
        <v>2.7</v>
      </c>
      <c r="N31" s="62">
        <v>0.57306590257879653</v>
      </c>
      <c r="O31" s="63">
        <v>94.369886540074319</v>
      </c>
      <c r="P31" s="68">
        <v>197</v>
      </c>
      <c r="Q31" s="69">
        <v>72.400000000000006</v>
      </c>
      <c r="R31" s="32"/>
      <c r="S31" s="48">
        <v>28.4</v>
      </c>
      <c r="T31" s="48">
        <v>30.1</v>
      </c>
      <c r="U31" s="48">
        <v>29</v>
      </c>
      <c r="V31" s="48">
        <v>12.6</v>
      </c>
      <c r="W31" s="48">
        <v>33.299999999999997</v>
      </c>
      <c r="X31" s="48">
        <v>29</v>
      </c>
      <c r="Y31" s="48">
        <v>21.3</v>
      </c>
      <c r="Z31" s="48">
        <v>16.399999999999999</v>
      </c>
      <c r="AA31" s="48">
        <v>25.5</v>
      </c>
      <c r="AB31" s="48">
        <v>35.299999999999997</v>
      </c>
      <c r="AC31" s="48">
        <v>26.6</v>
      </c>
      <c r="AD31" s="48">
        <v>12.5</v>
      </c>
      <c r="AE31" s="81"/>
      <c r="AF31" s="50">
        <v>36.6</v>
      </c>
      <c r="AG31" s="50">
        <v>34.4</v>
      </c>
      <c r="AH31" s="50">
        <v>19.899999999999999</v>
      </c>
      <c r="AI31" s="50">
        <v>9.1</v>
      </c>
      <c r="AJ31" s="50">
        <v>37.1</v>
      </c>
      <c r="AK31" s="50">
        <v>31.7</v>
      </c>
      <c r="AL31" s="50">
        <v>23.1</v>
      </c>
      <c r="AM31" s="50">
        <v>8.1</v>
      </c>
      <c r="AN31" s="50">
        <v>30.5</v>
      </c>
      <c r="AO31" s="50">
        <v>36.200000000000003</v>
      </c>
      <c r="AP31" s="50">
        <v>21.5</v>
      </c>
      <c r="AQ31" s="50">
        <v>11.9</v>
      </c>
      <c r="AR31" s="33"/>
      <c r="AS31" s="34"/>
      <c r="AT31" s="51">
        <f>VLOOKUP(A31,SBA07_raw!$C$427:$L$478,7,FALSE)</f>
        <v>0.42631578947368398</v>
      </c>
      <c r="AU31" s="51">
        <f>VLOOKUP(A31,SBA07_raw!$C$427:$L$478,8,FALSE)</f>
        <v>0.43684210526315798</v>
      </c>
      <c r="AV31" s="51">
        <f>VLOOKUP(A31,SBA07_raw!$C$427:$L$478,9,FALSE)</f>
        <v>0.1</v>
      </c>
      <c r="AW31" s="51">
        <f>VLOOKUP(A31,SBA07_raw!$C$427:$L$478,10,FALSE)</f>
        <v>3.6842105263157898E-2</v>
      </c>
      <c r="AX31" s="51">
        <f>VLOOKUP(A31,SBA07_raw!$C$852:$L$903,7,FALSE)</f>
        <v>0.35789473684210499</v>
      </c>
      <c r="AY31" s="51">
        <f>VLOOKUP(A31,SBA07_raw!$C$852:$L$903,8,FALSE)</f>
        <v>0.47894736842105301</v>
      </c>
      <c r="AZ31" s="51">
        <f>VLOOKUP(A31,SBA07_raw!$C$852:$L$903,9,FALSE)</f>
        <v>0.14210526315789501</v>
      </c>
      <c r="BA31" s="51">
        <f>VLOOKUP(A31,SBA07_raw!$C$852:$L$903,10,FALSE)</f>
        <v>2.1052631578947399E-2</v>
      </c>
      <c r="BB31" s="51">
        <f>VLOOKUP(A31,SBA07_raw!$C$2:$L$53,7,FALSE)</f>
        <v>0.382198952879581</v>
      </c>
      <c r="BC31" s="51">
        <f>VLOOKUP(A31,SBA07_raw!$C$2:$L$53,8,FALSE)</f>
        <v>0.42931937172774898</v>
      </c>
      <c r="BD31" s="51">
        <f>VLOOKUP(A31,SBA07_raw!$C$2:$L$53,9,FALSE)</f>
        <v>0.109947643979058</v>
      </c>
      <c r="BE31" s="51">
        <f>VLOOKUP(A31,SBA07_raw!$C$2:$L$53,10,FALSE)</f>
        <v>7.8534031413612607E-2</v>
      </c>
      <c r="BF31" s="33"/>
      <c r="BG31" s="47">
        <f>VLOOKUP(A31,SBA07_raw!$C$479:$L$531,7,FALSE)</f>
        <v>0.44198895027624302</v>
      </c>
      <c r="BH31" s="47">
        <f>VLOOKUP(A31,SBA07_raw!$C$479:$L$531,8,FALSE)</f>
        <v>0.41988950276243098</v>
      </c>
      <c r="BI31" s="47">
        <f>VLOOKUP(A31,SBA07_raw!$C$479:$L$531,9,FALSE)</f>
        <v>0.10497237569060799</v>
      </c>
      <c r="BJ31" s="47">
        <f>VLOOKUP(A31,SBA07_raw!$C$479:$L$531,10,FALSE)</f>
        <v>3.3149171270718203E-2</v>
      </c>
      <c r="BK31" s="47">
        <f>VLOOKUP(A31,SBA07_raw!$C$904:$L$956,7,FALSE)</f>
        <v>0.34806629834254099</v>
      </c>
      <c r="BL31" s="47">
        <f>VLOOKUP(A31,SBA07_raw!$C$904:$L$956,8,FALSE)</f>
        <v>0.50828729281768004</v>
      </c>
      <c r="BM31" s="47">
        <f>VLOOKUP(A31,SBA07_raw!$C$904:$L$956,9,FALSE)</f>
        <v>0.143646408839779</v>
      </c>
      <c r="BN31" s="47">
        <f>VLOOKUP(A31,SBA07_raw!$C$904:$L$956,10,FALSE)</f>
        <v>0</v>
      </c>
      <c r="BO31" s="47">
        <f>VLOOKUP(A31,SBA07_raw!$C$54:$L$106,7,FALSE)</f>
        <v>0.475138121546961</v>
      </c>
      <c r="BP31" s="47">
        <f>VLOOKUP(A31,SBA07_raw!$C$54:$L$106,8,FALSE)</f>
        <v>0.38121546961326003</v>
      </c>
      <c r="BQ31" s="47">
        <f>VLOOKUP(A31,SBA07_raw!$C$54:$L$106,9,FALSE)</f>
        <v>8.8397790055248601E-2</v>
      </c>
      <c r="BR31" s="47">
        <f>VLOOKUP(A31,SBA07_raw!$C$54:$L$106,10,FALSE)</f>
        <v>5.5248618784530398E-2</v>
      </c>
      <c r="BS31" s="33"/>
      <c r="BT31" s="51">
        <f>VLOOKUP($A31,SBA07_raw!$C$532:$L$584,7,FALSE)</f>
        <v>0.28421052631578902</v>
      </c>
      <c r="BU31" s="51">
        <f>VLOOKUP($A31,SBA07_raw!$C$532:$L$584,8,FALSE)</f>
        <v>0.6</v>
      </c>
      <c r="BV31" s="51">
        <f>VLOOKUP($A31,SBA07_raw!$C$532:$L$584,9,FALSE)</f>
        <v>0.105263157894737</v>
      </c>
      <c r="BW31" s="51">
        <f>VLOOKUP($A31,SBA07_raw!$C$532:$L$584,10,FALSE)</f>
        <v>1.05263157894737E-2</v>
      </c>
      <c r="BX31" s="52">
        <f>VLOOKUP($A31,SBA07_raw!$C$957:$L$1009,7,FALSE)</f>
        <v>0.29473684210526302</v>
      </c>
      <c r="BY31" s="52">
        <f>VLOOKUP($A31,SBA07_raw!$C$957:$L$1009,8,FALSE)</f>
        <v>0.53157894736842104</v>
      </c>
      <c r="BZ31" s="52">
        <f>VLOOKUP($A31,SBA07_raw!$C$957:$L$1009,9,FALSE)</f>
        <v>0.173684210526316</v>
      </c>
      <c r="CA31" s="52">
        <f>VLOOKUP($A31,SBA07_raw!$C$957:$L$1009,10,FALSE)</f>
        <v>0</v>
      </c>
      <c r="CB31" s="52">
        <f>VLOOKUP($A31,SBA07_raw!$C$107:$L$159,7,FALSE)</f>
        <v>0.52105263157894699</v>
      </c>
      <c r="CC31" s="52">
        <f>VLOOKUP($A31,SBA07_raw!$C$107:$L$159,8,FALSE)</f>
        <v>0.32105263157894698</v>
      </c>
      <c r="CD31" s="52">
        <f>VLOOKUP($A31,SBA07_raw!$C$107:$L$159,9,FALSE)</f>
        <v>8.42105263157895E-2</v>
      </c>
      <c r="CE31" s="52">
        <f>VLOOKUP($A31,SBA07_raw!$C$107:$L$159,10,FALSE)</f>
        <v>7.3684210526315796E-2</v>
      </c>
      <c r="CF31" s="36"/>
      <c r="CG31" s="53">
        <f>VLOOKUP($A31,SBA07_raw!$C$585:$L$637,7,FALSE)</f>
        <v>0.352331606217617</v>
      </c>
      <c r="CH31" s="53">
        <f>VLOOKUP($A31,SBA07_raw!$C$585:$L$637,8,FALSE)</f>
        <v>0.47150259067357497</v>
      </c>
      <c r="CI31" s="53">
        <f>VLOOKUP($A31,SBA07_raw!$C$585:$L$637,9,FALSE)</f>
        <v>0.15025906735751299</v>
      </c>
      <c r="CJ31" s="53">
        <f>VLOOKUP($A31,SBA07_raw!$C$585:$L$637,10,FALSE)</f>
        <v>2.59067357512953E-2</v>
      </c>
      <c r="CK31" s="53">
        <f>VLOOKUP($A31,SBA07_raw!$C$1010:$L$1062,7,FALSE)</f>
        <v>0.37305699481865301</v>
      </c>
      <c r="CL31" s="53">
        <f>VLOOKUP($A31,SBA07_raw!$C$1010:$L$1062,8,FALSE)</f>
        <v>0.409326424870466</v>
      </c>
      <c r="CM31" s="53">
        <f>VLOOKUP($A31,SBA07_raw!$C$1010:$L$1062,9,FALSE)</f>
        <v>0.181347150259067</v>
      </c>
      <c r="CN31" s="53">
        <f>VLOOKUP($A31,SBA07_raw!$C$1010:$L$1062,10,FALSE)</f>
        <v>3.6269430051813503E-2</v>
      </c>
      <c r="CO31" s="53">
        <f>VLOOKUP($A31,SBA07_raw!$C$160:$L$212,7,FALSE)</f>
        <v>0.409326424870466</v>
      </c>
      <c r="CP31" s="53">
        <f>VLOOKUP($A31,SBA07_raw!$C$160:$L$212,8,FALSE)</f>
        <v>0.35751295336787597</v>
      </c>
      <c r="CQ31" s="53">
        <f>VLOOKUP($A31,SBA07_raw!$C$160:$L$212,9,FALSE)</f>
        <v>0.13471502590673601</v>
      </c>
      <c r="CR31" s="53">
        <f>VLOOKUP($A31,SBA07_raw!$C$160:$L$212,10,FALSE)</f>
        <v>9.8445595854922296E-2</v>
      </c>
      <c r="CS31" s="33"/>
      <c r="CT31" s="51">
        <f>VLOOKUP($A31,SBA07_raw!$C$638:$L$690,7,FALSE)</f>
        <v>0.450549450549451</v>
      </c>
      <c r="CU31" s="51">
        <f>VLOOKUP($A31,SBA07_raw!$C$638:$L$690,8,FALSE)</f>
        <v>0.46703296703296698</v>
      </c>
      <c r="CV31" s="51">
        <f>VLOOKUP($A31,SBA07_raw!$C$638:$L$690,9,FALSE)</f>
        <v>7.69230769230769E-2</v>
      </c>
      <c r="CW31" s="51">
        <f>VLOOKUP($A31,SBA07_raw!$C$638:$L$690,10,FALSE)</f>
        <v>5.4945054945054897E-3</v>
      </c>
      <c r="CX31" s="51">
        <f>VLOOKUP($A31,SBA07_raw!$C$1063:$L$1115,7,FALSE)</f>
        <v>0.207650273224044</v>
      </c>
      <c r="CY31" s="51">
        <f>VLOOKUP($A31,SBA07_raw!$C$1063:$L$1115,8,FALSE)</f>
        <v>0.66120218579235002</v>
      </c>
      <c r="CZ31" s="51">
        <f>VLOOKUP($A31,SBA07_raw!$C$1063:$L$1115,9,FALSE)</f>
        <v>0.103825136612022</v>
      </c>
      <c r="DA31" s="51">
        <f>VLOOKUP($A31,SBA07_raw!$C$1063:$L$1115,10,FALSE)</f>
        <v>2.7322404371584699E-2</v>
      </c>
      <c r="DB31" s="51">
        <f>VLOOKUP($A31,SBA07_raw!$C$213:$L$265,7,FALSE)</f>
        <v>0.32786885245901598</v>
      </c>
      <c r="DC31" s="51">
        <f>VLOOKUP($A31,SBA07_raw!$C$213:$L$265,8,FALSE)</f>
        <v>0.47540983606557402</v>
      </c>
      <c r="DD31" s="51">
        <f>VLOOKUP($A31,SBA07_raw!$C$213:$L$265,9,FALSE)</f>
        <v>0.17486338797814199</v>
      </c>
      <c r="DE31" s="51">
        <f>VLOOKUP($A31,SBA07_raw!$C$213:$L$265,10,FALSE)</f>
        <v>2.1857923497267801E-2</v>
      </c>
      <c r="DF31" s="33"/>
      <c r="DG31" s="47">
        <f>VLOOKUP($A31,SBA07_raw!$C$691:$L$743,7,FALSE)</f>
        <v>0.44565217391304301</v>
      </c>
      <c r="DH31" s="47">
        <f>VLOOKUP($A31,SBA07_raw!$C$691:$L$743,8,FALSE)</f>
        <v>0.45108695652173902</v>
      </c>
      <c r="DI31" s="47">
        <f>VLOOKUP($A31,SBA07_raw!$C$691:$L$743,9,FALSE)</f>
        <v>8.1521739130434798E-2</v>
      </c>
      <c r="DJ31" s="47">
        <f>VLOOKUP($A31,SBA07_raw!$C$691:$L$743,10,FALSE)</f>
        <v>2.1739130434782601E-2</v>
      </c>
      <c r="DK31" s="47">
        <f>VLOOKUP($A31,SBA07_raw!$C$1116:$L$1168,7,FALSE)</f>
        <v>9.2391304347826095E-2</v>
      </c>
      <c r="DL31" s="47">
        <f>VLOOKUP($A31,SBA07_raw!$C$1116:$L$1168,8,FALSE)</f>
        <v>0.74456521739130399</v>
      </c>
      <c r="DM31" s="47">
        <f>VLOOKUP($A31,SBA07_raw!$C$1116:$L$1168,9,FALSE)</f>
        <v>0.108695652173913</v>
      </c>
      <c r="DN31" s="47">
        <f>VLOOKUP($A31,SBA07_raw!$C$1116:$L$1168,10,FALSE)</f>
        <v>5.4347826086956499E-2</v>
      </c>
      <c r="DO31" s="47">
        <f>VLOOKUP($A31,SBA07_raw!$C$266:$L$318,7,FALSE)</f>
        <v>0.27027027027027001</v>
      </c>
      <c r="DP31" s="47">
        <f>VLOOKUP($A31,SBA07_raw!$C$266:$L$318,8,FALSE)</f>
        <v>0.55135135135135105</v>
      </c>
      <c r="DQ31" s="47">
        <f>VLOOKUP($A31,SBA07_raw!$C$266:$L$318,9,FALSE)</f>
        <v>0.102702702702703</v>
      </c>
      <c r="DR31" s="47">
        <f>VLOOKUP($A31,SBA07_raw!$C$266:$L$318,10,FALSE)</f>
        <v>7.5675675675675694E-2</v>
      </c>
      <c r="DS31" s="85"/>
      <c r="DT31" s="83">
        <f>VLOOKUP($A31,SBA07_raw!$C$744:$L$797,7,FALSE)</f>
        <v>0.51886792452830199</v>
      </c>
      <c r="DU31" s="83">
        <f>VLOOKUP($A31,SBA07_raw!$C$744:$L$797,8,FALSE)</f>
        <v>0.39150943396226401</v>
      </c>
      <c r="DV31" s="83">
        <f>VLOOKUP($A31,SBA07_raw!$C$744:$L$797,9,FALSE)</f>
        <v>7.5471698113207503E-2</v>
      </c>
      <c r="DW31" s="83">
        <f>VLOOKUP($A31,SBA07_raw!$C$744:$L$797,10,FALSE)</f>
        <v>1.41509433962264E-2</v>
      </c>
      <c r="DX31" s="83">
        <f>VLOOKUP($A31,SBA07_raw!$C$1169:$L$1222,7,FALSE)</f>
        <v>7.0754716981132101E-2</v>
      </c>
      <c r="DY31" s="83">
        <f>VLOOKUP($A31,SBA07_raw!$C$1169:$L$1222,8,FALSE)</f>
        <v>0.77830188679245305</v>
      </c>
      <c r="DZ31" s="83">
        <f>VLOOKUP($A31,SBA07_raw!$C$1169:$L$1222,9,FALSE)</f>
        <v>0.117924528301887</v>
      </c>
      <c r="EA31" s="83">
        <f>VLOOKUP($A31,SBA07_raw!$C$1169:$L$1222,10,FALSE)</f>
        <v>3.3018867924528301E-2</v>
      </c>
      <c r="EB31" s="83">
        <f>VLOOKUP($A31,SBA07_raw!$C$319:$L$372,7,FALSE)</f>
        <v>0.28638497652582201</v>
      </c>
      <c r="EC31" s="83">
        <f>VLOOKUP($A31,SBA07_raw!$C$319:$L$372,8,FALSE)</f>
        <v>0.30046948356807501</v>
      </c>
      <c r="ED31" s="83">
        <f>VLOOKUP($A31,SBA07_raw!$C$319:$L$372,9,FALSE)</f>
        <v>0.27699530516431897</v>
      </c>
      <c r="EE31" s="83">
        <f>VLOOKUP($A31,SBA07_raw!$C$319:$L$372,10,FALSE)</f>
        <v>0.136150234741784</v>
      </c>
      <c r="EF31" s="85"/>
      <c r="EG31" s="84">
        <f>VLOOKUP($A31,SBA07_raw!$C$798:$L$851,7,FALSE)</f>
        <v>0.39622641509433998</v>
      </c>
      <c r="EH31" s="84">
        <f>VLOOKUP($A31,SBA07_raw!$C$798:$L$851,8,FALSE)</f>
        <v>0.48584905660377398</v>
      </c>
      <c r="EI31" s="84">
        <f>VLOOKUP($A31,SBA07_raw!$C$798:$L$851,9,FALSE)</f>
        <v>0.113207547169811</v>
      </c>
      <c r="EJ31" s="84">
        <f>VLOOKUP($A31,SBA07_raw!$C$798:$L$851,10,FALSE)</f>
        <v>4.7169811320754698E-3</v>
      </c>
      <c r="EK31" s="84">
        <f>VLOOKUP($A31,SBA07_raw!$C$1223:$L$1276,7,FALSE)</f>
        <v>2.3584905660377398E-2</v>
      </c>
      <c r="EL31" s="84">
        <f>VLOOKUP($A31,SBA07_raw!$C$1223:$L$1276,8,FALSE)</f>
        <v>0.839622641509434</v>
      </c>
      <c r="EM31" s="84">
        <f>VLOOKUP($A31,SBA07_raw!$C$1223:$L$1276,9,FALSE)</f>
        <v>0.117924528301887</v>
      </c>
      <c r="EN31" s="84">
        <f>VLOOKUP($A31,SBA07_raw!$C$1223:$L$1276,10,FALSE)</f>
        <v>1.88679245283019E-2</v>
      </c>
      <c r="EO31" s="84">
        <f>VLOOKUP($A31,SBA07_raw!$C$373:$L$426,7,FALSE)</f>
        <v>0.200956937799043</v>
      </c>
      <c r="EP31" s="84">
        <f>VLOOKUP($A31,SBA07_raw!$C$373:$L$426,8,FALSE)</f>
        <v>0.47846889952153099</v>
      </c>
      <c r="EQ31" s="84">
        <f>VLOOKUP($A31,SBA07_raw!$C$373:$L$426,9,FALSE)</f>
        <v>0.244019138755981</v>
      </c>
      <c r="ER31" s="84">
        <f>VLOOKUP($A31,SBA07_raw!$C$373:$L$426,10,FALSE)</f>
        <v>7.6555023923445001E-2</v>
      </c>
      <c r="ES31" s="56"/>
      <c r="ET31" s="51">
        <f>VLOOKUP($A31,Fall06HSGQE!$C$141:$J$192,7,FALSE)</f>
        <v>0.78461538461538505</v>
      </c>
      <c r="EU31" s="51">
        <f>VLOOKUP($A31,Fall06HSGQE!$C$141:$J$192,8,FALSE)</f>
        <v>0.21538461538461501</v>
      </c>
      <c r="EV31" s="51">
        <f>VLOOKUP($A31,Fall06HSGQE!$C$260:$J$309,7,FALSE)</f>
        <v>0.56756756756756799</v>
      </c>
      <c r="EW31" s="51">
        <f>VLOOKUP($A31,Fall06HSGQE!$C$260:$J$309,8,FALSE)</f>
        <v>0.43243243243243201</v>
      </c>
      <c r="EX31" s="51">
        <f>VLOOKUP($A31,Fall06HSGQE!$C$22:$J$73,7,FALSE)</f>
        <v>0.5</v>
      </c>
      <c r="EY31" s="51">
        <f>VLOOKUP($A31,Fall06HSGQE!$C$22:$J$73,8,FALSE)</f>
        <v>0.5</v>
      </c>
      <c r="EZ31" s="47">
        <f>VLOOKUP($A31,Fall06HSGQE!$C$193:$J$241,7,FALSE)</f>
        <v>0.58620689655172398</v>
      </c>
      <c r="FA31" s="47">
        <f>VLOOKUP($A31,Fall06HSGQE!$C$193:$J$241,8,FALSE)</f>
        <v>0.41379310344827602</v>
      </c>
      <c r="FB31" s="47" t="str">
        <f>VLOOKUP($A31,Fall06HSGQE!$C$310:$J$349,7,FALSE)</f>
        <v>20% or Fewer</v>
      </c>
      <c r="FC31" s="47" t="str">
        <f>VLOOKUP($A31,Fall06HSGQE!$C$310:$J$349,8,FALSE)</f>
        <v>80% or More</v>
      </c>
      <c r="FD31" s="47">
        <f>VLOOKUP($A31,Fall06HSGQE!$C$74:$J$121,7,FALSE)</f>
        <v>0.36</v>
      </c>
      <c r="FE31" s="47">
        <f>VLOOKUP($A31,Fall06HSGQE!$C$74:$J$121,8,FALSE)</f>
        <v>0.64</v>
      </c>
      <c r="FF31" s="86"/>
      <c r="FG31" s="51">
        <f>VLOOKUP($A31,Spr07HSGQE!$C$141:$J$194,7,FALSE)</f>
        <v>0.95774647887323905</v>
      </c>
      <c r="FH31" s="51">
        <f>VLOOKUP($A31,Spr07HSGQE!$C$141:$J$194,8,FALSE)</f>
        <v>4.2253521126760597E-2</v>
      </c>
      <c r="FI31" s="51">
        <f>VLOOKUP($A31,Spr07HSGQE!$C$275:$J$328,7,FALSE)</f>
        <v>0.88207547169811296</v>
      </c>
      <c r="FJ31" s="51">
        <f>VLOOKUP($A31,Spr07HSGQE!$C$275:$J$328,8,FALSE)</f>
        <v>0.117924528301887</v>
      </c>
      <c r="FK31" s="51">
        <f>VLOOKUP($A31,Spr07HSGQE!$C$2:$J$55,7,FALSE)</f>
        <v>0.83333333333333304</v>
      </c>
      <c r="FL31" s="51">
        <f>VLOOKUP($A31,Spr07HSGQE!$C$2:$J$55,8,FALSE)</f>
        <v>0.16666666666666699</v>
      </c>
      <c r="FM31" s="47">
        <f>VLOOKUP($A31,Spr07HSGQE!$C$195:$J$242,7,FALSE)</f>
        <v>0.65217391304347805</v>
      </c>
      <c r="FN31" s="47">
        <f>VLOOKUP($A31,Spr07HSGQE!$C$195:$J$242,8,FALSE)</f>
        <v>0.34782608695652201</v>
      </c>
      <c r="FO31" s="47">
        <f>VLOOKUP($A31,Spr07HSGQE!$C$329:$J$374,7,FALSE)</f>
        <v>0.6875</v>
      </c>
      <c r="FP31" s="47">
        <f>VLOOKUP($A31,Spr07HSGQE!$C$329:$J$374,8,FALSE)</f>
        <v>0.3125</v>
      </c>
      <c r="FQ31" s="47">
        <f>VLOOKUP($A31,Spr07HSGQE!$C$56:$J$104,7,FALSE)</f>
        <v>0.41379310344827602</v>
      </c>
      <c r="FR31" s="47">
        <f>VLOOKUP($A31,Spr07HSGQE!$C$56:$J$104,8,FALSE)</f>
        <v>0.58620689655172398</v>
      </c>
      <c r="FS31" s="51">
        <f>VLOOKUP($A31,Spr07HSGQE!$C$243:$J$274,7,FALSE)</f>
        <v>0.35714285714285698</v>
      </c>
      <c r="FT31" s="51">
        <f>VLOOKUP($A31,Spr07HSGQE!$C$243:$J$274,8,FALSE)</f>
        <v>0.64285714285714302</v>
      </c>
      <c r="FU31" s="51">
        <f>VLOOKUP($A31,Spr07HSGQE!$C$375:$J$406,7,FALSE)</f>
        <v>0.5</v>
      </c>
      <c r="FV31" s="51">
        <f>VLOOKUP($A31,Spr07HSGQE!$C$375:$J$406,8,FALSE)</f>
        <v>0.5</v>
      </c>
      <c r="FW31" s="51">
        <f>VLOOKUP($A31,Spr07HSGQE!$C$105:$J$140,7,FALSE)</f>
        <v>0.42105263157894701</v>
      </c>
      <c r="FX31" s="51">
        <f>VLOOKUP($A31,Spr07HSGQE!$C$105:$J$140,8,FALSE)</f>
        <v>0.57894736842105299</v>
      </c>
      <c r="FY31" s="46"/>
    </row>
    <row r="32" spans="1:181">
      <c r="A32">
        <f>VLOOKUP(B32,districts!$A$2:$B$56,2,FALSE)</f>
        <v>29</v>
      </c>
      <c r="B32" s="19" t="s">
        <v>73</v>
      </c>
      <c r="C32" s="58">
        <v>10</v>
      </c>
      <c r="D32" s="59">
        <v>0</v>
      </c>
      <c r="E32" s="60">
        <v>7241274</v>
      </c>
      <c r="F32" s="61">
        <v>415</v>
      </c>
      <c r="G32" s="62">
        <v>0.22944088878154539</v>
      </c>
      <c r="H32" s="63">
        <v>16</v>
      </c>
      <c r="I32" s="62">
        <v>3.3</v>
      </c>
      <c r="J32" s="66">
        <v>65.8</v>
      </c>
      <c r="K32" s="20"/>
      <c r="L32" s="67">
        <v>25</v>
      </c>
      <c r="M32" s="63">
        <v>12.1</v>
      </c>
      <c r="N32" s="62">
        <v>0.6578947368421052</v>
      </c>
      <c r="O32" s="63">
        <v>88.245762590237803</v>
      </c>
      <c r="P32" s="68">
        <v>22</v>
      </c>
      <c r="Q32" s="69">
        <v>53.7</v>
      </c>
      <c r="R32" s="32"/>
      <c r="S32" s="48" t="e">
        <v>#N/A</v>
      </c>
      <c r="T32" s="48" t="e">
        <v>#N/A</v>
      </c>
      <c r="U32" s="48" t="e">
        <v>#N/A</v>
      </c>
      <c r="V32" s="48" t="e">
        <v>#N/A</v>
      </c>
      <c r="W32" s="48" t="e">
        <v>#N/A</v>
      </c>
      <c r="X32" s="48" t="e">
        <v>#N/A</v>
      </c>
      <c r="Y32" s="48" t="e">
        <v>#N/A</v>
      </c>
      <c r="Z32" s="48" t="e">
        <v>#N/A</v>
      </c>
      <c r="AA32" s="48" t="e">
        <v>#N/A</v>
      </c>
      <c r="AB32" s="48" t="e">
        <v>#N/A</v>
      </c>
      <c r="AC32" s="48" t="e">
        <v>#N/A</v>
      </c>
      <c r="AD32" s="48" t="e">
        <v>#N/A</v>
      </c>
      <c r="AE32" s="81"/>
      <c r="AF32" s="50" t="e">
        <v>#N/A</v>
      </c>
      <c r="AG32" s="50" t="e">
        <v>#N/A</v>
      </c>
      <c r="AH32" s="50" t="e">
        <v>#N/A</v>
      </c>
      <c r="AI32" s="50" t="e">
        <v>#N/A</v>
      </c>
      <c r="AJ32" s="50" t="e">
        <v>#N/A</v>
      </c>
      <c r="AK32" s="50" t="e">
        <v>#N/A</v>
      </c>
      <c r="AL32" s="50" t="e">
        <v>#N/A</v>
      </c>
      <c r="AM32" s="50" t="e">
        <v>#N/A</v>
      </c>
      <c r="AN32" s="50" t="e">
        <v>#N/A</v>
      </c>
      <c r="AO32" s="50" t="e">
        <v>#N/A</v>
      </c>
      <c r="AP32" s="50" t="e">
        <v>#N/A</v>
      </c>
      <c r="AQ32" s="50" t="e">
        <v>#N/A</v>
      </c>
      <c r="AR32" s="33"/>
      <c r="AS32" s="34"/>
      <c r="AT32" s="51">
        <f>VLOOKUP(A32,SBA07_raw!$C$427:$L$478,7,FALSE)</f>
        <v>9.0909090909090898E-2</v>
      </c>
      <c r="AU32" s="51">
        <f>VLOOKUP(A32,SBA07_raw!$C$427:$L$478,8,FALSE)</f>
        <v>0.27272727272727298</v>
      </c>
      <c r="AV32" s="51">
        <f>VLOOKUP(A32,SBA07_raw!$C$427:$L$478,9,FALSE)</f>
        <v>0.39393939393939398</v>
      </c>
      <c r="AW32" s="51">
        <f>VLOOKUP(A32,SBA07_raw!$C$427:$L$478,10,FALSE)</f>
        <v>0.24242424242424199</v>
      </c>
      <c r="AX32" s="51">
        <f>VLOOKUP(A32,SBA07_raw!$C$852:$L$903,7,FALSE)</f>
        <v>6.0606060606060601E-2</v>
      </c>
      <c r="AY32" s="51">
        <f>VLOOKUP(A32,SBA07_raw!$C$852:$L$903,8,FALSE)</f>
        <v>0.18181818181818199</v>
      </c>
      <c r="AZ32" s="51">
        <f>VLOOKUP(A32,SBA07_raw!$C$852:$L$903,9,FALSE)</f>
        <v>0.57575757575757602</v>
      </c>
      <c r="BA32" s="51">
        <f>VLOOKUP(A32,SBA07_raw!$C$852:$L$903,10,FALSE)</f>
        <v>0.18181818181818199</v>
      </c>
      <c r="BB32" s="51">
        <f>VLOOKUP(A32,SBA07_raw!$C$2:$L$53,7,FALSE)</f>
        <v>0.12121212121212099</v>
      </c>
      <c r="BC32" s="51">
        <f>VLOOKUP(A32,SBA07_raw!$C$2:$L$53,8,FALSE)</f>
        <v>0.15151515151515199</v>
      </c>
      <c r="BD32" s="51">
        <f>VLOOKUP(A32,SBA07_raw!$C$2:$L$53,9,FALSE)</f>
        <v>0.21212121212121199</v>
      </c>
      <c r="BE32" s="51">
        <f>VLOOKUP(A32,SBA07_raw!$C$2:$L$53,10,FALSE)</f>
        <v>0.51515151515151503</v>
      </c>
      <c r="BF32" s="33"/>
      <c r="BG32" s="47">
        <f>VLOOKUP(A32,SBA07_raw!$C$479:$L$531,7,FALSE)</f>
        <v>7.1428571428571397E-2</v>
      </c>
      <c r="BH32" s="47">
        <f>VLOOKUP(A32,SBA07_raw!$C$479:$L$531,8,FALSE)</f>
        <v>0.5</v>
      </c>
      <c r="BI32" s="47">
        <f>VLOOKUP(A32,SBA07_raw!$C$479:$L$531,9,FALSE)</f>
        <v>0.32142857142857101</v>
      </c>
      <c r="BJ32" s="47">
        <f>VLOOKUP(A32,SBA07_raw!$C$479:$L$531,10,FALSE)</f>
        <v>0.107142857142857</v>
      </c>
      <c r="BK32" s="47">
        <f>VLOOKUP(A32,SBA07_raw!$C$904:$L$956,7,FALSE)</f>
        <v>7.1428571428571397E-2</v>
      </c>
      <c r="BL32" s="47">
        <f>VLOOKUP(A32,SBA07_raw!$C$904:$L$956,8,FALSE)</f>
        <v>0.42857142857142899</v>
      </c>
      <c r="BM32" s="47">
        <f>VLOOKUP(A32,SBA07_raw!$C$904:$L$956,9,FALSE)</f>
        <v>0.46428571428571402</v>
      </c>
      <c r="BN32" s="47">
        <f>VLOOKUP(A32,SBA07_raw!$C$904:$L$956,10,FALSE)</f>
        <v>3.5714285714285698E-2</v>
      </c>
      <c r="BO32" s="47">
        <f>VLOOKUP(A32,SBA07_raw!$C$54:$L$106,7,FALSE)</f>
        <v>3.5714285714285698E-2</v>
      </c>
      <c r="BP32" s="47">
        <f>VLOOKUP(A32,SBA07_raw!$C$54:$L$106,8,FALSE)</f>
        <v>0.5</v>
      </c>
      <c r="BQ32" s="47">
        <f>VLOOKUP(A32,SBA07_raw!$C$54:$L$106,9,FALSE)</f>
        <v>0.32142857142857101</v>
      </c>
      <c r="BR32" s="47">
        <f>VLOOKUP(A32,SBA07_raw!$C$54:$L$106,10,FALSE)</f>
        <v>0.14285714285714299</v>
      </c>
      <c r="BS32" s="33"/>
      <c r="BT32" s="51">
        <f>VLOOKUP($A32,SBA07_raw!$C$532:$L$584,7,FALSE)</f>
        <v>0</v>
      </c>
      <c r="BU32" s="51">
        <f>VLOOKUP($A32,SBA07_raw!$C$532:$L$584,8,FALSE)</f>
        <v>0.47368421052631599</v>
      </c>
      <c r="BV32" s="51">
        <f>VLOOKUP($A32,SBA07_raw!$C$532:$L$584,9,FALSE)</f>
        <v>0.47368421052631599</v>
      </c>
      <c r="BW32" s="51">
        <f>VLOOKUP($A32,SBA07_raw!$C$532:$L$584,10,FALSE)</f>
        <v>5.2631578947368397E-2</v>
      </c>
      <c r="BX32" s="52">
        <f>VLOOKUP($A32,SBA07_raw!$C$957:$L$1009,7,FALSE)</f>
        <v>5.2631578947368397E-2</v>
      </c>
      <c r="BY32" s="52">
        <f>VLOOKUP($A32,SBA07_raw!$C$957:$L$1009,8,FALSE)</f>
        <v>0.31578947368421101</v>
      </c>
      <c r="BZ32" s="52">
        <f>VLOOKUP($A32,SBA07_raw!$C$957:$L$1009,9,FALSE)</f>
        <v>0.57894736842105299</v>
      </c>
      <c r="CA32" s="52">
        <f>VLOOKUP($A32,SBA07_raw!$C$957:$L$1009,10,FALSE)</f>
        <v>5.2631578947368397E-2</v>
      </c>
      <c r="CB32" s="52">
        <f>VLOOKUP($A32,SBA07_raw!$C$107:$L$159,7,FALSE)</f>
        <v>5.2631578947368397E-2</v>
      </c>
      <c r="CC32" s="52">
        <f>VLOOKUP($A32,SBA07_raw!$C$107:$L$159,8,FALSE)</f>
        <v>0.26315789473684198</v>
      </c>
      <c r="CD32" s="52">
        <f>VLOOKUP($A32,SBA07_raw!$C$107:$L$159,9,FALSE)</f>
        <v>0.52631578947368396</v>
      </c>
      <c r="CE32" s="52">
        <f>VLOOKUP($A32,SBA07_raw!$C$107:$L$159,10,FALSE)</f>
        <v>0.157894736842105</v>
      </c>
      <c r="CF32" s="36"/>
      <c r="CG32" s="53">
        <f>VLOOKUP($A32,SBA07_raw!$C$585:$L$637,7,FALSE)</f>
        <v>9.0909090909090898E-2</v>
      </c>
      <c r="CH32" s="53">
        <f>VLOOKUP($A32,SBA07_raw!$C$585:$L$637,8,FALSE)</f>
        <v>0.45454545454545497</v>
      </c>
      <c r="CI32" s="53">
        <f>VLOOKUP($A32,SBA07_raw!$C$585:$L$637,9,FALSE)</f>
        <v>0.40909090909090901</v>
      </c>
      <c r="CJ32" s="53">
        <f>VLOOKUP($A32,SBA07_raw!$C$585:$L$637,10,FALSE)</f>
        <v>4.5454545454545497E-2</v>
      </c>
      <c r="CK32" s="53">
        <f>VLOOKUP($A32,SBA07_raw!$C$1010:$L$1062,7,FALSE)</f>
        <v>9.0909090909090898E-2</v>
      </c>
      <c r="CL32" s="53">
        <f>VLOOKUP($A32,SBA07_raw!$C$1010:$L$1062,8,FALSE)</f>
        <v>0.31818181818181801</v>
      </c>
      <c r="CM32" s="53">
        <f>VLOOKUP($A32,SBA07_raw!$C$1010:$L$1062,9,FALSE)</f>
        <v>0.5</v>
      </c>
      <c r="CN32" s="53">
        <f>VLOOKUP($A32,SBA07_raw!$C$1010:$L$1062,10,FALSE)</f>
        <v>9.0909090909090898E-2</v>
      </c>
      <c r="CO32" s="53">
        <f>VLOOKUP($A32,SBA07_raw!$C$160:$L$212,7,FALSE)</f>
        <v>0.13636363636363599</v>
      </c>
      <c r="CP32" s="53">
        <f>VLOOKUP($A32,SBA07_raw!$C$160:$L$212,8,FALSE)</f>
        <v>0.36363636363636398</v>
      </c>
      <c r="CQ32" s="53">
        <f>VLOOKUP($A32,SBA07_raw!$C$160:$L$212,9,FALSE)</f>
        <v>0.45454545454545497</v>
      </c>
      <c r="CR32" s="53">
        <f>VLOOKUP($A32,SBA07_raw!$C$160:$L$212,10,FALSE)</f>
        <v>4.5454545454545497E-2</v>
      </c>
      <c r="CS32" s="33"/>
      <c r="CT32" s="51">
        <f>VLOOKUP($A32,SBA07_raw!$C$638:$L$690,7,FALSE)</f>
        <v>6.6666666666666693E-2</v>
      </c>
      <c r="CU32" s="51">
        <f>VLOOKUP($A32,SBA07_raw!$C$638:$L$690,8,FALSE)</f>
        <v>0.3</v>
      </c>
      <c r="CV32" s="51">
        <f>VLOOKUP($A32,SBA07_raw!$C$638:$L$690,9,FALSE)</f>
        <v>0.33333333333333298</v>
      </c>
      <c r="CW32" s="51">
        <f>VLOOKUP($A32,SBA07_raw!$C$638:$L$690,10,FALSE)</f>
        <v>0.3</v>
      </c>
      <c r="CX32" s="51">
        <f>VLOOKUP($A32,SBA07_raw!$C$1063:$L$1115,7,FALSE)</f>
        <v>0</v>
      </c>
      <c r="CY32" s="51">
        <f>VLOOKUP($A32,SBA07_raw!$C$1063:$L$1115,8,FALSE)</f>
        <v>0.33333333333333298</v>
      </c>
      <c r="CZ32" s="51">
        <f>VLOOKUP($A32,SBA07_raw!$C$1063:$L$1115,9,FALSE)</f>
        <v>0.5</v>
      </c>
      <c r="DA32" s="51">
        <f>VLOOKUP($A32,SBA07_raw!$C$1063:$L$1115,10,FALSE)</f>
        <v>0.16666666666666699</v>
      </c>
      <c r="DB32" s="51">
        <f>VLOOKUP($A32,SBA07_raw!$C$213:$L$265,7,FALSE)</f>
        <v>0.1</v>
      </c>
      <c r="DC32" s="51">
        <f>VLOOKUP($A32,SBA07_raw!$C$213:$L$265,8,FALSE)</f>
        <v>0.266666666666667</v>
      </c>
      <c r="DD32" s="51">
        <f>VLOOKUP($A32,SBA07_raw!$C$213:$L$265,9,FALSE)</f>
        <v>0.46666666666666701</v>
      </c>
      <c r="DE32" s="51">
        <f>VLOOKUP($A32,SBA07_raw!$C$213:$L$265,10,FALSE)</f>
        <v>0.16666666666666699</v>
      </c>
      <c r="DF32" s="33"/>
      <c r="DG32" s="47">
        <f>VLOOKUP($A32,SBA07_raw!$C$691:$L$743,7,FALSE)</f>
        <v>6.8965517241379296E-2</v>
      </c>
      <c r="DH32" s="47">
        <f>VLOOKUP($A32,SBA07_raw!$C$691:$L$743,8,FALSE)</f>
        <v>0.41379310344827602</v>
      </c>
      <c r="DI32" s="47">
        <f>VLOOKUP($A32,SBA07_raw!$C$691:$L$743,9,FALSE)</f>
        <v>0.34482758620689702</v>
      </c>
      <c r="DJ32" s="47">
        <f>VLOOKUP($A32,SBA07_raw!$C$691:$L$743,10,FALSE)</f>
        <v>0.17241379310344801</v>
      </c>
      <c r="DK32" s="47">
        <f>VLOOKUP($A32,SBA07_raw!$C$1116:$L$1168,7,FALSE)</f>
        <v>0</v>
      </c>
      <c r="DL32" s="47">
        <f>VLOOKUP($A32,SBA07_raw!$C$1116:$L$1168,8,FALSE)</f>
        <v>0.31034482758620702</v>
      </c>
      <c r="DM32" s="47">
        <f>VLOOKUP($A32,SBA07_raw!$C$1116:$L$1168,9,FALSE)</f>
        <v>0.31034482758620702</v>
      </c>
      <c r="DN32" s="47">
        <f>VLOOKUP($A32,SBA07_raw!$C$1116:$L$1168,10,FALSE)</f>
        <v>0.37931034482758602</v>
      </c>
      <c r="DO32" s="47">
        <f>VLOOKUP($A32,SBA07_raw!$C$266:$L$318,7,FALSE)</f>
        <v>6.8965517241379296E-2</v>
      </c>
      <c r="DP32" s="47">
        <f>VLOOKUP($A32,SBA07_raw!$C$266:$L$318,8,FALSE)</f>
        <v>0.31034482758620702</v>
      </c>
      <c r="DQ32" s="47">
        <f>VLOOKUP($A32,SBA07_raw!$C$266:$L$318,9,FALSE)</f>
        <v>0.20689655172413801</v>
      </c>
      <c r="DR32" s="47">
        <f>VLOOKUP($A32,SBA07_raw!$C$266:$L$318,10,FALSE)</f>
        <v>0.41379310344827602</v>
      </c>
      <c r="DS32" s="85"/>
      <c r="DT32" s="83">
        <f>VLOOKUP($A32,SBA07_raw!$C$744:$L$797,7,FALSE)</f>
        <v>3.03030303030303E-2</v>
      </c>
      <c r="DU32" s="83">
        <f>VLOOKUP($A32,SBA07_raw!$C$744:$L$797,8,FALSE)</f>
        <v>0.33333333333333298</v>
      </c>
      <c r="DV32" s="83">
        <f>VLOOKUP($A32,SBA07_raw!$C$744:$L$797,9,FALSE)</f>
        <v>0.48484848484848497</v>
      </c>
      <c r="DW32" s="83">
        <f>VLOOKUP($A32,SBA07_raw!$C$744:$L$797,10,FALSE)</f>
        <v>0.15151515151515199</v>
      </c>
      <c r="DX32" s="83">
        <f>VLOOKUP($A32,SBA07_raw!$C$1169:$L$1222,7,FALSE)</f>
        <v>0</v>
      </c>
      <c r="DY32" s="83">
        <f>VLOOKUP($A32,SBA07_raw!$C$1169:$L$1222,8,FALSE)</f>
        <v>0.24242424242424199</v>
      </c>
      <c r="DZ32" s="83">
        <f>VLOOKUP($A32,SBA07_raw!$C$1169:$L$1222,9,FALSE)</f>
        <v>0.51515151515151503</v>
      </c>
      <c r="EA32" s="83">
        <f>VLOOKUP($A32,SBA07_raw!$C$1169:$L$1222,10,FALSE)</f>
        <v>0.24242424242424199</v>
      </c>
      <c r="EB32" s="83">
        <f>VLOOKUP($A32,SBA07_raw!$C$319:$L$372,7,FALSE)</f>
        <v>0</v>
      </c>
      <c r="EC32" s="83">
        <f>VLOOKUP($A32,SBA07_raw!$C$319:$L$372,8,FALSE)</f>
        <v>0.30303030303030298</v>
      </c>
      <c r="ED32" s="83">
        <f>VLOOKUP($A32,SBA07_raw!$C$319:$L$372,9,FALSE)</f>
        <v>0.18181818181818199</v>
      </c>
      <c r="EE32" s="83">
        <f>VLOOKUP($A32,SBA07_raw!$C$319:$L$372,10,FALSE)</f>
        <v>0.51515151515151503</v>
      </c>
      <c r="EF32" s="85"/>
      <c r="EG32" s="84">
        <f>VLOOKUP($A32,SBA07_raw!$C$798:$L$851,7,FALSE)</f>
        <v>0.08</v>
      </c>
      <c r="EH32" s="84">
        <f>VLOOKUP($A32,SBA07_raw!$C$798:$L$851,8,FALSE)</f>
        <v>0.32</v>
      </c>
      <c r="EI32" s="84">
        <f>VLOOKUP($A32,SBA07_raw!$C$798:$L$851,9,FALSE)</f>
        <v>0.48</v>
      </c>
      <c r="EJ32" s="84">
        <f>VLOOKUP($A32,SBA07_raw!$C$798:$L$851,10,FALSE)</f>
        <v>0.12</v>
      </c>
      <c r="EK32" s="84">
        <f>VLOOKUP($A32,SBA07_raw!$C$1223:$L$1276,7,FALSE)</f>
        <v>0</v>
      </c>
      <c r="EL32" s="84">
        <f>VLOOKUP($A32,SBA07_raw!$C$1223:$L$1276,8,FALSE)</f>
        <v>0.64</v>
      </c>
      <c r="EM32" s="84">
        <f>VLOOKUP($A32,SBA07_raw!$C$1223:$L$1276,9,FALSE)</f>
        <v>0.24</v>
      </c>
      <c r="EN32" s="84">
        <f>VLOOKUP($A32,SBA07_raw!$C$1223:$L$1276,10,FALSE)</f>
        <v>0.12</v>
      </c>
      <c r="EO32" s="84">
        <f>VLOOKUP($A32,SBA07_raw!$C$373:$L$426,7,FALSE)</f>
        <v>0</v>
      </c>
      <c r="EP32" s="84">
        <f>VLOOKUP($A32,SBA07_raw!$C$373:$L$426,8,FALSE)</f>
        <v>0.28000000000000003</v>
      </c>
      <c r="EQ32" s="84">
        <f>VLOOKUP($A32,SBA07_raw!$C$373:$L$426,9,FALSE)</f>
        <v>0.32</v>
      </c>
      <c r="ER32" s="84">
        <f>VLOOKUP($A32,SBA07_raw!$C$373:$L$426,10,FALSE)</f>
        <v>0.4</v>
      </c>
      <c r="ES32" s="56"/>
      <c r="ET32" s="51">
        <f>VLOOKUP($A32,Fall06HSGQE!$C$141:$J$192,7,FALSE)</f>
        <v>0.54166666666666696</v>
      </c>
      <c r="EU32" s="51">
        <f>VLOOKUP($A32,Fall06HSGQE!$C$141:$J$192,8,FALSE)</f>
        <v>0.45833333333333298</v>
      </c>
      <c r="EV32" s="51" t="str">
        <f>VLOOKUP($A32,Fall06HSGQE!$C$260:$J$309,7,FALSE)</f>
        <v>25% or Fewer</v>
      </c>
      <c r="EW32" s="51" t="str">
        <f>VLOOKUP($A32,Fall06HSGQE!$C$260:$J$309,8,FALSE)</f>
        <v>75% or More</v>
      </c>
      <c r="EX32" s="51">
        <f>VLOOKUP($A32,Fall06HSGQE!$C$22:$J$73,7,FALSE)</f>
        <v>0.31818181818181801</v>
      </c>
      <c r="EY32" s="51">
        <f>VLOOKUP($A32,Fall06HSGQE!$C$22:$J$73,8,FALSE)</f>
        <v>0.68181818181818199</v>
      </c>
      <c r="EZ32" s="47">
        <f>VLOOKUP($A32,Fall06HSGQE!$C$193:$J$241,7,FALSE)</f>
        <v>0.72222222222222199</v>
      </c>
      <c r="FA32" s="47">
        <f>VLOOKUP($A32,Fall06HSGQE!$C$193:$J$241,8,FALSE)</f>
        <v>0.27777777777777801</v>
      </c>
      <c r="FB32" s="47" t="str">
        <f>VLOOKUP($A32,Fall06HSGQE!$C$310:$J$349,7,FALSE)</f>
        <v>*</v>
      </c>
      <c r="FC32" s="47" t="str">
        <f>VLOOKUP($A32,Fall06HSGQE!$C$310:$J$349,8,FALSE)</f>
        <v>*</v>
      </c>
      <c r="FD32" s="47">
        <f>VLOOKUP($A32,Fall06HSGQE!$C$74:$J$121,7,FALSE)</f>
        <v>0.33333333333333298</v>
      </c>
      <c r="FE32" s="47">
        <f>VLOOKUP($A32,Fall06HSGQE!$C$74:$J$121,8,FALSE)</f>
        <v>0.66666666666666696</v>
      </c>
      <c r="FF32" s="86"/>
      <c r="FG32" s="51">
        <f>VLOOKUP($A32,Spr07HSGQE!$C$141:$J$194,7,FALSE)</f>
        <v>0.54166666666666696</v>
      </c>
      <c r="FH32" s="51">
        <f>VLOOKUP($A32,Spr07HSGQE!$C$141:$J$194,8,FALSE)</f>
        <v>0.45833333333333298</v>
      </c>
      <c r="FI32" s="51">
        <f>VLOOKUP($A32,Spr07HSGQE!$C$275:$J$328,7,FALSE)</f>
        <v>0.66666666666666696</v>
      </c>
      <c r="FJ32" s="51">
        <f>VLOOKUP($A32,Spr07HSGQE!$C$275:$J$328,8,FALSE)</f>
        <v>0.33333333333333298</v>
      </c>
      <c r="FK32" s="51">
        <f>VLOOKUP($A32,Spr07HSGQE!$C$2:$J$55,7,FALSE)</f>
        <v>0.44</v>
      </c>
      <c r="FL32" s="51">
        <f>VLOOKUP($A32,Spr07HSGQE!$C$2:$J$55,8,FALSE)</f>
        <v>0.56000000000000005</v>
      </c>
      <c r="FM32" s="47" t="str">
        <f>VLOOKUP($A32,Spr07HSGQE!$C$195:$J$242,7,FALSE)</f>
        <v>20% or Fewer</v>
      </c>
      <c r="FN32" s="47" t="str">
        <f>VLOOKUP($A32,Spr07HSGQE!$C$195:$J$242,8,FALSE)</f>
        <v>80% or More</v>
      </c>
      <c r="FO32" s="47">
        <f>VLOOKUP($A32,Spr07HSGQE!$C$329:$J$374,7,FALSE)</f>
        <v>0.5</v>
      </c>
      <c r="FP32" s="47">
        <f>VLOOKUP($A32,Spr07HSGQE!$C$329:$J$374,8,FALSE)</f>
        <v>0.5</v>
      </c>
      <c r="FQ32" s="47" t="str">
        <f>VLOOKUP($A32,Spr07HSGQE!$C$56:$J$104,7,FALSE)</f>
        <v>20% or Fewer</v>
      </c>
      <c r="FR32" s="47" t="str">
        <f>VLOOKUP($A32,Spr07HSGQE!$C$56:$J$104,8,FALSE)</f>
        <v>80% or More</v>
      </c>
      <c r="FS32" s="51" t="str">
        <f>VLOOKUP($A32,Spr07HSGQE!$C$243:$J$274,7,FALSE)</f>
        <v>*</v>
      </c>
      <c r="FT32" s="51" t="str">
        <f>VLOOKUP($A32,Spr07HSGQE!$C$243:$J$274,8,FALSE)</f>
        <v>*</v>
      </c>
      <c r="FU32" s="51" t="str">
        <f>VLOOKUP($A32,Spr07HSGQE!$C$375:$J$406,7,FALSE)</f>
        <v>*</v>
      </c>
      <c r="FV32" s="51" t="str">
        <f>VLOOKUP($A32,Spr07HSGQE!$C$375:$J$406,8,FALSE)</f>
        <v>*</v>
      </c>
      <c r="FW32" s="51">
        <f>VLOOKUP($A32,Spr07HSGQE!$C$105:$J$140,7,FALSE)</f>
        <v>0.375</v>
      </c>
      <c r="FX32" s="51">
        <f>VLOOKUP($A32,Spr07HSGQE!$C$105:$J$140,8,FALSE)</f>
        <v>0.625</v>
      </c>
      <c r="FY32" s="46"/>
    </row>
    <row r="33" spans="1:181">
      <c r="A33">
        <f>VLOOKUP(B33,districts!$A$2:$B$56,2,FALSE)</f>
        <v>30</v>
      </c>
      <c r="B33" s="19" t="s">
        <v>74</v>
      </c>
      <c r="C33" s="58">
        <v>14</v>
      </c>
      <c r="D33" s="59">
        <v>0</v>
      </c>
      <c r="E33" s="60">
        <v>10550287</v>
      </c>
      <c r="F33" s="61">
        <v>386.42</v>
      </c>
      <c r="G33" s="62">
        <v>-3.048398022931976</v>
      </c>
      <c r="H33" s="63">
        <v>15.2</v>
      </c>
      <c r="I33" s="62">
        <v>58.4</v>
      </c>
      <c r="J33" s="66">
        <v>56.3</v>
      </c>
      <c r="K33" s="20"/>
      <c r="L33" s="67">
        <v>11</v>
      </c>
      <c r="M33" s="63">
        <v>5.2</v>
      </c>
      <c r="N33" s="62">
        <v>0.48309178743961351</v>
      </c>
      <c r="O33" s="63">
        <v>88.355939875442886</v>
      </c>
      <c r="P33" s="68">
        <v>27</v>
      </c>
      <c r="Q33" s="69">
        <v>54</v>
      </c>
      <c r="R33" s="32"/>
      <c r="S33" s="48">
        <v>0</v>
      </c>
      <c r="T33" s="48">
        <v>19.2</v>
      </c>
      <c r="U33" s="48">
        <v>30.8</v>
      </c>
      <c r="V33" s="48">
        <v>50</v>
      </c>
      <c r="W33" s="48">
        <v>0</v>
      </c>
      <c r="X33" s="48">
        <v>26.9</v>
      </c>
      <c r="Y33" s="48">
        <v>26.9</v>
      </c>
      <c r="Z33" s="48">
        <v>46.2</v>
      </c>
      <c r="AA33" s="48">
        <v>3.8</v>
      </c>
      <c r="AB33" s="48">
        <v>7.7</v>
      </c>
      <c r="AC33" s="48">
        <v>30.8</v>
      </c>
      <c r="AD33" s="48">
        <v>57.7</v>
      </c>
      <c r="AE33" s="81"/>
      <c r="AF33" s="50">
        <v>8.3000000000000007</v>
      </c>
      <c r="AG33" s="50">
        <v>12.5</v>
      </c>
      <c r="AH33" s="50">
        <v>29.2</v>
      </c>
      <c r="AI33" s="50">
        <v>50</v>
      </c>
      <c r="AJ33" s="50">
        <v>8.3000000000000007</v>
      </c>
      <c r="AK33" s="50">
        <v>12.5</v>
      </c>
      <c r="AL33" s="50">
        <v>25</v>
      </c>
      <c r="AM33" s="50">
        <v>54.2</v>
      </c>
      <c r="AN33" s="50">
        <v>8.3000000000000007</v>
      </c>
      <c r="AO33" s="50">
        <v>0</v>
      </c>
      <c r="AP33" s="50">
        <v>20.8</v>
      </c>
      <c r="AQ33" s="50">
        <v>70.8</v>
      </c>
      <c r="AR33" s="33"/>
      <c r="AS33" s="34"/>
      <c r="AT33" s="51">
        <f>VLOOKUP(A33,SBA07_raw!$C$427:$L$478,7,FALSE)</f>
        <v>0.125</v>
      </c>
      <c r="AU33" s="51">
        <f>VLOOKUP(A33,SBA07_raw!$C$427:$L$478,8,FALSE)</f>
        <v>0.5</v>
      </c>
      <c r="AV33" s="51">
        <f>VLOOKUP(A33,SBA07_raw!$C$427:$L$478,9,FALSE)</f>
        <v>0.1875</v>
      </c>
      <c r="AW33" s="51">
        <f>VLOOKUP(A33,SBA07_raw!$C$427:$L$478,10,FALSE)</f>
        <v>0.1875</v>
      </c>
      <c r="AX33" s="51">
        <f>VLOOKUP(A33,SBA07_raw!$C$852:$L$903,7,FALSE)</f>
        <v>0.15625</v>
      </c>
      <c r="AY33" s="51">
        <f>VLOOKUP(A33,SBA07_raw!$C$852:$L$903,8,FALSE)</f>
        <v>0.21875</v>
      </c>
      <c r="AZ33" s="51">
        <f>VLOOKUP(A33,SBA07_raw!$C$852:$L$903,9,FALSE)</f>
        <v>0.4375</v>
      </c>
      <c r="BA33" s="51">
        <f>VLOOKUP(A33,SBA07_raw!$C$852:$L$903,10,FALSE)</f>
        <v>0.1875</v>
      </c>
      <c r="BB33" s="51">
        <f>VLOOKUP(A33,SBA07_raw!$C$2:$L$53,7,FALSE)</f>
        <v>9.375E-2</v>
      </c>
      <c r="BC33" s="51">
        <f>VLOOKUP(A33,SBA07_raw!$C$2:$L$53,8,FALSE)</f>
        <v>0.4375</v>
      </c>
      <c r="BD33" s="51">
        <f>VLOOKUP(A33,SBA07_raw!$C$2:$L$53,9,FALSE)</f>
        <v>0.1875</v>
      </c>
      <c r="BE33" s="51">
        <f>VLOOKUP(A33,SBA07_raw!$C$2:$L$53,10,FALSE)</f>
        <v>0.28125</v>
      </c>
      <c r="BF33" s="33"/>
      <c r="BG33" s="47">
        <f>VLOOKUP(A33,SBA07_raw!$C$479:$L$531,7,FALSE)</f>
        <v>0.12</v>
      </c>
      <c r="BH33" s="47">
        <f>VLOOKUP(A33,SBA07_raw!$C$479:$L$531,8,FALSE)</f>
        <v>0.6</v>
      </c>
      <c r="BI33" s="47">
        <f>VLOOKUP(A33,SBA07_raw!$C$479:$L$531,9,FALSE)</f>
        <v>0.12</v>
      </c>
      <c r="BJ33" s="47">
        <f>VLOOKUP(A33,SBA07_raw!$C$479:$L$531,10,FALSE)</f>
        <v>0.16</v>
      </c>
      <c r="BK33" s="47">
        <f>VLOOKUP(A33,SBA07_raw!$C$904:$L$956,7,FALSE)</f>
        <v>0.12</v>
      </c>
      <c r="BL33" s="47">
        <f>VLOOKUP(A33,SBA07_raw!$C$904:$L$956,8,FALSE)</f>
        <v>0.48</v>
      </c>
      <c r="BM33" s="47">
        <f>VLOOKUP(A33,SBA07_raw!$C$904:$L$956,9,FALSE)</f>
        <v>0.4</v>
      </c>
      <c r="BN33" s="47">
        <f>VLOOKUP(A33,SBA07_raw!$C$904:$L$956,10,FALSE)</f>
        <v>0</v>
      </c>
      <c r="BO33" s="47">
        <f>VLOOKUP(A33,SBA07_raw!$C$54:$L$106,7,FALSE)</f>
        <v>0.16</v>
      </c>
      <c r="BP33" s="47">
        <f>VLOOKUP(A33,SBA07_raw!$C$54:$L$106,8,FALSE)</f>
        <v>0.4</v>
      </c>
      <c r="BQ33" s="47">
        <f>VLOOKUP(A33,SBA07_raw!$C$54:$L$106,9,FALSE)</f>
        <v>0.16</v>
      </c>
      <c r="BR33" s="47">
        <f>VLOOKUP(A33,SBA07_raw!$C$54:$L$106,10,FALSE)</f>
        <v>0.28000000000000003</v>
      </c>
      <c r="BS33" s="33"/>
      <c r="BT33" s="51">
        <f>VLOOKUP($A33,SBA07_raw!$C$532:$L$584,7,FALSE)</f>
        <v>3.7037037037037E-2</v>
      </c>
      <c r="BU33" s="51">
        <f>VLOOKUP($A33,SBA07_raw!$C$532:$L$584,8,FALSE)</f>
        <v>0.592592592592593</v>
      </c>
      <c r="BV33" s="51">
        <f>VLOOKUP($A33,SBA07_raw!$C$532:$L$584,9,FALSE)</f>
        <v>0.22222222222222199</v>
      </c>
      <c r="BW33" s="51">
        <f>VLOOKUP($A33,SBA07_raw!$C$532:$L$584,10,FALSE)</f>
        <v>0.148148148148148</v>
      </c>
      <c r="BX33" s="52">
        <f>VLOOKUP($A33,SBA07_raw!$C$957:$L$1009,7,FALSE)</f>
        <v>3.7037037037037E-2</v>
      </c>
      <c r="BY33" s="52">
        <f>VLOOKUP($A33,SBA07_raw!$C$957:$L$1009,8,FALSE)</f>
        <v>0.407407407407407</v>
      </c>
      <c r="BZ33" s="52">
        <f>VLOOKUP($A33,SBA07_raw!$C$957:$L$1009,9,FALSE)</f>
        <v>0.55555555555555602</v>
      </c>
      <c r="CA33" s="52">
        <f>VLOOKUP($A33,SBA07_raw!$C$957:$L$1009,10,FALSE)</f>
        <v>0</v>
      </c>
      <c r="CB33" s="52">
        <f>VLOOKUP($A33,SBA07_raw!$C$107:$L$159,7,FALSE)</f>
        <v>0.15384615384615399</v>
      </c>
      <c r="CC33" s="52">
        <f>VLOOKUP($A33,SBA07_raw!$C$107:$L$159,8,FALSE)</f>
        <v>0.34615384615384598</v>
      </c>
      <c r="CD33" s="52">
        <f>VLOOKUP($A33,SBA07_raw!$C$107:$L$159,9,FALSE)</f>
        <v>0.230769230769231</v>
      </c>
      <c r="CE33" s="52">
        <f>VLOOKUP($A33,SBA07_raw!$C$107:$L$159,10,FALSE)</f>
        <v>0.269230769230769</v>
      </c>
      <c r="CF33" s="36"/>
      <c r="CG33" s="53">
        <f>VLOOKUP($A33,SBA07_raw!$C$585:$L$637,7,FALSE)</f>
        <v>0.16129032258064499</v>
      </c>
      <c r="CH33" s="53">
        <f>VLOOKUP($A33,SBA07_raw!$C$585:$L$637,8,FALSE)</f>
        <v>0.51612903225806495</v>
      </c>
      <c r="CI33" s="53">
        <f>VLOOKUP($A33,SBA07_raw!$C$585:$L$637,9,FALSE)</f>
        <v>0.25806451612903197</v>
      </c>
      <c r="CJ33" s="53">
        <f>VLOOKUP($A33,SBA07_raw!$C$585:$L$637,10,FALSE)</f>
        <v>6.4516129032258104E-2</v>
      </c>
      <c r="CK33" s="53">
        <f>VLOOKUP($A33,SBA07_raw!$C$1010:$L$1062,7,FALSE)</f>
        <v>0.19354838709677399</v>
      </c>
      <c r="CL33" s="53">
        <f>VLOOKUP($A33,SBA07_raw!$C$1010:$L$1062,8,FALSE)</f>
        <v>0.38709677419354799</v>
      </c>
      <c r="CM33" s="53">
        <f>VLOOKUP($A33,SBA07_raw!$C$1010:$L$1062,9,FALSE)</f>
        <v>0.35483870967741898</v>
      </c>
      <c r="CN33" s="53">
        <f>VLOOKUP($A33,SBA07_raw!$C$1010:$L$1062,10,FALSE)</f>
        <v>6.4516129032258104E-2</v>
      </c>
      <c r="CO33" s="53">
        <f>VLOOKUP($A33,SBA07_raw!$C$160:$L$212,7,FALSE)</f>
        <v>0.19354838709677399</v>
      </c>
      <c r="CP33" s="53">
        <f>VLOOKUP($A33,SBA07_raw!$C$160:$L$212,8,FALSE)</f>
        <v>0.41935483870967699</v>
      </c>
      <c r="CQ33" s="53">
        <f>VLOOKUP($A33,SBA07_raw!$C$160:$L$212,9,FALSE)</f>
        <v>0.32258064516128998</v>
      </c>
      <c r="CR33" s="53">
        <f>VLOOKUP($A33,SBA07_raw!$C$160:$L$212,10,FALSE)</f>
        <v>6.4516129032258104E-2</v>
      </c>
      <c r="CS33" s="33"/>
      <c r="CT33" s="51">
        <f>VLOOKUP($A33,SBA07_raw!$C$638:$L$690,7,FALSE)</f>
        <v>0.11111111111111099</v>
      </c>
      <c r="CU33" s="51">
        <f>VLOOKUP($A33,SBA07_raw!$C$638:$L$690,8,FALSE)</f>
        <v>0.48148148148148101</v>
      </c>
      <c r="CV33" s="51">
        <f>VLOOKUP($A33,SBA07_raw!$C$638:$L$690,9,FALSE)</f>
        <v>0.296296296296296</v>
      </c>
      <c r="CW33" s="51">
        <f>VLOOKUP($A33,SBA07_raw!$C$638:$L$690,10,FALSE)</f>
        <v>0.11111111111111099</v>
      </c>
      <c r="CX33" s="51">
        <f>VLOOKUP($A33,SBA07_raw!$C$1063:$L$1115,7,FALSE)</f>
        <v>0</v>
      </c>
      <c r="CY33" s="51">
        <f>VLOOKUP($A33,SBA07_raw!$C$1063:$L$1115,8,FALSE)</f>
        <v>0.37037037037037002</v>
      </c>
      <c r="CZ33" s="51">
        <f>VLOOKUP($A33,SBA07_raw!$C$1063:$L$1115,9,FALSE)</f>
        <v>0.44444444444444398</v>
      </c>
      <c r="DA33" s="51">
        <f>VLOOKUP($A33,SBA07_raw!$C$1063:$L$1115,10,FALSE)</f>
        <v>0.18518518518518501</v>
      </c>
      <c r="DB33" s="51">
        <f>VLOOKUP($A33,SBA07_raw!$C$213:$L$265,7,FALSE)</f>
        <v>7.4074074074074098E-2</v>
      </c>
      <c r="DC33" s="51">
        <f>VLOOKUP($A33,SBA07_raw!$C$213:$L$265,8,FALSE)</f>
        <v>0.22222222222222199</v>
      </c>
      <c r="DD33" s="51">
        <f>VLOOKUP($A33,SBA07_raw!$C$213:$L$265,9,FALSE)</f>
        <v>0.44444444444444398</v>
      </c>
      <c r="DE33" s="51">
        <f>VLOOKUP($A33,SBA07_raw!$C$213:$L$265,10,FALSE)</f>
        <v>0.25925925925925902</v>
      </c>
      <c r="DF33" s="33"/>
      <c r="DG33" s="47">
        <f>VLOOKUP($A33,SBA07_raw!$C$691:$L$743,7,FALSE)</f>
        <v>0.2</v>
      </c>
      <c r="DH33" s="47">
        <f>VLOOKUP($A33,SBA07_raw!$C$691:$L$743,8,FALSE)</f>
        <v>0.46666666666666701</v>
      </c>
      <c r="DI33" s="47">
        <f>VLOOKUP($A33,SBA07_raw!$C$691:$L$743,9,FALSE)</f>
        <v>0.2</v>
      </c>
      <c r="DJ33" s="47">
        <f>VLOOKUP($A33,SBA07_raw!$C$691:$L$743,10,FALSE)</f>
        <v>0.133333333333333</v>
      </c>
      <c r="DK33" s="47">
        <f>VLOOKUP($A33,SBA07_raw!$C$1116:$L$1168,7,FALSE)</f>
        <v>3.3333333333333298E-2</v>
      </c>
      <c r="DL33" s="47">
        <f>VLOOKUP($A33,SBA07_raw!$C$1116:$L$1168,8,FALSE)</f>
        <v>0.43333333333333302</v>
      </c>
      <c r="DM33" s="47">
        <f>VLOOKUP($A33,SBA07_raw!$C$1116:$L$1168,9,FALSE)</f>
        <v>0.3</v>
      </c>
      <c r="DN33" s="47">
        <f>VLOOKUP($A33,SBA07_raw!$C$1116:$L$1168,10,FALSE)</f>
        <v>0.233333333333333</v>
      </c>
      <c r="DO33" s="47">
        <f>VLOOKUP($A33,SBA07_raw!$C$266:$L$318,7,FALSE)</f>
        <v>6.4516129032258104E-2</v>
      </c>
      <c r="DP33" s="47">
        <f>VLOOKUP($A33,SBA07_raw!$C$266:$L$318,8,FALSE)</f>
        <v>0.29032258064516098</v>
      </c>
      <c r="DQ33" s="47">
        <f>VLOOKUP($A33,SBA07_raw!$C$266:$L$318,9,FALSE)</f>
        <v>0.225806451612903</v>
      </c>
      <c r="DR33" s="47">
        <f>VLOOKUP($A33,SBA07_raw!$C$266:$L$318,10,FALSE)</f>
        <v>0.41935483870967699</v>
      </c>
      <c r="DS33" s="85"/>
      <c r="DT33" s="83">
        <f>VLOOKUP($A33,SBA07_raw!$C$744:$L$797,7,FALSE)</f>
        <v>0.42857142857142899</v>
      </c>
      <c r="DU33" s="83">
        <f>VLOOKUP($A33,SBA07_raw!$C$744:$L$797,8,FALSE)</f>
        <v>0.39285714285714302</v>
      </c>
      <c r="DV33" s="83">
        <f>VLOOKUP($A33,SBA07_raw!$C$744:$L$797,9,FALSE)</f>
        <v>0.14285714285714299</v>
      </c>
      <c r="DW33" s="83">
        <f>VLOOKUP($A33,SBA07_raw!$C$744:$L$797,10,FALSE)</f>
        <v>3.5714285714285698E-2</v>
      </c>
      <c r="DX33" s="83">
        <f>VLOOKUP($A33,SBA07_raw!$C$1169:$L$1222,7,FALSE)</f>
        <v>3.5714285714285698E-2</v>
      </c>
      <c r="DY33" s="83">
        <f>VLOOKUP($A33,SBA07_raw!$C$1169:$L$1222,8,FALSE)</f>
        <v>0.64285714285714302</v>
      </c>
      <c r="DZ33" s="83">
        <f>VLOOKUP($A33,SBA07_raw!$C$1169:$L$1222,9,FALSE)</f>
        <v>0.25</v>
      </c>
      <c r="EA33" s="83">
        <f>VLOOKUP($A33,SBA07_raw!$C$1169:$L$1222,10,FALSE)</f>
        <v>7.1428571428571397E-2</v>
      </c>
      <c r="EB33" s="83">
        <f>VLOOKUP($A33,SBA07_raw!$C$319:$L$372,7,FALSE)</f>
        <v>0.17857142857142899</v>
      </c>
      <c r="EC33" s="83">
        <f>VLOOKUP($A33,SBA07_raw!$C$319:$L$372,8,FALSE)</f>
        <v>0.28571428571428598</v>
      </c>
      <c r="ED33" s="83">
        <f>VLOOKUP($A33,SBA07_raw!$C$319:$L$372,9,FALSE)</f>
        <v>0.28571428571428598</v>
      </c>
      <c r="EE33" s="83">
        <f>VLOOKUP($A33,SBA07_raw!$C$319:$L$372,10,FALSE)</f>
        <v>0.25</v>
      </c>
      <c r="EF33" s="85"/>
      <c r="EG33" s="84">
        <f>VLOOKUP($A33,SBA07_raw!$C$798:$L$851,7,FALSE)</f>
        <v>0.148148148148148</v>
      </c>
      <c r="EH33" s="84">
        <f>VLOOKUP($A33,SBA07_raw!$C$798:$L$851,8,FALSE)</f>
        <v>0.55555555555555602</v>
      </c>
      <c r="EI33" s="84">
        <f>VLOOKUP($A33,SBA07_raw!$C$798:$L$851,9,FALSE)</f>
        <v>0.25925925925925902</v>
      </c>
      <c r="EJ33" s="84">
        <f>VLOOKUP($A33,SBA07_raw!$C$798:$L$851,10,FALSE)</f>
        <v>3.7037037037037E-2</v>
      </c>
      <c r="EK33" s="84">
        <f>VLOOKUP($A33,SBA07_raw!$C$1223:$L$1276,7,FALSE)</f>
        <v>7.4074074074074098E-2</v>
      </c>
      <c r="EL33" s="84">
        <f>VLOOKUP($A33,SBA07_raw!$C$1223:$L$1276,8,FALSE)</f>
        <v>0.51851851851851805</v>
      </c>
      <c r="EM33" s="84">
        <f>VLOOKUP($A33,SBA07_raw!$C$1223:$L$1276,9,FALSE)</f>
        <v>0.37037037037037002</v>
      </c>
      <c r="EN33" s="84">
        <f>VLOOKUP($A33,SBA07_raw!$C$1223:$L$1276,10,FALSE)</f>
        <v>3.7037037037037E-2</v>
      </c>
      <c r="EO33" s="84">
        <f>VLOOKUP($A33,SBA07_raw!$C$373:$L$426,7,FALSE)</f>
        <v>0</v>
      </c>
      <c r="EP33" s="84">
        <f>VLOOKUP($A33,SBA07_raw!$C$373:$L$426,8,FALSE)</f>
        <v>0.37037037037037002</v>
      </c>
      <c r="EQ33" s="84">
        <f>VLOOKUP($A33,SBA07_raw!$C$373:$L$426,9,FALSE)</f>
        <v>0.44444444444444398</v>
      </c>
      <c r="ER33" s="84">
        <f>VLOOKUP($A33,SBA07_raw!$C$373:$L$426,10,FALSE)</f>
        <v>0.18518518518518501</v>
      </c>
      <c r="ES33" s="56"/>
      <c r="ET33" s="51">
        <f>VLOOKUP($A33,Fall06HSGQE!$C$141:$J$192,7,FALSE)</f>
        <v>0.73333333333333295</v>
      </c>
      <c r="EU33" s="51">
        <f>VLOOKUP($A33,Fall06HSGQE!$C$141:$J$192,8,FALSE)</f>
        <v>0.266666666666667</v>
      </c>
      <c r="EV33" s="51">
        <f>VLOOKUP($A33,Fall06HSGQE!$C$260:$J$309,7,FALSE)</f>
        <v>0.375</v>
      </c>
      <c r="EW33" s="51">
        <f>VLOOKUP($A33,Fall06HSGQE!$C$260:$J$309,8,FALSE)</f>
        <v>0.625</v>
      </c>
      <c r="EX33" s="51">
        <f>VLOOKUP($A33,Fall06HSGQE!$C$22:$J$73,7,FALSE)</f>
        <v>0.47368421052631599</v>
      </c>
      <c r="EY33" s="51">
        <f>VLOOKUP($A33,Fall06HSGQE!$C$22:$J$73,8,FALSE)</f>
        <v>0.52631578947368396</v>
      </c>
      <c r="EZ33" s="47">
        <f>VLOOKUP($A33,Fall06HSGQE!$C$193:$J$241,7,FALSE)</f>
        <v>0.76923076923076905</v>
      </c>
      <c r="FA33" s="47">
        <f>VLOOKUP($A33,Fall06HSGQE!$C$193:$J$241,8,FALSE)</f>
        <v>0.230769230769231</v>
      </c>
      <c r="FB33" s="47" t="str">
        <f>VLOOKUP($A33,Fall06HSGQE!$C$310:$J$349,7,FALSE)</f>
        <v>*</v>
      </c>
      <c r="FC33" s="47" t="str">
        <f>VLOOKUP($A33,Fall06HSGQE!$C$310:$J$349,8,FALSE)</f>
        <v>*</v>
      </c>
      <c r="FD33" s="47">
        <f>VLOOKUP($A33,Fall06HSGQE!$C$74:$J$121,7,FALSE)</f>
        <v>0.53333333333333299</v>
      </c>
      <c r="FE33" s="47">
        <f>VLOOKUP($A33,Fall06HSGQE!$C$74:$J$121,8,FALSE)</f>
        <v>0.46666666666666701</v>
      </c>
      <c r="FF33" s="86"/>
      <c r="FG33" s="51">
        <f>VLOOKUP($A33,Spr07HSGQE!$C$141:$J$194,7,FALSE)</f>
        <v>0.81481481481481499</v>
      </c>
      <c r="FH33" s="51">
        <f>VLOOKUP($A33,Spr07HSGQE!$C$141:$J$194,8,FALSE)</f>
        <v>0.18518518518518501</v>
      </c>
      <c r="FI33" s="51">
        <f>VLOOKUP($A33,Spr07HSGQE!$C$275:$J$328,7,FALSE)</f>
        <v>0.70370370370370405</v>
      </c>
      <c r="FJ33" s="51">
        <f>VLOOKUP($A33,Spr07HSGQE!$C$275:$J$328,8,FALSE)</f>
        <v>0.296296296296296</v>
      </c>
      <c r="FK33" s="51">
        <f>VLOOKUP($A33,Spr07HSGQE!$C$2:$J$55,7,FALSE)</f>
        <v>0.55555555555555602</v>
      </c>
      <c r="FL33" s="51">
        <f>VLOOKUP($A33,Spr07HSGQE!$C$2:$J$55,8,FALSE)</f>
        <v>0.44444444444444398</v>
      </c>
      <c r="FM33" s="47" t="str">
        <f>VLOOKUP($A33,Spr07HSGQE!$C$195:$J$242,7,FALSE)</f>
        <v>*</v>
      </c>
      <c r="FN33" s="47" t="str">
        <f>VLOOKUP($A33,Spr07HSGQE!$C$195:$J$242,8,FALSE)</f>
        <v>*</v>
      </c>
      <c r="FO33" s="47" t="str">
        <f>VLOOKUP($A33,Spr07HSGQE!$C$329:$J$374,7,FALSE)</f>
        <v>40% or Fewer</v>
      </c>
      <c r="FP33" s="47" t="str">
        <f>VLOOKUP($A33,Spr07HSGQE!$C$329:$J$374,8,FALSE)</f>
        <v>60% or More</v>
      </c>
      <c r="FQ33" s="47">
        <f>VLOOKUP($A33,Spr07HSGQE!$C$56:$J$104,7,FALSE)</f>
        <v>0.3</v>
      </c>
      <c r="FR33" s="47">
        <f>VLOOKUP($A33,Spr07HSGQE!$C$56:$J$104,8,FALSE)</f>
        <v>0.7</v>
      </c>
      <c r="FS33" s="51" t="str">
        <f>VLOOKUP($A33,Spr07HSGQE!$C$243:$J$274,7,FALSE)</f>
        <v>*</v>
      </c>
      <c r="FT33" s="51" t="str">
        <f>VLOOKUP($A33,Spr07HSGQE!$C$243:$J$274,8,FALSE)</f>
        <v>*</v>
      </c>
      <c r="FU33" s="51" t="str">
        <f>VLOOKUP($A33,Spr07HSGQE!$C$375:$J$406,7,FALSE)</f>
        <v>*</v>
      </c>
      <c r="FV33" s="51" t="str">
        <f>VLOOKUP($A33,Spr07HSGQE!$C$375:$J$406,8,FALSE)</f>
        <v>*</v>
      </c>
      <c r="FW33" s="51" t="str">
        <f>VLOOKUP($A33,Spr07HSGQE!$C$105:$J$140,7,FALSE)</f>
        <v>25% or Fewer</v>
      </c>
      <c r="FX33" s="51" t="str">
        <f>VLOOKUP($A33,Spr07HSGQE!$C$105:$J$140,8,FALSE)</f>
        <v>75% or More</v>
      </c>
      <c r="FY33" s="46"/>
    </row>
    <row r="34" spans="1:181">
      <c r="A34">
        <f>VLOOKUP(B34,districts!$A$2:$B$56,2,FALSE)</f>
        <v>31</v>
      </c>
      <c r="B34" s="19" t="s">
        <v>75</v>
      </c>
      <c r="C34" s="58">
        <v>27</v>
      </c>
      <c r="D34" s="59">
        <v>26</v>
      </c>
      <c r="E34" s="60">
        <v>59210346</v>
      </c>
      <c r="F34" s="61">
        <v>3930.25</v>
      </c>
      <c r="G34" s="62">
        <v>2.5604559344281088</v>
      </c>
      <c r="H34" s="63">
        <v>15.2</v>
      </c>
      <c r="I34" s="62">
        <v>27.2</v>
      </c>
      <c r="J34" s="66">
        <v>58.9</v>
      </c>
      <c r="K34" s="20"/>
      <c r="L34" s="67">
        <v>135</v>
      </c>
      <c r="M34" s="63">
        <v>9.1999999999999993</v>
      </c>
      <c r="N34" s="62">
        <v>0</v>
      </c>
      <c r="O34" s="63">
        <v>92.535142135672004</v>
      </c>
      <c r="P34" s="68">
        <v>86</v>
      </c>
      <c r="Q34" s="69">
        <v>39.1</v>
      </c>
      <c r="R34" s="32"/>
      <c r="S34" s="48">
        <v>4.2</v>
      </c>
      <c r="T34" s="48">
        <v>7.7</v>
      </c>
      <c r="U34" s="48">
        <v>26.2</v>
      </c>
      <c r="V34" s="48">
        <v>61.9</v>
      </c>
      <c r="W34" s="48">
        <v>3.8</v>
      </c>
      <c r="X34" s="48">
        <v>9.1</v>
      </c>
      <c r="Y34" s="48">
        <v>25.5</v>
      </c>
      <c r="Z34" s="48">
        <v>61.5</v>
      </c>
      <c r="AA34" s="48">
        <v>2.5</v>
      </c>
      <c r="AB34" s="48">
        <v>12.3</v>
      </c>
      <c r="AC34" s="48">
        <v>28.5</v>
      </c>
      <c r="AD34" s="48">
        <v>56.7</v>
      </c>
      <c r="AE34" s="81"/>
      <c r="AF34" s="50">
        <v>6.6</v>
      </c>
      <c r="AG34" s="50">
        <v>12.5</v>
      </c>
      <c r="AH34" s="50">
        <v>28.5</v>
      </c>
      <c r="AI34" s="50">
        <v>52.4</v>
      </c>
      <c r="AJ34" s="50">
        <v>9</v>
      </c>
      <c r="AK34" s="50">
        <v>12.5</v>
      </c>
      <c r="AL34" s="50">
        <v>36.5</v>
      </c>
      <c r="AM34" s="50">
        <v>42</v>
      </c>
      <c r="AN34" s="50">
        <v>7.3</v>
      </c>
      <c r="AO34" s="50">
        <v>16.600000000000001</v>
      </c>
      <c r="AP34" s="50">
        <v>32.5</v>
      </c>
      <c r="AQ34" s="50">
        <v>43.6</v>
      </c>
      <c r="AR34" s="33"/>
      <c r="AS34" s="34"/>
      <c r="AT34" s="51">
        <f>VLOOKUP(A34,SBA07_raw!$C$427:$L$478,7,FALSE)</f>
        <v>7.7669902912621394E-2</v>
      </c>
      <c r="AU34" s="51">
        <f>VLOOKUP(A34,SBA07_raw!$C$427:$L$478,8,FALSE)</f>
        <v>0.35922330097087402</v>
      </c>
      <c r="AV34" s="51">
        <f>VLOOKUP(A34,SBA07_raw!$C$427:$L$478,9,FALSE)</f>
        <v>0.36893203883495101</v>
      </c>
      <c r="AW34" s="51">
        <f>VLOOKUP(A34,SBA07_raw!$C$427:$L$478,10,FALSE)</f>
        <v>0.19417475728155301</v>
      </c>
      <c r="AX34" s="51">
        <f>VLOOKUP(A34,SBA07_raw!$C$852:$L$903,7,FALSE)</f>
        <v>9.0614886731391606E-2</v>
      </c>
      <c r="AY34" s="51">
        <f>VLOOKUP(A34,SBA07_raw!$C$852:$L$903,8,FALSE)</f>
        <v>0.34304207119741098</v>
      </c>
      <c r="AZ34" s="51">
        <f>VLOOKUP(A34,SBA07_raw!$C$852:$L$903,9,FALSE)</f>
        <v>0.44660194174757301</v>
      </c>
      <c r="BA34" s="51">
        <f>VLOOKUP(A34,SBA07_raw!$C$852:$L$903,10,FALSE)</f>
        <v>0.119741100323625</v>
      </c>
      <c r="BB34" s="51">
        <f>VLOOKUP(A34,SBA07_raw!$C$2:$L$53,7,FALSE)</f>
        <v>9.1205211726384405E-2</v>
      </c>
      <c r="BC34" s="51">
        <f>VLOOKUP(A34,SBA07_raw!$C$2:$L$53,8,FALSE)</f>
        <v>0.400651465798046</v>
      </c>
      <c r="BD34" s="51">
        <f>VLOOKUP(A34,SBA07_raw!$C$2:$L$53,9,FALSE)</f>
        <v>0.23452768729641699</v>
      </c>
      <c r="BE34" s="51">
        <f>VLOOKUP(A34,SBA07_raw!$C$2:$L$53,10,FALSE)</f>
        <v>0.27361563517915299</v>
      </c>
      <c r="BF34" s="33"/>
      <c r="BG34" s="47">
        <f>VLOOKUP(A34,SBA07_raw!$C$479:$L$531,7,FALSE)</f>
        <v>4.8689138576778999E-2</v>
      </c>
      <c r="BH34" s="47">
        <f>VLOOKUP(A34,SBA07_raw!$C$479:$L$531,8,FALSE)</f>
        <v>0.348314606741573</v>
      </c>
      <c r="BI34" s="47">
        <f>VLOOKUP(A34,SBA07_raw!$C$479:$L$531,9,FALSE)</f>
        <v>0.31460674157303398</v>
      </c>
      <c r="BJ34" s="47">
        <f>VLOOKUP(A34,SBA07_raw!$C$479:$L$531,10,FALSE)</f>
        <v>0.28838951310861399</v>
      </c>
      <c r="BK34" s="47">
        <f>VLOOKUP(A34,SBA07_raw!$C$904:$L$956,7,FALSE)</f>
        <v>6.7669172932330796E-2</v>
      </c>
      <c r="BL34" s="47">
        <f>VLOOKUP(A34,SBA07_raw!$C$904:$L$956,8,FALSE)</f>
        <v>0.32330827067669199</v>
      </c>
      <c r="BM34" s="47">
        <f>VLOOKUP(A34,SBA07_raw!$C$904:$L$956,9,FALSE)</f>
        <v>0.56015037593984995</v>
      </c>
      <c r="BN34" s="47">
        <f>VLOOKUP(A34,SBA07_raw!$C$904:$L$956,10,FALSE)</f>
        <v>4.8872180451127803E-2</v>
      </c>
      <c r="BO34" s="47">
        <f>VLOOKUP(A34,SBA07_raw!$C$54:$L$106,7,FALSE)</f>
        <v>5.2434456928839003E-2</v>
      </c>
      <c r="BP34" s="47">
        <f>VLOOKUP(A34,SBA07_raw!$C$54:$L$106,8,FALSE)</f>
        <v>0.29213483146067398</v>
      </c>
      <c r="BQ34" s="47">
        <f>VLOOKUP(A34,SBA07_raw!$C$54:$L$106,9,FALSE)</f>
        <v>0.30337078651685401</v>
      </c>
      <c r="BR34" s="47">
        <f>VLOOKUP(A34,SBA07_raw!$C$54:$L$106,10,FALSE)</f>
        <v>0.35205992509363299</v>
      </c>
      <c r="BS34" s="33"/>
      <c r="BT34" s="51">
        <f>VLOOKUP($A34,SBA07_raw!$C$532:$L$584,7,FALSE)</f>
        <v>3.94736842105263E-2</v>
      </c>
      <c r="BU34" s="51">
        <f>VLOOKUP($A34,SBA07_raw!$C$532:$L$584,8,FALSE)</f>
        <v>0.42763157894736797</v>
      </c>
      <c r="BV34" s="51">
        <f>VLOOKUP($A34,SBA07_raw!$C$532:$L$584,9,FALSE)</f>
        <v>0.39802631578947401</v>
      </c>
      <c r="BW34" s="51">
        <f>VLOOKUP($A34,SBA07_raw!$C$532:$L$584,10,FALSE)</f>
        <v>0.134868421052632</v>
      </c>
      <c r="BX34" s="52">
        <f>VLOOKUP($A34,SBA07_raw!$C$957:$L$1009,7,FALSE)</f>
        <v>2.9605263157894701E-2</v>
      </c>
      <c r="BY34" s="52">
        <f>VLOOKUP($A34,SBA07_raw!$C$957:$L$1009,8,FALSE)</f>
        <v>0.30263157894736797</v>
      </c>
      <c r="BZ34" s="52">
        <f>VLOOKUP($A34,SBA07_raw!$C$957:$L$1009,9,FALSE)</f>
        <v>0.63157894736842102</v>
      </c>
      <c r="CA34" s="52">
        <f>VLOOKUP($A34,SBA07_raw!$C$957:$L$1009,10,FALSE)</f>
        <v>3.6184210526315798E-2</v>
      </c>
      <c r="CB34" s="52">
        <f>VLOOKUP($A34,SBA07_raw!$C$107:$L$159,7,FALSE)</f>
        <v>9.27152317880795E-2</v>
      </c>
      <c r="CC34" s="52">
        <f>VLOOKUP($A34,SBA07_raw!$C$107:$L$159,8,FALSE)</f>
        <v>0.31125827814569501</v>
      </c>
      <c r="CD34" s="52">
        <f>VLOOKUP($A34,SBA07_raw!$C$107:$L$159,9,FALSE)</f>
        <v>0.35761589403973498</v>
      </c>
      <c r="CE34" s="52">
        <f>VLOOKUP($A34,SBA07_raw!$C$107:$L$159,10,FALSE)</f>
        <v>0.23841059602649001</v>
      </c>
      <c r="CF34" s="36"/>
      <c r="CG34" s="53">
        <f>VLOOKUP($A34,SBA07_raw!$C$585:$L$637,7,FALSE)</f>
        <v>6.4846416382252595E-2</v>
      </c>
      <c r="CH34" s="53">
        <f>VLOOKUP($A34,SBA07_raw!$C$585:$L$637,8,FALSE)</f>
        <v>0.30375426621160401</v>
      </c>
      <c r="CI34" s="53">
        <f>VLOOKUP($A34,SBA07_raw!$C$585:$L$637,9,FALSE)</f>
        <v>0.47440273037542702</v>
      </c>
      <c r="CJ34" s="53">
        <f>VLOOKUP($A34,SBA07_raw!$C$585:$L$637,10,FALSE)</f>
        <v>0.15699658703071701</v>
      </c>
      <c r="CK34" s="53">
        <f>VLOOKUP($A34,SBA07_raw!$C$1010:$L$1062,7,FALSE)</f>
        <v>5.4607508532423202E-2</v>
      </c>
      <c r="CL34" s="53">
        <f>VLOOKUP($A34,SBA07_raw!$C$1010:$L$1062,8,FALSE)</f>
        <v>0.215017064846416</v>
      </c>
      <c r="CM34" s="53">
        <f>VLOOKUP($A34,SBA07_raw!$C$1010:$L$1062,9,FALSE)</f>
        <v>0.51194539249146798</v>
      </c>
      <c r="CN34" s="53">
        <f>VLOOKUP($A34,SBA07_raw!$C$1010:$L$1062,10,FALSE)</f>
        <v>0.218430034129693</v>
      </c>
      <c r="CO34" s="53">
        <f>VLOOKUP($A34,SBA07_raw!$C$160:$L$212,7,FALSE)</f>
        <v>9.1525423728813601E-2</v>
      </c>
      <c r="CP34" s="53">
        <f>VLOOKUP($A34,SBA07_raw!$C$160:$L$212,8,FALSE)</f>
        <v>0.305084745762712</v>
      </c>
      <c r="CQ34" s="53">
        <f>VLOOKUP($A34,SBA07_raw!$C$160:$L$212,9,FALSE)</f>
        <v>0.264406779661017</v>
      </c>
      <c r="CR34" s="53">
        <f>VLOOKUP($A34,SBA07_raw!$C$160:$L$212,10,FALSE)</f>
        <v>0.338983050847458</v>
      </c>
      <c r="CS34" s="33"/>
      <c r="CT34" s="51">
        <f>VLOOKUP($A34,SBA07_raw!$C$638:$L$690,7,FALSE)</f>
        <v>7.5342465753424695E-2</v>
      </c>
      <c r="CU34" s="51">
        <f>VLOOKUP($A34,SBA07_raw!$C$638:$L$690,8,FALSE)</f>
        <v>0.42465753424657499</v>
      </c>
      <c r="CV34" s="51">
        <f>VLOOKUP($A34,SBA07_raw!$C$638:$L$690,9,FALSE)</f>
        <v>0.36986301369863001</v>
      </c>
      <c r="CW34" s="51">
        <f>VLOOKUP($A34,SBA07_raw!$C$638:$L$690,10,FALSE)</f>
        <v>0.13013698630136999</v>
      </c>
      <c r="CX34" s="51">
        <f>VLOOKUP($A34,SBA07_raw!$C$1063:$L$1115,7,FALSE)</f>
        <v>1.7064846416382298E-2</v>
      </c>
      <c r="CY34" s="51">
        <f>VLOOKUP($A34,SBA07_raw!$C$1063:$L$1115,8,FALSE)</f>
        <v>0.35494880546075103</v>
      </c>
      <c r="CZ34" s="51">
        <f>VLOOKUP($A34,SBA07_raw!$C$1063:$L$1115,9,FALSE)</f>
        <v>0.40273037542662099</v>
      </c>
      <c r="DA34" s="51">
        <f>VLOOKUP($A34,SBA07_raw!$C$1063:$L$1115,10,FALSE)</f>
        <v>0.225255972696246</v>
      </c>
      <c r="DB34" s="51">
        <f>VLOOKUP($A34,SBA07_raw!$C$213:$L$265,7,FALSE)</f>
        <v>0.10726643598615899</v>
      </c>
      <c r="DC34" s="51">
        <f>VLOOKUP($A34,SBA07_raw!$C$213:$L$265,8,FALSE)</f>
        <v>0.304498269896194</v>
      </c>
      <c r="DD34" s="51">
        <f>VLOOKUP($A34,SBA07_raw!$C$213:$L$265,9,FALSE)</f>
        <v>0.35294117647058798</v>
      </c>
      <c r="DE34" s="51">
        <f>VLOOKUP($A34,SBA07_raw!$C$213:$L$265,10,FALSE)</f>
        <v>0.23529411764705899</v>
      </c>
      <c r="DF34" s="33"/>
      <c r="DG34" s="47">
        <f>VLOOKUP($A34,SBA07_raw!$C$691:$L$743,7,FALSE)</f>
        <v>0.116363636363636</v>
      </c>
      <c r="DH34" s="47">
        <f>VLOOKUP($A34,SBA07_raw!$C$691:$L$743,8,FALSE)</f>
        <v>0.53818181818181798</v>
      </c>
      <c r="DI34" s="47">
        <f>VLOOKUP($A34,SBA07_raw!$C$691:$L$743,9,FALSE)</f>
        <v>0.24363636363636401</v>
      </c>
      <c r="DJ34" s="47">
        <f>VLOOKUP($A34,SBA07_raw!$C$691:$L$743,10,FALSE)</f>
        <v>0.101818181818182</v>
      </c>
      <c r="DK34" s="47">
        <f>VLOOKUP($A34,SBA07_raw!$C$1116:$L$1168,7,FALSE)</f>
        <v>2.9411764705882401E-2</v>
      </c>
      <c r="DL34" s="47">
        <f>VLOOKUP($A34,SBA07_raw!$C$1116:$L$1168,8,FALSE)</f>
        <v>0.40073529411764702</v>
      </c>
      <c r="DM34" s="47">
        <f>VLOOKUP($A34,SBA07_raw!$C$1116:$L$1168,9,FALSE)</f>
        <v>0.34558823529411797</v>
      </c>
      <c r="DN34" s="47">
        <f>VLOOKUP($A34,SBA07_raw!$C$1116:$L$1168,10,FALSE)</f>
        <v>0.224264705882353</v>
      </c>
      <c r="DO34" s="47">
        <f>VLOOKUP($A34,SBA07_raw!$C$266:$L$318,7,FALSE)</f>
        <v>0.10989010989011</v>
      </c>
      <c r="DP34" s="47">
        <f>VLOOKUP($A34,SBA07_raw!$C$266:$L$318,8,FALSE)</f>
        <v>0.31501831501831501</v>
      </c>
      <c r="DQ34" s="47">
        <f>VLOOKUP($A34,SBA07_raw!$C$266:$L$318,9,FALSE)</f>
        <v>0.21978021978022</v>
      </c>
      <c r="DR34" s="47">
        <f>VLOOKUP($A34,SBA07_raw!$C$266:$L$318,10,FALSE)</f>
        <v>0.35531135531135499</v>
      </c>
      <c r="DS34" s="85"/>
      <c r="DT34" s="83">
        <f>VLOOKUP($A34,SBA07_raw!$C$744:$L$797,7,FALSE)</f>
        <v>0.15030674846625799</v>
      </c>
      <c r="DU34" s="83">
        <f>VLOOKUP($A34,SBA07_raw!$C$744:$L$797,8,FALSE)</f>
        <v>0.38650306748466301</v>
      </c>
      <c r="DV34" s="83">
        <f>VLOOKUP($A34,SBA07_raw!$C$744:$L$797,9,FALSE)</f>
        <v>0.39877300613496902</v>
      </c>
      <c r="DW34" s="83">
        <f>VLOOKUP($A34,SBA07_raw!$C$744:$L$797,10,FALSE)</f>
        <v>6.4417177914110405E-2</v>
      </c>
      <c r="DX34" s="83">
        <f>VLOOKUP($A34,SBA07_raw!$C$1169:$L$1222,7,FALSE)</f>
        <v>1.54320987654321E-2</v>
      </c>
      <c r="DY34" s="83">
        <f>VLOOKUP($A34,SBA07_raw!$C$1169:$L$1222,8,FALSE)</f>
        <v>0.469135802469136</v>
      </c>
      <c r="DZ34" s="83">
        <f>VLOOKUP($A34,SBA07_raw!$C$1169:$L$1222,9,FALSE)</f>
        <v>0.38271604938271597</v>
      </c>
      <c r="EA34" s="83">
        <f>VLOOKUP($A34,SBA07_raw!$C$1169:$L$1222,10,FALSE)</f>
        <v>0.132716049382716</v>
      </c>
      <c r="EB34" s="83">
        <f>VLOOKUP($A34,SBA07_raw!$C$319:$L$372,7,FALSE)</f>
        <v>7.7881619937694699E-2</v>
      </c>
      <c r="EC34" s="83">
        <f>VLOOKUP($A34,SBA07_raw!$C$319:$L$372,8,FALSE)</f>
        <v>0.29283489096573201</v>
      </c>
      <c r="ED34" s="83">
        <f>VLOOKUP($A34,SBA07_raw!$C$319:$L$372,9,FALSE)</f>
        <v>0.289719626168224</v>
      </c>
      <c r="EE34" s="83">
        <f>VLOOKUP($A34,SBA07_raw!$C$319:$L$372,10,FALSE)</f>
        <v>0.339563862928349</v>
      </c>
      <c r="EF34" s="85"/>
      <c r="EG34" s="84">
        <f>VLOOKUP($A34,SBA07_raw!$C$798:$L$851,7,FALSE)</f>
        <v>0.15476190476190499</v>
      </c>
      <c r="EH34" s="84">
        <f>VLOOKUP($A34,SBA07_raw!$C$798:$L$851,8,FALSE)</f>
        <v>0.53571428571428603</v>
      </c>
      <c r="EI34" s="84">
        <f>VLOOKUP($A34,SBA07_raw!$C$798:$L$851,9,FALSE)</f>
        <v>0.27976190476190499</v>
      </c>
      <c r="EJ34" s="84">
        <f>VLOOKUP($A34,SBA07_raw!$C$798:$L$851,10,FALSE)</f>
        <v>2.9761904761904798E-2</v>
      </c>
      <c r="EK34" s="84">
        <f>VLOOKUP($A34,SBA07_raw!$C$1223:$L$1276,7,FALSE)</f>
        <v>5.9171597633136102E-3</v>
      </c>
      <c r="EL34" s="84">
        <f>VLOOKUP($A34,SBA07_raw!$C$1223:$L$1276,8,FALSE)</f>
        <v>0.68639053254437898</v>
      </c>
      <c r="EM34" s="84">
        <f>VLOOKUP($A34,SBA07_raw!$C$1223:$L$1276,9,FALSE)</f>
        <v>0.23668639053254401</v>
      </c>
      <c r="EN34" s="84">
        <f>VLOOKUP($A34,SBA07_raw!$C$1223:$L$1276,10,FALSE)</f>
        <v>7.1005917159763302E-2</v>
      </c>
      <c r="EO34" s="84">
        <f>VLOOKUP($A34,SBA07_raw!$C$373:$L$426,7,FALSE)</f>
        <v>7.1005917159763302E-2</v>
      </c>
      <c r="EP34" s="84">
        <f>VLOOKUP($A34,SBA07_raw!$C$373:$L$426,8,FALSE)</f>
        <v>0.52071005917159796</v>
      </c>
      <c r="EQ34" s="84">
        <f>VLOOKUP($A34,SBA07_raw!$C$373:$L$426,9,FALSE)</f>
        <v>0.224852071005917</v>
      </c>
      <c r="ER34" s="84">
        <f>VLOOKUP($A34,SBA07_raw!$C$373:$L$426,10,FALSE)</f>
        <v>0.183431952662722</v>
      </c>
      <c r="ES34" s="56"/>
      <c r="ET34" s="51">
        <f>VLOOKUP($A34,Fall06HSGQE!$C$141:$J$192,7,FALSE)</f>
        <v>0.61224489795918402</v>
      </c>
      <c r="EU34" s="51">
        <f>VLOOKUP($A34,Fall06HSGQE!$C$141:$J$192,8,FALSE)</f>
        <v>0.38775510204081598</v>
      </c>
      <c r="EV34" s="51" t="str">
        <f>VLOOKUP($A34,Fall06HSGQE!$C$260:$J$309,7,FALSE)</f>
        <v>40% or Fewer</v>
      </c>
      <c r="EW34" s="51" t="str">
        <f>VLOOKUP($A34,Fall06HSGQE!$C$260:$J$309,8,FALSE)</f>
        <v>60% or More</v>
      </c>
      <c r="EX34" s="51">
        <f>VLOOKUP($A34,Fall06HSGQE!$C$22:$J$73,7,FALSE)</f>
        <v>0.32142857142857101</v>
      </c>
      <c r="EY34" s="51">
        <f>VLOOKUP($A34,Fall06HSGQE!$C$22:$J$73,8,FALSE)</f>
        <v>0.67857142857142905</v>
      </c>
      <c r="EZ34" s="47">
        <f>VLOOKUP($A34,Fall06HSGQE!$C$193:$J$241,7,FALSE)</f>
        <v>0.85714285714285698</v>
      </c>
      <c r="FA34" s="47">
        <f>VLOOKUP($A34,Fall06HSGQE!$C$193:$J$241,8,FALSE)</f>
        <v>0.14285714285714299</v>
      </c>
      <c r="FB34" s="47" t="str">
        <f>VLOOKUP($A34,Fall06HSGQE!$C$310:$J$349,7,FALSE)</f>
        <v>*</v>
      </c>
      <c r="FC34" s="47" t="str">
        <f>VLOOKUP($A34,Fall06HSGQE!$C$310:$J$349,8,FALSE)</f>
        <v>*</v>
      </c>
      <c r="FD34" s="47">
        <f>VLOOKUP($A34,Fall06HSGQE!$C$74:$J$121,7,FALSE)</f>
        <v>0.4</v>
      </c>
      <c r="FE34" s="47">
        <f>VLOOKUP($A34,Fall06HSGQE!$C$74:$J$121,8,FALSE)</f>
        <v>0.6</v>
      </c>
      <c r="FF34" s="86"/>
      <c r="FG34" s="51">
        <f>VLOOKUP($A34,Spr07HSGQE!$C$141:$J$194,7,FALSE)</f>
        <v>0.81212121212121202</v>
      </c>
      <c r="FH34" s="51">
        <f>VLOOKUP($A34,Spr07HSGQE!$C$141:$J$194,8,FALSE)</f>
        <v>0.18787878787878801</v>
      </c>
      <c r="FI34" s="51">
        <f>VLOOKUP($A34,Spr07HSGQE!$C$275:$J$328,7,FALSE)</f>
        <v>0.78881987577639801</v>
      </c>
      <c r="FJ34" s="51">
        <f>VLOOKUP($A34,Spr07HSGQE!$C$275:$J$328,8,FALSE)</f>
        <v>0.21118012422360199</v>
      </c>
      <c r="FK34" s="51">
        <f>VLOOKUP($A34,Spr07HSGQE!$C$2:$J$55,7,FALSE)</f>
        <v>0.71604938271604901</v>
      </c>
      <c r="FL34" s="51">
        <f>VLOOKUP($A34,Spr07HSGQE!$C$2:$J$55,8,FALSE)</f>
        <v>0.28395061728395099</v>
      </c>
      <c r="FM34" s="47">
        <f>VLOOKUP($A34,Spr07HSGQE!$C$195:$J$242,7,FALSE)</f>
        <v>0.43243243243243201</v>
      </c>
      <c r="FN34" s="47">
        <f>VLOOKUP($A34,Spr07HSGQE!$C$195:$J$242,8,FALSE)</f>
        <v>0.56756756756756799</v>
      </c>
      <c r="FO34" s="47">
        <f>VLOOKUP($A34,Spr07HSGQE!$C$329:$J$374,7,FALSE)</f>
        <v>0.4375</v>
      </c>
      <c r="FP34" s="47">
        <f>VLOOKUP($A34,Spr07HSGQE!$C$329:$J$374,8,FALSE)</f>
        <v>0.5625</v>
      </c>
      <c r="FQ34" s="47">
        <f>VLOOKUP($A34,Spr07HSGQE!$C$56:$J$104,7,FALSE)</f>
        <v>0.38888888888888901</v>
      </c>
      <c r="FR34" s="47">
        <f>VLOOKUP($A34,Spr07HSGQE!$C$56:$J$104,8,FALSE)</f>
        <v>0.61111111111111105</v>
      </c>
      <c r="FS34" s="51" t="str">
        <f>VLOOKUP($A34,Spr07HSGQE!$C$243:$J$274,7,FALSE)</f>
        <v>25% or Fewer</v>
      </c>
      <c r="FT34" s="51" t="str">
        <f>VLOOKUP($A34,Spr07HSGQE!$C$243:$J$274,8,FALSE)</f>
        <v>75% or More</v>
      </c>
      <c r="FU34" s="51" t="str">
        <f>VLOOKUP($A34,Spr07HSGQE!$C$375:$J$406,7,FALSE)</f>
        <v>*</v>
      </c>
      <c r="FV34" s="51" t="str">
        <f>VLOOKUP($A34,Spr07HSGQE!$C$375:$J$406,8,FALSE)</f>
        <v>*</v>
      </c>
      <c r="FW34" s="51" t="str">
        <f>VLOOKUP($A34,Spr07HSGQE!$C$105:$J$140,7,FALSE)</f>
        <v>20% or Fewer</v>
      </c>
      <c r="FX34" s="51" t="str">
        <f>VLOOKUP($A34,Spr07HSGQE!$C$105:$J$140,8,FALSE)</f>
        <v>80% or More</v>
      </c>
      <c r="FY34" s="46"/>
    </row>
    <row r="35" spans="1:181">
      <c r="A35">
        <f>VLOOKUP(B35,districts!$A$2:$B$56,2,FALSE)</f>
        <v>32</v>
      </c>
      <c r="B35" s="19" t="s">
        <v>76</v>
      </c>
      <c r="C35" s="58">
        <v>11</v>
      </c>
      <c r="D35" s="59">
        <v>11</v>
      </c>
      <c r="E35" s="60">
        <v>32478669</v>
      </c>
      <c r="F35" s="61">
        <v>2036.75</v>
      </c>
      <c r="G35" s="62">
        <v>0.95665320082281868</v>
      </c>
      <c r="H35" s="63">
        <v>10.7</v>
      </c>
      <c r="I35" s="62">
        <v>22.5</v>
      </c>
      <c r="J35" s="66">
        <v>78.7</v>
      </c>
      <c r="K35" s="20"/>
      <c r="L35" s="67">
        <v>48</v>
      </c>
      <c r="M35" s="63">
        <v>5.8</v>
      </c>
      <c r="N35" s="62">
        <v>1.5561569688768606</v>
      </c>
      <c r="O35" s="63">
        <v>89.736858696960482</v>
      </c>
      <c r="P35" s="71">
        <v>64</v>
      </c>
      <c r="Q35" s="69">
        <v>42.1</v>
      </c>
      <c r="R35" s="32"/>
      <c r="S35" s="48">
        <v>1.5</v>
      </c>
      <c r="T35" s="48">
        <v>4.5</v>
      </c>
      <c r="U35" s="48">
        <v>15.9</v>
      </c>
      <c r="V35" s="48">
        <v>78</v>
      </c>
      <c r="W35" s="48">
        <v>0.8</v>
      </c>
      <c r="X35" s="48">
        <v>6.9</v>
      </c>
      <c r="Y35" s="48">
        <v>16.2</v>
      </c>
      <c r="Z35" s="48">
        <v>76.2</v>
      </c>
      <c r="AA35" s="48">
        <v>0</v>
      </c>
      <c r="AB35" s="48">
        <v>10.6</v>
      </c>
      <c r="AC35" s="48">
        <v>18.2</v>
      </c>
      <c r="AD35" s="48">
        <v>71.2</v>
      </c>
      <c r="AE35" s="81"/>
      <c r="AF35" s="50">
        <v>0.7</v>
      </c>
      <c r="AG35" s="50">
        <v>9.3000000000000007</v>
      </c>
      <c r="AH35" s="50">
        <v>24.3</v>
      </c>
      <c r="AI35" s="50">
        <v>65.7</v>
      </c>
      <c r="AJ35" s="50">
        <v>1.4</v>
      </c>
      <c r="AK35" s="50">
        <v>7.9</v>
      </c>
      <c r="AL35" s="50">
        <v>30.7</v>
      </c>
      <c r="AM35" s="50">
        <v>60</v>
      </c>
      <c r="AN35" s="50">
        <v>4.2</v>
      </c>
      <c r="AO35" s="50">
        <v>3.5</v>
      </c>
      <c r="AP35" s="50">
        <v>27.5</v>
      </c>
      <c r="AQ35" s="50">
        <v>64.8</v>
      </c>
      <c r="AR35" s="33"/>
      <c r="AS35" s="34"/>
      <c r="AT35" s="51">
        <f>VLOOKUP(A35,SBA07_raw!$C$427:$L$478,7,FALSE)</f>
        <v>1.8292682926829298E-2</v>
      </c>
      <c r="AU35" s="51">
        <f>VLOOKUP(A35,SBA07_raw!$C$427:$L$478,8,FALSE)</f>
        <v>0.32926829268292701</v>
      </c>
      <c r="AV35" s="51">
        <f>VLOOKUP(A35,SBA07_raw!$C$427:$L$478,9,FALSE)</f>
        <v>0.36585365853658502</v>
      </c>
      <c r="AW35" s="51">
        <f>VLOOKUP(A35,SBA07_raw!$C$427:$L$478,10,FALSE)</f>
        <v>0.28658536585365901</v>
      </c>
      <c r="AX35" s="51">
        <f>VLOOKUP(A35,SBA07_raw!$C$852:$L$903,7,FALSE)</f>
        <v>2.4390243902439001E-2</v>
      </c>
      <c r="AY35" s="51">
        <f>VLOOKUP(A35,SBA07_raw!$C$852:$L$903,8,FALSE)</f>
        <v>0.32317073170731703</v>
      </c>
      <c r="AZ35" s="51">
        <f>VLOOKUP(A35,SBA07_raw!$C$852:$L$903,9,FALSE)</f>
        <v>0.51219512195121997</v>
      </c>
      <c r="BA35" s="51">
        <f>VLOOKUP(A35,SBA07_raw!$C$852:$L$903,10,FALSE)</f>
        <v>0.14024390243902399</v>
      </c>
      <c r="BB35" s="51">
        <f>VLOOKUP(A35,SBA07_raw!$C$2:$L$53,7,FALSE)</f>
        <v>6.13496932515337E-2</v>
      </c>
      <c r="BC35" s="51">
        <f>VLOOKUP(A35,SBA07_raw!$C$2:$L$53,8,FALSE)</f>
        <v>0.33742331288343602</v>
      </c>
      <c r="BD35" s="51">
        <f>VLOOKUP(A35,SBA07_raw!$C$2:$L$53,9,FALSE)</f>
        <v>0.20245398773006101</v>
      </c>
      <c r="BE35" s="51">
        <f>VLOOKUP(A35,SBA07_raw!$C$2:$L$53,10,FALSE)</f>
        <v>0.39877300613496902</v>
      </c>
      <c r="BF35" s="33"/>
      <c r="BG35" s="47">
        <f>VLOOKUP(A35,SBA07_raw!$C$479:$L$531,7,FALSE)</f>
        <v>1.12994350282486E-2</v>
      </c>
      <c r="BH35" s="47">
        <f>VLOOKUP(A35,SBA07_raw!$C$479:$L$531,8,FALSE)</f>
        <v>0.41242937853107298</v>
      </c>
      <c r="BI35" s="47">
        <f>VLOOKUP(A35,SBA07_raw!$C$479:$L$531,9,FALSE)</f>
        <v>0.27683615819209001</v>
      </c>
      <c r="BJ35" s="47">
        <f>VLOOKUP(A35,SBA07_raw!$C$479:$L$531,10,FALSE)</f>
        <v>0.29943502824858798</v>
      </c>
      <c r="BK35" s="47">
        <f>VLOOKUP(A35,SBA07_raw!$C$904:$L$956,7,FALSE)</f>
        <v>2.8089887640449399E-2</v>
      </c>
      <c r="BL35" s="47">
        <f>VLOOKUP(A35,SBA07_raw!$C$904:$L$956,8,FALSE)</f>
        <v>0.32022471910112399</v>
      </c>
      <c r="BM35" s="47">
        <f>VLOOKUP(A35,SBA07_raw!$C$904:$L$956,9,FALSE)</f>
        <v>0.58988764044943798</v>
      </c>
      <c r="BN35" s="47">
        <f>VLOOKUP(A35,SBA07_raw!$C$904:$L$956,10,FALSE)</f>
        <v>6.1797752808988797E-2</v>
      </c>
      <c r="BO35" s="47">
        <f>VLOOKUP(A35,SBA07_raw!$C$54:$L$106,7,FALSE)</f>
        <v>5.6179775280898903E-2</v>
      </c>
      <c r="BP35" s="47">
        <f>VLOOKUP(A35,SBA07_raw!$C$54:$L$106,8,FALSE)</f>
        <v>0.30337078651685401</v>
      </c>
      <c r="BQ35" s="47">
        <f>VLOOKUP(A35,SBA07_raw!$C$54:$L$106,9,FALSE)</f>
        <v>0.235955056179775</v>
      </c>
      <c r="BR35" s="47">
        <f>VLOOKUP(A35,SBA07_raw!$C$54:$L$106,10,FALSE)</f>
        <v>0.40449438202247201</v>
      </c>
      <c r="BS35" s="33"/>
      <c r="BT35" s="51">
        <f>VLOOKUP($A35,SBA07_raw!$C$532:$L$584,7,FALSE)</f>
        <v>1.5503875968992199E-2</v>
      </c>
      <c r="BU35" s="51">
        <f>VLOOKUP($A35,SBA07_raw!$C$532:$L$584,8,FALSE)</f>
        <v>0.44961240310077499</v>
      </c>
      <c r="BV35" s="51">
        <f>VLOOKUP($A35,SBA07_raw!$C$532:$L$584,9,FALSE)</f>
        <v>0.41085271317829503</v>
      </c>
      <c r="BW35" s="51">
        <f>VLOOKUP($A35,SBA07_raw!$C$532:$L$584,10,FALSE)</f>
        <v>0.124031007751938</v>
      </c>
      <c r="BX35" s="52">
        <f>VLOOKUP($A35,SBA07_raw!$C$957:$L$1009,7,FALSE)</f>
        <v>2.2900763358778602E-2</v>
      </c>
      <c r="BY35" s="52">
        <f>VLOOKUP($A35,SBA07_raw!$C$957:$L$1009,8,FALSE)</f>
        <v>0.244274809160305</v>
      </c>
      <c r="BZ35" s="52">
        <f>VLOOKUP($A35,SBA07_raw!$C$957:$L$1009,9,FALSE)</f>
        <v>0.67938931297709904</v>
      </c>
      <c r="CA35" s="52">
        <f>VLOOKUP($A35,SBA07_raw!$C$957:$L$1009,10,FALSE)</f>
        <v>5.34351145038168E-2</v>
      </c>
      <c r="CB35" s="52">
        <f>VLOOKUP($A35,SBA07_raw!$C$107:$L$159,7,FALSE)</f>
        <v>6.1068702290076299E-2</v>
      </c>
      <c r="CC35" s="52">
        <f>VLOOKUP($A35,SBA07_raw!$C$107:$L$159,8,FALSE)</f>
        <v>0.28244274809160302</v>
      </c>
      <c r="CD35" s="52">
        <f>VLOOKUP($A35,SBA07_raw!$C$107:$L$159,9,FALSE)</f>
        <v>0.32824427480916002</v>
      </c>
      <c r="CE35" s="52">
        <f>VLOOKUP($A35,SBA07_raw!$C$107:$L$159,10,FALSE)</f>
        <v>0.32824427480916002</v>
      </c>
      <c r="CF35" s="36"/>
      <c r="CG35" s="53">
        <f>VLOOKUP($A35,SBA07_raw!$C$585:$L$637,7,FALSE)</f>
        <v>8.0882352941176502E-2</v>
      </c>
      <c r="CH35" s="53">
        <f>VLOOKUP($A35,SBA07_raw!$C$585:$L$637,8,FALSE)</f>
        <v>0.35294117647058798</v>
      </c>
      <c r="CI35" s="53">
        <f>VLOOKUP($A35,SBA07_raw!$C$585:$L$637,9,FALSE)</f>
        <v>0.47058823529411797</v>
      </c>
      <c r="CJ35" s="53">
        <f>VLOOKUP($A35,SBA07_raw!$C$585:$L$637,10,FALSE)</f>
        <v>9.5588235294117599E-2</v>
      </c>
      <c r="CK35" s="53">
        <f>VLOOKUP($A35,SBA07_raw!$C$1010:$L$1062,7,FALSE)</f>
        <v>2.2222222222222199E-2</v>
      </c>
      <c r="CL35" s="53">
        <f>VLOOKUP($A35,SBA07_raw!$C$1010:$L$1062,8,FALSE)</f>
        <v>0.25925925925925902</v>
      </c>
      <c r="CM35" s="53">
        <f>VLOOKUP($A35,SBA07_raw!$C$1010:$L$1062,9,FALSE)</f>
        <v>0.51111111111111096</v>
      </c>
      <c r="CN35" s="53">
        <f>VLOOKUP($A35,SBA07_raw!$C$1010:$L$1062,10,FALSE)</f>
        <v>0.20740740740740701</v>
      </c>
      <c r="CO35" s="53">
        <f>VLOOKUP($A35,SBA07_raw!$C$160:$L$212,7,FALSE)</f>
        <v>8.8888888888888906E-2</v>
      </c>
      <c r="CP35" s="53">
        <f>VLOOKUP($A35,SBA07_raw!$C$160:$L$212,8,FALSE)</f>
        <v>0.31111111111111101</v>
      </c>
      <c r="CQ35" s="53">
        <f>VLOOKUP($A35,SBA07_raw!$C$160:$L$212,9,FALSE)</f>
        <v>0.20740740740740701</v>
      </c>
      <c r="CR35" s="53">
        <f>VLOOKUP($A35,SBA07_raw!$C$160:$L$212,10,FALSE)</f>
        <v>0.39259259259259299</v>
      </c>
      <c r="CS35" s="33"/>
      <c r="CT35" s="51">
        <f>VLOOKUP($A35,SBA07_raw!$C$638:$L$690,7,FALSE)</f>
        <v>4.3165467625899297E-2</v>
      </c>
      <c r="CU35" s="51">
        <f>VLOOKUP($A35,SBA07_raw!$C$638:$L$690,8,FALSE)</f>
        <v>0.31654676258992798</v>
      </c>
      <c r="CV35" s="51">
        <f>VLOOKUP($A35,SBA07_raw!$C$638:$L$690,9,FALSE)</f>
        <v>0.42446043165467601</v>
      </c>
      <c r="CW35" s="51">
        <f>VLOOKUP($A35,SBA07_raw!$C$638:$L$690,10,FALSE)</f>
        <v>0.215827338129496</v>
      </c>
      <c r="CX35" s="51">
        <f>VLOOKUP($A35,SBA07_raw!$C$1063:$L$1115,7,FALSE)</f>
        <v>1.4285714285714299E-2</v>
      </c>
      <c r="CY35" s="51">
        <f>VLOOKUP($A35,SBA07_raw!$C$1063:$L$1115,8,FALSE)</f>
        <v>0.27857142857142903</v>
      </c>
      <c r="CZ35" s="51">
        <f>VLOOKUP($A35,SBA07_raw!$C$1063:$L$1115,9,FALSE)</f>
        <v>0.45714285714285702</v>
      </c>
      <c r="DA35" s="51">
        <f>VLOOKUP($A35,SBA07_raw!$C$1063:$L$1115,10,FALSE)</f>
        <v>0.25</v>
      </c>
      <c r="DB35" s="51">
        <f>VLOOKUP($A35,SBA07_raw!$C$213:$L$265,7,FALSE)</f>
        <v>0.05</v>
      </c>
      <c r="DC35" s="51">
        <f>VLOOKUP($A35,SBA07_raw!$C$213:$L$265,8,FALSE)</f>
        <v>0.192857142857143</v>
      </c>
      <c r="DD35" s="51">
        <f>VLOOKUP($A35,SBA07_raw!$C$213:$L$265,9,FALSE)</f>
        <v>0.32857142857142901</v>
      </c>
      <c r="DE35" s="51">
        <f>VLOOKUP($A35,SBA07_raw!$C$213:$L$265,10,FALSE)</f>
        <v>0.42857142857142899</v>
      </c>
      <c r="DF35" s="33"/>
      <c r="DG35" s="47">
        <f>VLOOKUP($A35,SBA07_raw!$C$691:$L$743,7,FALSE)</f>
        <v>7.4829931972789102E-2</v>
      </c>
      <c r="DH35" s="47">
        <f>VLOOKUP($A35,SBA07_raw!$C$691:$L$743,8,FALSE)</f>
        <v>0.469387755102041</v>
      </c>
      <c r="DI35" s="47">
        <f>VLOOKUP($A35,SBA07_raw!$C$691:$L$743,9,FALSE)</f>
        <v>0.312925170068027</v>
      </c>
      <c r="DJ35" s="47">
        <f>VLOOKUP($A35,SBA07_raw!$C$691:$L$743,10,FALSE)</f>
        <v>0.14285714285714299</v>
      </c>
      <c r="DK35" s="47">
        <f>VLOOKUP($A35,SBA07_raw!$C$1116:$L$1168,7,FALSE)</f>
        <v>0</v>
      </c>
      <c r="DL35" s="47">
        <f>VLOOKUP($A35,SBA07_raw!$C$1116:$L$1168,8,FALSE)</f>
        <v>0.28965517241379302</v>
      </c>
      <c r="DM35" s="47">
        <f>VLOOKUP($A35,SBA07_raw!$C$1116:$L$1168,9,FALSE)</f>
        <v>0.41379310344827602</v>
      </c>
      <c r="DN35" s="47">
        <f>VLOOKUP($A35,SBA07_raw!$C$1116:$L$1168,10,FALSE)</f>
        <v>0.29655172413793102</v>
      </c>
      <c r="DO35" s="47">
        <f>VLOOKUP($A35,SBA07_raw!$C$266:$L$318,7,FALSE)</f>
        <v>3.42465753424658E-2</v>
      </c>
      <c r="DP35" s="47">
        <f>VLOOKUP($A35,SBA07_raw!$C$266:$L$318,8,FALSE)</f>
        <v>0.24657534246575299</v>
      </c>
      <c r="DQ35" s="47">
        <f>VLOOKUP($A35,SBA07_raw!$C$266:$L$318,9,FALSE)</f>
        <v>0.19178082191780799</v>
      </c>
      <c r="DR35" s="47">
        <f>VLOOKUP($A35,SBA07_raw!$C$266:$L$318,10,FALSE)</f>
        <v>0.52739726027397305</v>
      </c>
      <c r="DS35" s="85"/>
      <c r="DT35" s="83">
        <f>VLOOKUP($A35,SBA07_raw!$C$744:$L$797,7,FALSE)</f>
        <v>3.7313432835820899E-2</v>
      </c>
      <c r="DU35" s="83">
        <f>VLOOKUP($A35,SBA07_raw!$C$744:$L$797,8,FALSE)</f>
        <v>0.33582089552238797</v>
      </c>
      <c r="DV35" s="83">
        <f>VLOOKUP($A35,SBA07_raw!$C$744:$L$797,9,FALSE)</f>
        <v>0.52985074626865702</v>
      </c>
      <c r="DW35" s="83">
        <f>VLOOKUP($A35,SBA07_raw!$C$744:$L$797,10,FALSE)</f>
        <v>9.7014925373134303E-2</v>
      </c>
      <c r="DX35" s="83">
        <f>VLOOKUP($A35,SBA07_raw!$C$1169:$L$1222,7,FALSE)</f>
        <v>7.4626865671641798E-3</v>
      </c>
      <c r="DY35" s="83">
        <f>VLOOKUP($A35,SBA07_raw!$C$1169:$L$1222,8,FALSE)</f>
        <v>0.29104477611940299</v>
      </c>
      <c r="DZ35" s="83">
        <f>VLOOKUP($A35,SBA07_raw!$C$1169:$L$1222,9,FALSE)</f>
        <v>0.44029850746268701</v>
      </c>
      <c r="EA35" s="83">
        <f>VLOOKUP($A35,SBA07_raw!$C$1169:$L$1222,10,FALSE)</f>
        <v>0.26119402985074602</v>
      </c>
      <c r="EB35" s="83">
        <f>VLOOKUP($A35,SBA07_raw!$C$319:$L$372,7,FALSE)</f>
        <v>7.4074074074074103E-3</v>
      </c>
      <c r="EC35" s="83">
        <f>VLOOKUP($A35,SBA07_raw!$C$319:$L$372,8,FALSE)</f>
        <v>0.11111111111111099</v>
      </c>
      <c r="ED35" s="83">
        <f>VLOOKUP($A35,SBA07_raw!$C$319:$L$372,9,FALSE)</f>
        <v>0.28888888888888897</v>
      </c>
      <c r="EE35" s="83">
        <f>VLOOKUP($A35,SBA07_raw!$C$319:$L$372,10,FALSE)</f>
        <v>0.592592592592593</v>
      </c>
      <c r="EF35" s="85"/>
      <c r="EG35" s="84">
        <f>VLOOKUP($A35,SBA07_raw!$C$798:$L$851,7,FALSE)</f>
        <v>3.90625E-2</v>
      </c>
      <c r="EH35" s="84">
        <f>VLOOKUP($A35,SBA07_raw!$C$798:$L$851,8,FALSE)</f>
        <v>0.3515625</v>
      </c>
      <c r="EI35" s="84">
        <f>VLOOKUP($A35,SBA07_raw!$C$798:$L$851,9,FALSE)</f>
        <v>0.546875</v>
      </c>
      <c r="EJ35" s="84">
        <f>VLOOKUP($A35,SBA07_raw!$C$798:$L$851,10,FALSE)</f>
        <v>6.25E-2</v>
      </c>
      <c r="EK35" s="84">
        <f>VLOOKUP($A35,SBA07_raw!$C$1223:$L$1276,7,FALSE)</f>
        <v>0</v>
      </c>
      <c r="EL35" s="84">
        <f>VLOOKUP($A35,SBA07_raw!$C$1223:$L$1276,8,FALSE)</f>
        <v>0.36153846153846197</v>
      </c>
      <c r="EM35" s="84">
        <f>VLOOKUP($A35,SBA07_raw!$C$1223:$L$1276,9,FALSE)</f>
        <v>0.46153846153846201</v>
      </c>
      <c r="EN35" s="84">
        <f>VLOOKUP($A35,SBA07_raw!$C$1223:$L$1276,10,FALSE)</f>
        <v>0.17692307692307699</v>
      </c>
      <c r="EO35" s="84">
        <f>VLOOKUP($A35,SBA07_raw!$C$373:$L$426,7,FALSE)</f>
        <v>7.8740157480314994E-3</v>
      </c>
      <c r="EP35" s="84">
        <f>VLOOKUP($A35,SBA07_raw!$C$373:$L$426,8,FALSE)</f>
        <v>0.196850393700787</v>
      </c>
      <c r="EQ35" s="84">
        <f>VLOOKUP($A35,SBA07_raw!$C$373:$L$426,9,FALSE)</f>
        <v>0.33858267716535401</v>
      </c>
      <c r="ER35" s="84">
        <f>VLOOKUP($A35,SBA07_raw!$C$373:$L$426,10,FALSE)</f>
        <v>0.45669291338582702</v>
      </c>
      <c r="ES35" s="56"/>
      <c r="ET35" s="51">
        <f>VLOOKUP($A35,Fall06HSGQE!$C$141:$J$192,7,FALSE)</f>
        <v>0.50537634408602194</v>
      </c>
      <c r="EU35" s="51">
        <f>VLOOKUP($A35,Fall06HSGQE!$C$141:$J$192,8,FALSE)</f>
        <v>0.494623655913979</v>
      </c>
      <c r="EV35" s="51">
        <f>VLOOKUP($A35,Fall06HSGQE!$C$260:$J$309,7,FALSE)</f>
        <v>0.13157894736842099</v>
      </c>
      <c r="EW35" s="51">
        <f>VLOOKUP($A35,Fall06HSGQE!$C$260:$J$309,8,FALSE)</f>
        <v>0.86842105263157898</v>
      </c>
      <c r="EX35" s="51">
        <f>VLOOKUP($A35,Fall06HSGQE!$C$22:$J$73,7,FALSE)</f>
        <v>0.38750000000000001</v>
      </c>
      <c r="EY35" s="51">
        <f>VLOOKUP($A35,Fall06HSGQE!$C$22:$J$73,8,FALSE)</f>
        <v>0.61250000000000004</v>
      </c>
      <c r="EZ35" s="47">
        <f>VLOOKUP($A35,Fall06HSGQE!$C$193:$J$241,7,FALSE)</f>
        <v>0.53846153846153799</v>
      </c>
      <c r="FA35" s="47">
        <f>VLOOKUP($A35,Fall06HSGQE!$C$193:$J$241,8,FALSE)</f>
        <v>0.46153846153846201</v>
      </c>
      <c r="FB35" s="47" t="str">
        <f>VLOOKUP($A35,Fall06HSGQE!$C$310:$J$349,7,FALSE)</f>
        <v>20% or Fewer</v>
      </c>
      <c r="FC35" s="47" t="str">
        <f>VLOOKUP($A35,Fall06HSGQE!$C$310:$J$349,8,FALSE)</f>
        <v>80% or More</v>
      </c>
      <c r="FD35" s="47">
        <f>VLOOKUP($A35,Fall06HSGQE!$C$74:$J$121,7,FALSE)</f>
        <v>0.26086956521739102</v>
      </c>
      <c r="FE35" s="47">
        <f>VLOOKUP($A35,Fall06HSGQE!$C$74:$J$121,8,FALSE)</f>
        <v>0.73913043478260898</v>
      </c>
      <c r="FF35" s="86"/>
      <c r="FG35" s="51">
        <f>VLOOKUP($A35,Spr07HSGQE!$C$141:$J$194,7,FALSE)</f>
        <v>0.609375</v>
      </c>
      <c r="FH35" s="51">
        <f>VLOOKUP($A35,Spr07HSGQE!$C$141:$J$194,8,FALSE)</f>
        <v>0.390625</v>
      </c>
      <c r="FI35" s="51">
        <f>VLOOKUP($A35,Spr07HSGQE!$C$275:$J$328,7,FALSE)</f>
        <v>0.47692307692307701</v>
      </c>
      <c r="FJ35" s="51">
        <f>VLOOKUP($A35,Spr07HSGQE!$C$275:$J$328,8,FALSE)</f>
        <v>0.52307692307692299</v>
      </c>
      <c r="FK35" s="51">
        <f>VLOOKUP($A35,Spr07HSGQE!$C$2:$J$55,7,FALSE)</f>
        <v>0.37795275590551197</v>
      </c>
      <c r="FL35" s="51">
        <f>VLOOKUP($A35,Spr07HSGQE!$C$2:$J$55,8,FALSE)</f>
        <v>0.62204724409448797</v>
      </c>
      <c r="FM35" s="47">
        <f>VLOOKUP($A35,Spr07HSGQE!$C$195:$J$242,7,FALSE)</f>
        <v>0.26086956521739102</v>
      </c>
      <c r="FN35" s="47">
        <f>VLOOKUP($A35,Spr07HSGQE!$C$195:$J$242,8,FALSE)</f>
        <v>0.73913043478260898</v>
      </c>
      <c r="FO35" s="47">
        <f>VLOOKUP($A35,Spr07HSGQE!$C$329:$J$374,7,FALSE)</f>
        <v>0.16666666666666699</v>
      </c>
      <c r="FP35" s="47">
        <f>VLOOKUP($A35,Spr07HSGQE!$C$329:$J$374,8,FALSE)</f>
        <v>0.83333333333333304</v>
      </c>
      <c r="FQ35" s="47">
        <f>VLOOKUP($A35,Spr07HSGQE!$C$56:$J$104,7,FALSE)</f>
        <v>0.18</v>
      </c>
      <c r="FR35" s="47">
        <f>VLOOKUP($A35,Spr07HSGQE!$C$56:$J$104,8,FALSE)</f>
        <v>0.82</v>
      </c>
      <c r="FS35" s="51">
        <f>VLOOKUP($A35,Spr07HSGQE!$C$243:$J$274,7,FALSE)</f>
        <v>0.22500000000000001</v>
      </c>
      <c r="FT35" s="51" t="str">
        <f>VLOOKUP($A35,Spr07HSGQE!$C$243:$J$274,8,FALSE)</f>
        <v>75% or More</v>
      </c>
      <c r="FU35" s="51">
        <f>VLOOKUP($A35,Spr07HSGQE!$C$375:$J$406,7,FALSE)</f>
        <v>0.36842105263157898</v>
      </c>
      <c r="FV35" s="51">
        <f>VLOOKUP($A35,Spr07HSGQE!$C$375:$J$406,8,FALSE)</f>
        <v>0.63157894736842102</v>
      </c>
      <c r="FW35" s="51">
        <f>VLOOKUP($A35,Spr07HSGQE!$C$105:$J$140,7,FALSE)</f>
        <v>0.214285714285714</v>
      </c>
      <c r="FX35" s="51">
        <f>VLOOKUP($A35,Spr07HSGQE!$C$105:$J$140,8,FALSE)</f>
        <v>0.78571428571428603</v>
      </c>
      <c r="FY35" s="46"/>
    </row>
    <row r="36" spans="1:181">
      <c r="A36">
        <f>VLOOKUP(B36,districts!$A$2:$B$56,2,FALSE)</f>
        <v>33</v>
      </c>
      <c r="B36" s="19" t="s">
        <v>77</v>
      </c>
      <c r="C36" s="58">
        <v>37</v>
      </c>
      <c r="D36" s="59">
        <v>5</v>
      </c>
      <c r="E36" s="60">
        <v>131299104</v>
      </c>
      <c r="F36" s="61">
        <v>15438.13</v>
      </c>
      <c r="G36" s="62">
        <v>5.2972141966568156</v>
      </c>
      <c r="H36" s="63">
        <v>14.2</v>
      </c>
      <c r="I36" s="62">
        <v>3.2</v>
      </c>
      <c r="J36" s="66">
        <v>37.4</v>
      </c>
      <c r="K36" s="20"/>
      <c r="L36" s="67">
        <v>387</v>
      </c>
      <c r="M36" s="63">
        <v>5.2</v>
      </c>
      <c r="N36" s="62">
        <v>0.53527980535279807</v>
      </c>
      <c r="O36" s="63">
        <v>96.713631548662875</v>
      </c>
      <c r="P36" s="71">
        <v>912</v>
      </c>
      <c r="Q36" s="69">
        <v>63.6</v>
      </c>
      <c r="R36" s="32"/>
      <c r="S36" s="48">
        <v>32.799999999999997</v>
      </c>
      <c r="T36" s="48">
        <v>28.8</v>
      </c>
      <c r="U36" s="48">
        <v>20.6</v>
      </c>
      <c r="V36" s="48">
        <v>17.7</v>
      </c>
      <c r="W36" s="48">
        <v>31.7</v>
      </c>
      <c r="X36" s="48">
        <v>30.7</v>
      </c>
      <c r="Y36" s="48">
        <v>18.8</v>
      </c>
      <c r="Z36" s="48">
        <v>18.8</v>
      </c>
      <c r="AA36" s="48">
        <v>28.2</v>
      </c>
      <c r="AB36" s="48">
        <v>32</v>
      </c>
      <c r="AC36" s="48">
        <v>21.6</v>
      </c>
      <c r="AD36" s="48">
        <v>18.3</v>
      </c>
      <c r="AE36" s="81"/>
      <c r="AF36" s="50">
        <v>36.4</v>
      </c>
      <c r="AG36" s="50">
        <v>28.7</v>
      </c>
      <c r="AH36" s="50">
        <v>20.100000000000001</v>
      </c>
      <c r="AI36" s="50">
        <v>14.7</v>
      </c>
      <c r="AJ36" s="50">
        <v>35</v>
      </c>
      <c r="AK36" s="50">
        <v>27.9</v>
      </c>
      <c r="AL36" s="50">
        <v>20.9</v>
      </c>
      <c r="AM36" s="50">
        <v>16.2</v>
      </c>
      <c r="AN36" s="50">
        <v>25.7</v>
      </c>
      <c r="AO36" s="50">
        <v>32.6</v>
      </c>
      <c r="AP36" s="50">
        <v>23.9</v>
      </c>
      <c r="AQ36" s="50">
        <v>17.8</v>
      </c>
      <c r="AR36" s="33"/>
      <c r="AS36" s="34"/>
      <c r="AT36" s="51">
        <f>VLOOKUP(A36,SBA07_raw!$C$427:$L$478,7,FALSE)</f>
        <v>0.44793536804308798</v>
      </c>
      <c r="AU36" s="51">
        <f>VLOOKUP(A36,SBA07_raw!$C$427:$L$478,8,FALSE)</f>
        <v>0.40664272890484698</v>
      </c>
      <c r="AV36" s="51">
        <f>VLOOKUP(A36,SBA07_raw!$C$427:$L$478,9,FALSE)</f>
        <v>9.0664272890484704E-2</v>
      </c>
      <c r="AW36" s="51">
        <f>VLOOKUP(A36,SBA07_raw!$C$427:$L$478,10,FALSE)</f>
        <v>5.4757630161579897E-2</v>
      </c>
      <c r="AX36" s="51">
        <f>VLOOKUP(A36,SBA07_raw!$C$852:$L$903,7,FALSE)</f>
        <v>0.41113105924596099</v>
      </c>
      <c r="AY36" s="51">
        <f>VLOOKUP(A36,SBA07_raw!$C$852:$L$903,8,FALSE)</f>
        <v>0.412028725314183</v>
      </c>
      <c r="AZ36" s="51">
        <f>VLOOKUP(A36,SBA07_raw!$C$852:$L$903,9,FALSE)</f>
        <v>0.15619389587073601</v>
      </c>
      <c r="BA36" s="51">
        <f>VLOOKUP(A36,SBA07_raw!$C$852:$L$903,10,FALSE)</f>
        <v>2.0646319569120299E-2</v>
      </c>
      <c r="BB36" s="51">
        <f>VLOOKUP(A36,SBA07_raw!$C$2:$L$53,7,FALSE)</f>
        <v>0.39676840215439901</v>
      </c>
      <c r="BC36" s="51">
        <f>VLOOKUP(A36,SBA07_raw!$C$2:$L$53,8,FALSE)</f>
        <v>0.44344703770197502</v>
      </c>
      <c r="BD36" s="51">
        <f>VLOOKUP(A36,SBA07_raw!$C$2:$L$53,9,FALSE)</f>
        <v>8.6175942549371595E-2</v>
      </c>
      <c r="BE36" s="51">
        <f>VLOOKUP(A36,SBA07_raw!$C$2:$L$53,10,FALSE)</f>
        <v>7.3608617594254896E-2</v>
      </c>
      <c r="BF36" s="33"/>
      <c r="BG36" s="47">
        <f>VLOOKUP(A36,SBA07_raw!$C$479:$L$531,7,FALSE)</f>
        <v>0.39982269503546097</v>
      </c>
      <c r="BH36" s="47">
        <f>VLOOKUP(A36,SBA07_raw!$C$479:$L$531,8,FALSE)</f>
        <v>0.46808510638297901</v>
      </c>
      <c r="BI36" s="47">
        <f>VLOOKUP(A36,SBA07_raw!$C$479:$L$531,9,FALSE)</f>
        <v>8.3333333333333301E-2</v>
      </c>
      <c r="BJ36" s="47">
        <f>VLOOKUP(A36,SBA07_raw!$C$479:$L$531,10,FALSE)</f>
        <v>4.8758865248227E-2</v>
      </c>
      <c r="BK36" s="47">
        <f>VLOOKUP(A36,SBA07_raw!$C$904:$L$956,7,FALSE)</f>
        <v>0.36428571428571399</v>
      </c>
      <c r="BL36" s="47">
        <f>VLOOKUP(A36,SBA07_raw!$C$904:$L$956,8,FALSE)</f>
        <v>0.48125000000000001</v>
      </c>
      <c r="BM36" s="47">
        <f>VLOOKUP(A36,SBA07_raw!$C$904:$L$956,9,FALSE)</f>
        <v>0.14732142857142899</v>
      </c>
      <c r="BN36" s="47">
        <f>VLOOKUP(A36,SBA07_raw!$C$904:$L$956,10,FALSE)</f>
        <v>7.14285714285714E-3</v>
      </c>
      <c r="BO36" s="47">
        <f>VLOOKUP(A36,SBA07_raw!$C$54:$L$106,7,FALSE)</f>
        <v>0.42208370436331299</v>
      </c>
      <c r="BP36" s="47">
        <f>VLOOKUP(A36,SBA07_raw!$C$54:$L$106,8,FALSE)</f>
        <v>0.385574354407836</v>
      </c>
      <c r="BQ36" s="47">
        <f>VLOOKUP(A36,SBA07_raw!$C$54:$L$106,9,FALSE)</f>
        <v>0.108637577916296</v>
      </c>
      <c r="BR36" s="47">
        <f>VLOOKUP(A36,SBA07_raw!$C$54:$L$106,10,FALSE)</f>
        <v>8.3704363312555694E-2</v>
      </c>
      <c r="BS36" s="33"/>
      <c r="BT36" s="51">
        <f>VLOOKUP($A36,SBA07_raw!$C$532:$L$584,7,FALSE)</f>
        <v>0.326315789473684</v>
      </c>
      <c r="BU36" s="51">
        <f>VLOOKUP($A36,SBA07_raw!$C$532:$L$584,8,FALSE)</f>
        <v>0.53771929824561404</v>
      </c>
      <c r="BV36" s="51">
        <f>VLOOKUP($A36,SBA07_raw!$C$532:$L$584,9,FALSE)</f>
        <v>0.105263157894737</v>
      </c>
      <c r="BW36" s="51">
        <f>VLOOKUP($A36,SBA07_raw!$C$532:$L$584,10,FALSE)</f>
        <v>3.07017543859649E-2</v>
      </c>
      <c r="BX36" s="52">
        <f>VLOOKUP($A36,SBA07_raw!$C$957:$L$1009,7,FALSE)</f>
        <v>0.29832303618711398</v>
      </c>
      <c r="BY36" s="52">
        <f>VLOOKUP($A36,SBA07_raw!$C$957:$L$1009,8,FALSE)</f>
        <v>0.48014121800529602</v>
      </c>
      <c r="BZ36" s="52">
        <f>VLOOKUP($A36,SBA07_raw!$C$957:$L$1009,9,FALSE)</f>
        <v>0.218005295675199</v>
      </c>
      <c r="CA36" s="52">
        <f>VLOOKUP($A36,SBA07_raw!$C$957:$L$1009,10,FALSE)</f>
        <v>3.5304501323918801E-3</v>
      </c>
      <c r="CB36" s="52">
        <f>VLOOKUP($A36,SBA07_raw!$C$107:$L$159,7,FALSE)</f>
        <v>0.46431718061673999</v>
      </c>
      <c r="CC36" s="52">
        <f>VLOOKUP($A36,SBA07_raw!$C$107:$L$159,8,FALSE)</f>
        <v>0.34625550660792997</v>
      </c>
      <c r="CD36" s="52">
        <f>VLOOKUP($A36,SBA07_raw!$C$107:$L$159,9,FALSE)</f>
        <v>0.12246696035242299</v>
      </c>
      <c r="CE36" s="52">
        <f>VLOOKUP($A36,SBA07_raw!$C$107:$L$159,10,FALSE)</f>
        <v>6.6960352422907501E-2</v>
      </c>
      <c r="CF36" s="36"/>
      <c r="CG36" s="53">
        <f>VLOOKUP($A36,SBA07_raw!$C$585:$L$637,7,FALSE)</f>
        <v>0.40261865793780699</v>
      </c>
      <c r="CH36" s="53">
        <f>VLOOKUP($A36,SBA07_raw!$C$585:$L$637,8,FALSE)</f>
        <v>0.45826513911620298</v>
      </c>
      <c r="CI36" s="53">
        <f>VLOOKUP($A36,SBA07_raw!$C$585:$L$637,9,FALSE)</f>
        <v>0.121112929623568</v>
      </c>
      <c r="CJ36" s="53">
        <f>VLOOKUP($A36,SBA07_raw!$C$585:$L$637,10,FALSE)</f>
        <v>1.8003273322422301E-2</v>
      </c>
      <c r="CK36" s="53">
        <f>VLOOKUP($A36,SBA07_raw!$C$1010:$L$1062,7,FALSE)</f>
        <v>0.36483155299917802</v>
      </c>
      <c r="CL36" s="53">
        <f>VLOOKUP($A36,SBA07_raw!$C$1010:$L$1062,8,FALSE)</f>
        <v>0.40345110928512701</v>
      </c>
      <c r="CM36" s="53">
        <f>VLOOKUP($A36,SBA07_raw!$C$1010:$L$1062,9,FALSE)</f>
        <v>0.198849630238291</v>
      </c>
      <c r="CN36" s="53">
        <f>VLOOKUP($A36,SBA07_raw!$C$1010:$L$1062,10,FALSE)</f>
        <v>3.2867707477403502E-2</v>
      </c>
      <c r="CO36" s="53">
        <f>VLOOKUP($A36,SBA07_raw!$C$160:$L$212,7,FALSE)</f>
        <v>0.34508196721311502</v>
      </c>
      <c r="CP36" s="53">
        <f>VLOOKUP($A36,SBA07_raw!$C$160:$L$212,8,FALSE)</f>
        <v>0.41229508196721298</v>
      </c>
      <c r="CQ36" s="53">
        <f>VLOOKUP($A36,SBA07_raw!$C$160:$L$212,9,FALSE)</f>
        <v>0.15737704918032799</v>
      </c>
      <c r="CR36" s="53">
        <f>VLOOKUP($A36,SBA07_raw!$C$160:$L$212,10,FALSE)</f>
        <v>8.5245901639344299E-2</v>
      </c>
      <c r="CS36" s="33"/>
      <c r="CT36" s="51">
        <f>VLOOKUP($A36,SBA07_raw!$C$638:$L$690,7,FALSE)</f>
        <v>0.32936507936507903</v>
      </c>
      <c r="CU36" s="51">
        <f>VLOOKUP($A36,SBA07_raw!$C$638:$L$690,8,FALSE)</f>
        <v>0.50952380952380905</v>
      </c>
      <c r="CV36" s="51">
        <f>VLOOKUP($A36,SBA07_raw!$C$638:$L$690,9,FALSE)</f>
        <v>0.118253968253968</v>
      </c>
      <c r="CW36" s="51">
        <f>VLOOKUP($A36,SBA07_raw!$C$638:$L$690,10,FALSE)</f>
        <v>4.2857142857142899E-2</v>
      </c>
      <c r="CX36" s="51">
        <f>VLOOKUP($A36,SBA07_raw!$C$1063:$L$1115,7,FALSE)</f>
        <v>0.13888888888888901</v>
      </c>
      <c r="CY36" s="51">
        <f>VLOOKUP($A36,SBA07_raw!$C$1063:$L$1115,8,FALSE)</f>
        <v>0.594444444444444</v>
      </c>
      <c r="CZ36" s="51">
        <f>VLOOKUP($A36,SBA07_raw!$C$1063:$L$1115,9,FALSE)</f>
        <v>0.20396825396825399</v>
      </c>
      <c r="DA36" s="51">
        <f>VLOOKUP($A36,SBA07_raw!$C$1063:$L$1115,10,FALSE)</f>
        <v>6.2698412698412698E-2</v>
      </c>
      <c r="DB36" s="51">
        <f>VLOOKUP($A36,SBA07_raw!$C$213:$L$265,7,FALSE)</f>
        <v>0.281299524564184</v>
      </c>
      <c r="DC36" s="51">
        <f>VLOOKUP($A36,SBA07_raw!$C$213:$L$265,8,FALSE)</f>
        <v>0.43343898573692602</v>
      </c>
      <c r="DD36" s="51">
        <f>VLOOKUP($A36,SBA07_raw!$C$213:$L$265,9,FALSE)</f>
        <v>0.18621236133121999</v>
      </c>
      <c r="DE36" s="51">
        <f>VLOOKUP($A36,SBA07_raw!$C$213:$L$265,10,FALSE)</f>
        <v>9.9049128367670394E-2</v>
      </c>
      <c r="DF36" s="33"/>
      <c r="DG36" s="47">
        <f>VLOOKUP($A36,SBA07_raw!$C$691:$L$743,7,FALSE)</f>
        <v>0.40306122448979598</v>
      </c>
      <c r="DH36" s="47">
        <f>VLOOKUP($A36,SBA07_raw!$C$691:$L$743,8,FALSE)</f>
        <v>0.49829931972789099</v>
      </c>
      <c r="DI36" s="47">
        <f>VLOOKUP($A36,SBA07_raw!$C$691:$L$743,9,FALSE)</f>
        <v>7.9081632653061201E-2</v>
      </c>
      <c r="DJ36" s="47">
        <f>VLOOKUP($A36,SBA07_raw!$C$691:$L$743,10,FALSE)</f>
        <v>1.9557823129251702E-2</v>
      </c>
      <c r="DK36" s="47">
        <f>VLOOKUP($A36,SBA07_raw!$C$1116:$L$1168,7,FALSE)</f>
        <v>9.9405267629566696E-2</v>
      </c>
      <c r="DL36" s="47">
        <f>VLOOKUP($A36,SBA07_raw!$C$1116:$L$1168,8,FALSE)</f>
        <v>0.70178419711130002</v>
      </c>
      <c r="DM36" s="47">
        <f>VLOOKUP($A36,SBA07_raw!$C$1116:$L$1168,9,FALSE)</f>
        <v>0.153780798640612</v>
      </c>
      <c r="DN36" s="47">
        <f>VLOOKUP($A36,SBA07_raw!$C$1116:$L$1168,10,FALSE)</f>
        <v>4.50297366185217E-2</v>
      </c>
      <c r="DO36" s="47">
        <f>VLOOKUP($A36,SBA07_raw!$C$266:$L$318,7,FALSE)</f>
        <v>0.29095563139931702</v>
      </c>
      <c r="DP36" s="47">
        <f>VLOOKUP($A36,SBA07_raw!$C$266:$L$318,8,FALSE)</f>
        <v>0.43856655290102398</v>
      </c>
      <c r="DQ36" s="47">
        <f>VLOOKUP($A36,SBA07_raw!$C$266:$L$318,9,FALSE)</f>
        <v>0.15102389078498299</v>
      </c>
      <c r="DR36" s="47">
        <f>VLOOKUP($A36,SBA07_raw!$C$266:$L$318,10,FALSE)</f>
        <v>0.119453924914676</v>
      </c>
      <c r="DS36" s="85"/>
      <c r="DT36" s="83">
        <f>VLOOKUP($A36,SBA07_raw!$C$744:$L$797,7,FALSE)</f>
        <v>0.466509062253743</v>
      </c>
      <c r="DU36" s="83">
        <f>VLOOKUP($A36,SBA07_raw!$C$744:$L$797,8,FALSE)</f>
        <v>0.38691883372734398</v>
      </c>
      <c r="DV36" s="83">
        <f>VLOOKUP($A36,SBA07_raw!$C$744:$L$797,9,FALSE)</f>
        <v>0.13317572892040999</v>
      </c>
      <c r="DW36" s="83">
        <f>VLOOKUP($A36,SBA07_raw!$C$744:$L$797,10,FALSE)</f>
        <v>1.33963750985028E-2</v>
      </c>
      <c r="DX36" s="83">
        <f>VLOOKUP($A36,SBA07_raw!$C$1169:$L$1222,7,FALSE)</f>
        <v>6.8253968253968206E-2</v>
      </c>
      <c r="DY36" s="83">
        <f>VLOOKUP($A36,SBA07_raw!$C$1169:$L$1222,8,FALSE)</f>
        <v>0.702380952380952</v>
      </c>
      <c r="DZ36" s="83">
        <f>VLOOKUP($A36,SBA07_raw!$C$1169:$L$1222,9,FALSE)</f>
        <v>0.16825396825396799</v>
      </c>
      <c r="EA36" s="83">
        <f>VLOOKUP($A36,SBA07_raw!$C$1169:$L$1222,10,FALSE)</f>
        <v>6.1111111111111102E-2</v>
      </c>
      <c r="EB36" s="83">
        <f>VLOOKUP($A36,SBA07_raw!$C$319:$L$372,7,FALSE)</f>
        <v>0.29676400947119203</v>
      </c>
      <c r="EC36" s="83">
        <f>VLOOKUP($A36,SBA07_raw!$C$319:$L$372,8,FALSE)</f>
        <v>0.34806629834254099</v>
      </c>
      <c r="ED36" s="83">
        <f>VLOOKUP($A36,SBA07_raw!$C$319:$L$372,9,FALSE)</f>
        <v>0.19652722967640099</v>
      </c>
      <c r="EE36" s="83">
        <f>VLOOKUP($A36,SBA07_raw!$C$319:$L$372,10,FALSE)</f>
        <v>0.15864246250986599</v>
      </c>
      <c r="EF36" s="85"/>
      <c r="EG36" s="84">
        <f>VLOOKUP($A36,SBA07_raw!$C$798:$L$851,7,FALSE)</f>
        <v>0.38674496644295298</v>
      </c>
      <c r="EH36" s="84">
        <f>VLOOKUP($A36,SBA07_raw!$C$798:$L$851,8,FALSE)</f>
        <v>0.50251677852348997</v>
      </c>
      <c r="EI36" s="84">
        <f>VLOOKUP($A36,SBA07_raw!$C$798:$L$851,9,FALSE)</f>
        <v>0.105704697986577</v>
      </c>
      <c r="EJ36" s="84">
        <f>VLOOKUP($A36,SBA07_raw!$C$798:$L$851,10,FALSE)</f>
        <v>5.0335570469798698E-3</v>
      </c>
      <c r="EK36" s="84">
        <f>VLOOKUP($A36,SBA07_raw!$C$1223:$L$1276,7,FALSE)</f>
        <v>2.0990764063811899E-2</v>
      </c>
      <c r="EL36" s="84">
        <f>VLOOKUP($A36,SBA07_raw!$C$1223:$L$1276,8,FALSE)</f>
        <v>0.79345088161209099</v>
      </c>
      <c r="EM36" s="84">
        <f>VLOOKUP($A36,SBA07_raw!$C$1223:$L$1276,9,FALSE)</f>
        <v>0.16120906801007601</v>
      </c>
      <c r="EN36" s="84">
        <f>VLOOKUP($A36,SBA07_raw!$C$1223:$L$1276,10,FALSE)</f>
        <v>2.4349286314021799E-2</v>
      </c>
      <c r="EO36" s="84">
        <f>VLOOKUP($A36,SBA07_raw!$C$373:$L$426,7,FALSE)</f>
        <v>0.18834459459459499</v>
      </c>
      <c r="EP36" s="84">
        <f>VLOOKUP($A36,SBA07_raw!$C$373:$L$426,8,FALSE)</f>
        <v>0.53631756756756799</v>
      </c>
      <c r="EQ36" s="84">
        <f>VLOOKUP($A36,SBA07_raw!$C$373:$L$426,9,FALSE)</f>
        <v>0.177364864864865</v>
      </c>
      <c r="ER36" s="84">
        <f>VLOOKUP($A36,SBA07_raw!$C$373:$L$426,10,FALSE)</f>
        <v>9.7972972972972999E-2</v>
      </c>
      <c r="ES36" s="56"/>
      <c r="ET36" s="51">
        <f>VLOOKUP($A36,Fall06HSGQE!$C$141:$J$192,7,FALSE)</f>
        <v>0.835205992509363</v>
      </c>
      <c r="EU36" s="51">
        <f>VLOOKUP($A36,Fall06HSGQE!$C$141:$J$192,8,FALSE)</f>
        <v>0.164794007490637</v>
      </c>
      <c r="EV36" s="51">
        <f>VLOOKUP($A36,Fall06HSGQE!$C$260:$J$309,7,FALSE)</f>
        <v>0.52755905511810997</v>
      </c>
      <c r="EW36" s="51">
        <f>VLOOKUP($A36,Fall06HSGQE!$C$260:$J$309,8,FALSE)</f>
        <v>0.47244094488188998</v>
      </c>
      <c r="EX36" s="51">
        <f>VLOOKUP($A36,Fall06HSGQE!$C$22:$J$73,7,FALSE)</f>
        <v>0.55421686746987997</v>
      </c>
      <c r="EY36" s="51">
        <f>VLOOKUP($A36,Fall06HSGQE!$C$22:$J$73,8,FALSE)</f>
        <v>0.44578313253011997</v>
      </c>
      <c r="EZ36" s="47">
        <f>VLOOKUP($A36,Fall06HSGQE!$C$193:$J$241,7,FALSE)</f>
        <v>0.86624203821656098</v>
      </c>
      <c r="FA36" s="47">
        <f>VLOOKUP($A36,Fall06HSGQE!$C$193:$J$241,8,FALSE)</f>
        <v>0.13375796178343899</v>
      </c>
      <c r="FB36" s="47">
        <f>VLOOKUP($A36,Fall06HSGQE!$C$310:$J$349,7,FALSE)</f>
        <v>0.60526315789473695</v>
      </c>
      <c r="FC36" s="47">
        <f>VLOOKUP($A36,Fall06HSGQE!$C$310:$J$349,8,FALSE)</f>
        <v>0.394736842105263</v>
      </c>
      <c r="FD36" s="47">
        <f>VLOOKUP($A36,Fall06HSGQE!$C$74:$J$121,7,FALSE)</f>
        <v>0.55000000000000004</v>
      </c>
      <c r="FE36" s="47">
        <f>VLOOKUP($A36,Fall06HSGQE!$C$74:$J$121,8,FALSE)</f>
        <v>0.45</v>
      </c>
      <c r="FF36" s="86"/>
      <c r="FG36" s="51">
        <f>VLOOKUP($A36,Spr07HSGQE!$C$141:$J$194,7,FALSE)</f>
        <v>0.93708053691275195</v>
      </c>
      <c r="FH36" s="51">
        <f>VLOOKUP($A36,Spr07HSGQE!$C$141:$J$194,8,FALSE)</f>
        <v>6.2919463087248301E-2</v>
      </c>
      <c r="FI36" s="51">
        <f>VLOOKUP($A36,Spr07HSGQE!$C$275:$J$328,7,FALSE)</f>
        <v>0.83851976450799004</v>
      </c>
      <c r="FJ36" s="51">
        <f>VLOOKUP($A36,Spr07HSGQE!$C$275:$J$328,8,FALSE)</f>
        <v>0.16148023549200999</v>
      </c>
      <c r="FK36" s="51">
        <f>VLOOKUP($A36,Spr07HSGQE!$C$2:$J$55,7,FALSE)</f>
        <v>0.82784810126582298</v>
      </c>
      <c r="FL36" s="51">
        <f>VLOOKUP($A36,Spr07HSGQE!$C$2:$J$55,8,FALSE)</f>
        <v>0.17215189873417699</v>
      </c>
      <c r="FM36" s="47">
        <f>VLOOKUP($A36,Spr07HSGQE!$C$195:$J$242,7,FALSE)</f>
        <v>0.72413793103448298</v>
      </c>
      <c r="FN36" s="47">
        <f>VLOOKUP($A36,Spr07HSGQE!$C$195:$J$242,8,FALSE)</f>
        <v>0.27586206896551702</v>
      </c>
      <c r="FO36" s="47">
        <f>VLOOKUP($A36,Spr07HSGQE!$C$329:$J$374,7,FALSE)</f>
        <v>0.43269230769230799</v>
      </c>
      <c r="FP36" s="47">
        <f>VLOOKUP($A36,Spr07HSGQE!$C$329:$J$374,8,FALSE)</f>
        <v>0.56730769230769196</v>
      </c>
      <c r="FQ36" s="47">
        <f>VLOOKUP($A36,Spr07HSGQE!$C$56:$J$104,7,FALSE)</f>
        <v>0.34756097560975602</v>
      </c>
      <c r="FR36" s="47">
        <f>VLOOKUP($A36,Spr07HSGQE!$C$56:$J$104,8,FALSE)</f>
        <v>0.65243902439024404</v>
      </c>
      <c r="FS36" s="51">
        <f>VLOOKUP($A36,Spr07HSGQE!$C$243:$J$274,7,FALSE)</f>
        <v>0.66666666666666696</v>
      </c>
      <c r="FT36" s="51">
        <f>VLOOKUP($A36,Spr07HSGQE!$C$243:$J$274,8,FALSE)</f>
        <v>0.33333333333333298</v>
      </c>
      <c r="FU36" s="51">
        <f>VLOOKUP($A36,Spr07HSGQE!$C$375:$J$406,7,FALSE)</f>
        <v>0.66666666666666696</v>
      </c>
      <c r="FV36" s="51">
        <f>VLOOKUP($A36,Spr07HSGQE!$C$375:$J$406,8,FALSE)</f>
        <v>0.33333333333333298</v>
      </c>
      <c r="FW36" s="51">
        <f>VLOOKUP($A36,Spr07HSGQE!$C$105:$J$140,7,FALSE)</f>
        <v>0.41176470588235298</v>
      </c>
      <c r="FX36" s="51">
        <f>VLOOKUP($A36,Spr07HSGQE!$C$105:$J$140,8,FALSE)</f>
        <v>0.58823529411764697</v>
      </c>
      <c r="FY36" s="46"/>
    </row>
    <row r="37" spans="1:181">
      <c r="A37">
        <f>VLOOKUP(B37,districts!$A$2:$B$56,2,FALSE)</f>
        <v>98</v>
      </c>
      <c r="B37" s="19" t="s">
        <v>100</v>
      </c>
      <c r="C37" s="58">
        <v>1</v>
      </c>
      <c r="D37" s="59">
        <v>0</v>
      </c>
      <c r="E37" s="60">
        <v>6342822</v>
      </c>
      <c r="F37" s="61">
        <v>394.95</v>
      </c>
      <c r="G37" s="62">
        <v>7.1050847457627091</v>
      </c>
      <c r="H37" s="63">
        <v>3.3</v>
      </c>
      <c r="I37" s="62">
        <v>25.1</v>
      </c>
      <c r="J37" s="66">
        <v>14.9</v>
      </c>
      <c r="K37" s="20"/>
      <c r="L37" s="67">
        <v>0</v>
      </c>
      <c r="M37" s="63">
        <v>0</v>
      </c>
      <c r="N37" s="72" t="s">
        <v>41</v>
      </c>
      <c r="O37" s="63">
        <v>96.496688741721854</v>
      </c>
      <c r="P37" s="71">
        <v>54</v>
      </c>
      <c r="Q37" s="69">
        <v>93.1</v>
      </c>
      <c r="R37" s="32"/>
      <c r="S37" s="48" t="e">
        <v>#N/A</v>
      </c>
      <c r="T37" s="48" t="e">
        <v>#N/A</v>
      </c>
      <c r="U37" s="48" t="e">
        <v>#N/A</v>
      </c>
      <c r="V37" s="48" t="e">
        <v>#N/A</v>
      </c>
      <c r="W37" s="48" t="e">
        <v>#N/A</v>
      </c>
      <c r="X37" s="48" t="e">
        <v>#N/A</v>
      </c>
      <c r="Y37" s="48" t="e">
        <v>#N/A</v>
      </c>
      <c r="Z37" s="48" t="e">
        <v>#N/A</v>
      </c>
      <c r="AA37" s="48" t="e">
        <v>#N/A</v>
      </c>
      <c r="AB37" s="48" t="e">
        <v>#N/A</v>
      </c>
      <c r="AC37" s="48" t="e">
        <v>#N/A</v>
      </c>
      <c r="AD37" s="48" t="e">
        <v>#N/A</v>
      </c>
      <c r="AE37" s="81"/>
      <c r="AF37" s="50" t="e">
        <v>#N/A</v>
      </c>
      <c r="AG37" s="50" t="e">
        <v>#N/A</v>
      </c>
      <c r="AH37" s="50" t="e">
        <v>#N/A</v>
      </c>
      <c r="AI37" s="50" t="e">
        <v>#N/A</v>
      </c>
      <c r="AJ37" s="50" t="e">
        <v>#N/A</v>
      </c>
      <c r="AK37" s="50" t="e">
        <v>#N/A</v>
      </c>
      <c r="AL37" s="50" t="e">
        <v>#N/A</v>
      </c>
      <c r="AM37" s="50" t="e">
        <v>#N/A</v>
      </c>
      <c r="AN37" s="50" t="e">
        <v>#N/A</v>
      </c>
      <c r="AO37" s="50" t="e">
        <v>#N/A</v>
      </c>
      <c r="AP37" s="50" t="e">
        <v>#N/A</v>
      </c>
      <c r="AQ37" s="50" t="e">
        <v>#N/A</v>
      </c>
      <c r="AR37" s="33"/>
      <c r="AS37" s="34"/>
      <c r="AT37" s="51" t="e">
        <f>VLOOKUP(A37,SBA07_raw!$C$427:$L$478,7,FALSE)</f>
        <v>#N/A</v>
      </c>
      <c r="AU37" s="51" t="e">
        <f>VLOOKUP(A37,SBA07_raw!$C$427:$L$478,8,FALSE)</f>
        <v>#N/A</v>
      </c>
      <c r="AV37" s="51" t="e">
        <f>VLOOKUP(A37,SBA07_raw!$C$427:$L$478,9,FALSE)</f>
        <v>#N/A</v>
      </c>
      <c r="AW37" s="51" t="e">
        <f>VLOOKUP(A37,SBA07_raw!$C$427:$L$478,10,FALSE)</f>
        <v>#N/A</v>
      </c>
      <c r="AX37" s="51" t="e">
        <f>VLOOKUP(A37,SBA07_raw!$C$852:$L$903,7,FALSE)</f>
        <v>#N/A</v>
      </c>
      <c r="AY37" s="51" t="e">
        <f>VLOOKUP(A37,SBA07_raw!$C$852:$L$903,8,FALSE)</f>
        <v>#N/A</v>
      </c>
      <c r="AZ37" s="51" t="e">
        <f>VLOOKUP(A37,SBA07_raw!$C$852:$L$903,9,FALSE)</f>
        <v>#N/A</v>
      </c>
      <c r="BA37" s="51" t="e">
        <f>VLOOKUP(A37,SBA07_raw!$C$852:$L$903,10,FALSE)</f>
        <v>#N/A</v>
      </c>
      <c r="BB37" s="51" t="e">
        <f>VLOOKUP(A37,SBA07_raw!$C$2:$L$53,7,FALSE)</f>
        <v>#N/A</v>
      </c>
      <c r="BC37" s="51" t="e">
        <f>VLOOKUP(A37,SBA07_raw!$C$2:$L$53,8,FALSE)</f>
        <v>#N/A</v>
      </c>
      <c r="BD37" s="51" t="e">
        <f>VLOOKUP(A37,SBA07_raw!$C$2:$L$53,9,FALSE)</f>
        <v>#N/A</v>
      </c>
      <c r="BE37" s="51" t="e">
        <f>VLOOKUP(A37,SBA07_raw!$C$2:$L$53,10,FALSE)</f>
        <v>#N/A</v>
      </c>
      <c r="BF37" s="33"/>
      <c r="BG37" s="47" t="e">
        <f>VLOOKUP(A37,SBA07_raw!$C$479:$L$531,7,FALSE)</f>
        <v>#N/A</v>
      </c>
      <c r="BH37" s="47" t="e">
        <f>VLOOKUP(A37,SBA07_raw!$C$479:$L$531,8,FALSE)</f>
        <v>#N/A</v>
      </c>
      <c r="BI37" s="47" t="e">
        <f>VLOOKUP(A37,SBA07_raw!$C$479:$L$531,9,FALSE)</f>
        <v>#N/A</v>
      </c>
      <c r="BJ37" s="47" t="e">
        <f>VLOOKUP(A37,SBA07_raw!$C$479:$L$531,10,FALSE)</f>
        <v>#N/A</v>
      </c>
      <c r="BK37" s="47" t="e">
        <f>VLOOKUP(A37,SBA07_raw!$C$904:$L$956,7,FALSE)</f>
        <v>#N/A</v>
      </c>
      <c r="BL37" s="47" t="e">
        <f>VLOOKUP(A37,SBA07_raw!$C$904:$L$956,8,FALSE)</f>
        <v>#N/A</v>
      </c>
      <c r="BM37" s="47" t="e">
        <f>VLOOKUP(A37,SBA07_raw!$C$904:$L$956,9,FALSE)</f>
        <v>#N/A</v>
      </c>
      <c r="BN37" s="47" t="e">
        <f>VLOOKUP(A37,SBA07_raw!$C$904:$L$956,10,FALSE)</f>
        <v>#N/A</v>
      </c>
      <c r="BO37" s="47" t="e">
        <f>VLOOKUP(A37,SBA07_raw!$C$54:$L$106,7,FALSE)</f>
        <v>#N/A</v>
      </c>
      <c r="BP37" s="47" t="e">
        <f>VLOOKUP(A37,SBA07_raw!$C$54:$L$106,8,FALSE)</f>
        <v>#N/A</v>
      </c>
      <c r="BQ37" s="47" t="e">
        <f>VLOOKUP(A37,SBA07_raw!$C$54:$L$106,9,FALSE)</f>
        <v>#N/A</v>
      </c>
      <c r="BR37" s="47" t="e">
        <f>VLOOKUP(A37,SBA07_raw!$C$54:$L$106,10,FALSE)</f>
        <v>#N/A</v>
      </c>
      <c r="BS37" s="33"/>
      <c r="BT37" s="51" t="e">
        <f>VLOOKUP($A37,SBA07_raw!$C$532:$L$584,7,FALSE)</f>
        <v>#N/A</v>
      </c>
      <c r="BU37" s="51" t="e">
        <f>VLOOKUP($A37,SBA07_raw!$C$532:$L$584,8,FALSE)</f>
        <v>#N/A</v>
      </c>
      <c r="BV37" s="51" t="e">
        <f>VLOOKUP($A37,SBA07_raw!$C$532:$L$584,9,FALSE)</f>
        <v>#N/A</v>
      </c>
      <c r="BW37" s="51" t="e">
        <f>VLOOKUP($A37,SBA07_raw!$C$532:$L$584,10,FALSE)</f>
        <v>#N/A</v>
      </c>
      <c r="BX37" s="52" t="e">
        <f>VLOOKUP($A37,SBA07_raw!$C$957:$L$1009,7,FALSE)</f>
        <v>#N/A</v>
      </c>
      <c r="BY37" s="52" t="e">
        <f>VLOOKUP($A37,SBA07_raw!$C$957:$L$1009,8,FALSE)</f>
        <v>#N/A</v>
      </c>
      <c r="BZ37" s="52" t="e">
        <f>VLOOKUP($A37,SBA07_raw!$C$957:$L$1009,9,FALSE)</f>
        <v>#N/A</v>
      </c>
      <c r="CA37" s="52" t="e">
        <f>VLOOKUP($A37,SBA07_raw!$C$957:$L$1009,10,FALSE)</f>
        <v>#N/A</v>
      </c>
      <c r="CB37" s="52" t="e">
        <f>VLOOKUP($A37,SBA07_raw!$C$107:$L$159,7,FALSE)</f>
        <v>#N/A</v>
      </c>
      <c r="CC37" s="52" t="e">
        <f>VLOOKUP($A37,SBA07_raw!$C$107:$L$159,8,FALSE)</f>
        <v>#N/A</v>
      </c>
      <c r="CD37" s="52" t="e">
        <f>VLOOKUP($A37,SBA07_raw!$C$107:$L$159,9,FALSE)</f>
        <v>#N/A</v>
      </c>
      <c r="CE37" s="52" t="e">
        <f>VLOOKUP($A37,SBA07_raw!$C$107:$L$159,10,FALSE)</f>
        <v>#N/A</v>
      </c>
      <c r="CF37" s="36"/>
      <c r="CG37" s="53" t="e">
        <f>VLOOKUP($A37,SBA07_raw!$C$585:$L$637,7,FALSE)</f>
        <v>#N/A</v>
      </c>
      <c r="CH37" s="53" t="e">
        <f>VLOOKUP($A37,SBA07_raw!$C$585:$L$637,8,FALSE)</f>
        <v>#N/A</v>
      </c>
      <c r="CI37" s="53" t="e">
        <f>VLOOKUP($A37,SBA07_raw!$C$585:$L$637,9,FALSE)</f>
        <v>#N/A</v>
      </c>
      <c r="CJ37" s="53" t="e">
        <f>VLOOKUP($A37,SBA07_raw!$C$585:$L$637,10,FALSE)</f>
        <v>#N/A</v>
      </c>
      <c r="CK37" s="53" t="e">
        <f>VLOOKUP($A37,SBA07_raw!$C$1010:$L$1062,7,FALSE)</f>
        <v>#N/A</v>
      </c>
      <c r="CL37" s="53" t="e">
        <f>VLOOKUP($A37,SBA07_raw!$C$1010:$L$1062,8,FALSE)</f>
        <v>#N/A</v>
      </c>
      <c r="CM37" s="53" t="e">
        <f>VLOOKUP($A37,SBA07_raw!$C$1010:$L$1062,9,FALSE)</f>
        <v>#N/A</v>
      </c>
      <c r="CN37" s="53" t="e">
        <f>VLOOKUP($A37,SBA07_raw!$C$1010:$L$1062,10,FALSE)</f>
        <v>#N/A</v>
      </c>
      <c r="CO37" s="53" t="e">
        <f>VLOOKUP($A37,SBA07_raw!$C$160:$L$212,7,FALSE)</f>
        <v>#N/A</v>
      </c>
      <c r="CP37" s="53" t="e">
        <f>VLOOKUP($A37,SBA07_raw!$C$160:$L$212,8,FALSE)</f>
        <v>#N/A</v>
      </c>
      <c r="CQ37" s="53" t="e">
        <f>VLOOKUP($A37,SBA07_raw!$C$160:$L$212,9,FALSE)</f>
        <v>#N/A</v>
      </c>
      <c r="CR37" s="53" t="e">
        <f>VLOOKUP($A37,SBA07_raw!$C$160:$L$212,10,FALSE)</f>
        <v>#N/A</v>
      </c>
      <c r="CS37" s="33"/>
      <c r="CT37" s="51" t="e">
        <f>VLOOKUP($A37,SBA07_raw!$C$638:$L$690,7,FALSE)</f>
        <v>#N/A</v>
      </c>
      <c r="CU37" s="51" t="e">
        <f>VLOOKUP($A37,SBA07_raw!$C$638:$L$690,8,FALSE)</f>
        <v>#N/A</v>
      </c>
      <c r="CV37" s="51" t="e">
        <f>VLOOKUP($A37,SBA07_raw!$C$638:$L$690,9,FALSE)</f>
        <v>#N/A</v>
      </c>
      <c r="CW37" s="51" t="e">
        <f>VLOOKUP($A37,SBA07_raw!$C$638:$L$690,10,FALSE)</f>
        <v>#N/A</v>
      </c>
      <c r="CX37" s="51" t="e">
        <f>VLOOKUP($A37,SBA07_raw!$C$1063:$L$1115,7,FALSE)</f>
        <v>#N/A</v>
      </c>
      <c r="CY37" s="51" t="e">
        <f>VLOOKUP($A37,SBA07_raw!$C$1063:$L$1115,8,FALSE)</f>
        <v>#N/A</v>
      </c>
      <c r="CZ37" s="51" t="e">
        <f>VLOOKUP($A37,SBA07_raw!$C$1063:$L$1115,9,FALSE)</f>
        <v>#N/A</v>
      </c>
      <c r="DA37" s="51" t="e">
        <f>VLOOKUP($A37,SBA07_raw!$C$1063:$L$1115,10,FALSE)</f>
        <v>#N/A</v>
      </c>
      <c r="DB37" s="51" t="e">
        <f>VLOOKUP($A37,SBA07_raw!$C$213:$L$265,7,FALSE)</f>
        <v>#N/A</v>
      </c>
      <c r="DC37" s="51" t="e">
        <f>VLOOKUP($A37,SBA07_raw!$C$213:$L$265,8,FALSE)</f>
        <v>#N/A</v>
      </c>
      <c r="DD37" s="51" t="e">
        <f>VLOOKUP($A37,SBA07_raw!$C$213:$L$265,9,FALSE)</f>
        <v>#N/A</v>
      </c>
      <c r="DE37" s="51" t="e">
        <f>VLOOKUP($A37,SBA07_raw!$C$213:$L$265,10,FALSE)</f>
        <v>#N/A</v>
      </c>
      <c r="DF37" s="33"/>
      <c r="DG37" s="47" t="e">
        <f>VLOOKUP($A37,SBA07_raw!$C$691:$L$743,7,FALSE)</f>
        <v>#N/A</v>
      </c>
      <c r="DH37" s="47" t="e">
        <f>VLOOKUP($A37,SBA07_raw!$C$691:$L$743,8,FALSE)</f>
        <v>#N/A</v>
      </c>
      <c r="DI37" s="47" t="e">
        <f>VLOOKUP($A37,SBA07_raw!$C$691:$L$743,9,FALSE)</f>
        <v>#N/A</v>
      </c>
      <c r="DJ37" s="47" t="e">
        <f>VLOOKUP($A37,SBA07_raw!$C$691:$L$743,10,FALSE)</f>
        <v>#N/A</v>
      </c>
      <c r="DK37" s="47" t="e">
        <f>VLOOKUP($A37,SBA07_raw!$C$1116:$L$1168,7,FALSE)</f>
        <v>#N/A</v>
      </c>
      <c r="DL37" s="47" t="e">
        <f>VLOOKUP($A37,SBA07_raw!$C$1116:$L$1168,8,FALSE)</f>
        <v>#N/A</v>
      </c>
      <c r="DM37" s="47" t="e">
        <f>VLOOKUP($A37,SBA07_raw!$C$1116:$L$1168,9,FALSE)</f>
        <v>#N/A</v>
      </c>
      <c r="DN37" s="47" t="e">
        <f>VLOOKUP($A37,SBA07_raw!$C$1116:$L$1168,10,FALSE)</f>
        <v>#N/A</v>
      </c>
      <c r="DO37" s="47" t="e">
        <f>VLOOKUP($A37,SBA07_raw!$C$266:$L$318,7,FALSE)</f>
        <v>#N/A</v>
      </c>
      <c r="DP37" s="47" t="e">
        <f>VLOOKUP($A37,SBA07_raw!$C$266:$L$318,8,FALSE)</f>
        <v>#N/A</v>
      </c>
      <c r="DQ37" s="47" t="e">
        <f>VLOOKUP($A37,SBA07_raw!$C$266:$L$318,9,FALSE)</f>
        <v>#N/A</v>
      </c>
      <c r="DR37" s="47" t="e">
        <f>VLOOKUP($A37,SBA07_raw!$C$266:$L$318,10,FALSE)</f>
        <v>#N/A</v>
      </c>
      <c r="DS37" s="85"/>
      <c r="DT37" s="83">
        <f>VLOOKUP($A37,SBA07_raw!$C$744:$L$797,7,FALSE)</f>
        <v>0.358024691358025</v>
      </c>
      <c r="DU37" s="83">
        <f>VLOOKUP($A37,SBA07_raw!$C$744:$L$797,8,FALSE)</f>
        <v>0.54320987654320996</v>
      </c>
      <c r="DV37" s="83">
        <f>VLOOKUP($A37,SBA07_raw!$C$744:$L$797,9,FALSE)</f>
        <v>9.8765432098765399E-2</v>
      </c>
      <c r="DW37" s="83">
        <f>VLOOKUP($A37,SBA07_raw!$C$744:$L$797,10,FALSE)</f>
        <v>0</v>
      </c>
      <c r="DX37" s="83">
        <f>VLOOKUP($A37,SBA07_raw!$C$1169:$L$1222,7,FALSE)</f>
        <v>3.7037037037037E-2</v>
      </c>
      <c r="DY37" s="83">
        <f>VLOOKUP($A37,SBA07_raw!$C$1169:$L$1222,8,FALSE)</f>
        <v>0.79012345679012297</v>
      </c>
      <c r="DZ37" s="83">
        <f>VLOOKUP($A37,SBA07_raw!$C$1169:$L$1222,9,FALSE)</f>
        <v>0.16049382716049401</v>
      </c>
      <c r="EA37" s="83">
        <f>VLOOKUP($A37,SBA07_raw!$C$1169:$L$1222,10,FALSE)</f>
        <v>1.2345679012345699E-2</v>
      </c>
      <c r="EB37" s="83">
        <f>VLOOKUP($A37,SBA07_raw!$C$319:$L$372,7,FALSE)</f>
        <v>0.30864197530864201</v>
      </c>
      <c r="EC37" s="83">
        <f>VLOOKUP($A37,SBA07_raw!$C$319:$L$372,8,FALSE)</f>
        <v>0.32098765432098803</v>
      </c>
      <c r="ED37" s="83">
        <f>VLOOKUP($A37,SBA07_raw!$C$319:$L$372,9,FALSE)</f>
        <v>0.33333333333333298</v>
      </c>
      <c r="EE37" s="83">
        <f>VLOOKUP($A37,SBA07_raw!$C$319:$L$372,10,FALSE)</f>
        <v>3.7037037037037E-2</v>
      </c>
      <c r="EF37" s="85"/>
      <c r="EG37" s="84">
        <f>VLOOKUP($A37,SBA07_raw!$C$798:$L$851,7,FALSE)</f>
        <v>0.30555555555555602</v>
      </c>
      <c r="EH37" s="84">
        <f>VLOOKUP($A37,SBA07_raw!$C$798:$L$851,8,FALSE)</f>
        <v>0.55555555555555602</v>
      </c>
      <c r="EI37" s="84">
        <f>VLOOKUP($A37,SBA07_raw!$C$798:$L$851,9,FALSE)</f>
        <v>0.12962962962963001</v>
      </c>
      <c r="EJ37" s="84">
        <f>VLOOKUP($A37,SBA07_raw!$C$798:$L$851,10,FALSE)</f>
        <v>9.2592592592592605E-3</v>
      </c>
      <c r="EK37" s="84">
        <f>VLOOKUP($A37,SBA07_raw!$C$1223:$L$1276,7,FALSE)</f>
        <v>8.4112149532710304E-2</v>
      </c>
      <c r="EL37" s="84">
        <f>VLOOKUP($A37,SBA07_raw!$C$1223:$L$1276,8,FALSE)</f>
        <v>0.81308411214953302</v>
      </c>
      <c r="EM37" s="84">
        <f>VLOOKUP($A37,SBA07_raw!$C$1223:$L$1276,9,FALSE)</f>
        <v>9.34579439252336E-2</v>
      </c>
      <c r="EN37" s="84">
        <f>VLOOKUP($A37,SBA07_raw!$C$1223:$L$1276,10,FALSE)</f>
        <v>9.3457943925233603E-3</v>
      </c>
      <c r="EO37" s="84">
        <f>VLOOKUP($A37,SBA07_raw!$C$373:$L$426,7,FALSE)</f>
        <v>0.10377358490565999</v>
      </c>
      <c r="EP37" s="84">
        <f>VLOOKUP($A37,SBA07_raw!$C$373:$L$426,8,FALSE)</f>
        <v>0.61320754716981096</v>
      </c>
      <c r="EQ37" s="84">
        <f>VLOOKUP($A37,SBA07_raw!$C$373:$L$426,9,FALSE)</f>
        <v>0.22641509433962301</v>
      </c>
      <c r="ER37" s="84">
        <f>VLOOKUP($A37,SBA07_raw!$C$373:$L$426,10,FALSE)</f>
        <v>5.6603773584905703E-2</v>
      </c>
      <c r="ES37" s="56"/>
      <c r="ET37" s="51">
        <f>VLOOKUP($A37,Fall06HSGQE!$C$141:$J$192,7,FALSE)</f>
        <v>0.88</v>
      </c>
      <c r="EU37" s="51">
        <f>VLOOKUP($A37,Fall06HSGQE!$C$141:$J$192,8,FALSE)</f>
        <v>0.12</v>
      </c>
      <c r="EV37" s="51" t="str">
        <f>VLOOKUP($A37,Fall06HSGQE!$C$260:$J$309,7,FALSE)</f>
        <v>*</v>
      </c>
      <c r="EW37" s="51" t="str">
        <f>VLOOKUP($A37,Fall06HSGQE!$C$260:$J$309,8,FALSE)</f>
        <v>*</v>
      </c>
      <c r="EX37" s="51">
        <f>VLOOKUP($A37,Fall06HSGQE!$C$22:$J$73,7,FALSE)</f>
        <v>0.40909090909090901</v>
      </c>
      <c r="EY37" s="51">
        <f>VLOOKUP($A37,Fall06HSGQE!$C$22:$J$73,8,FALSE)</f>
        <v>0.59090909090909105</v>
      </c>
      <c r="EZ37" s="47" t="str">
        <f>VLOOKUP($A37,Fall06HSGQE!$C$193:$J$241,7,FALSE)</f>
        <v>60% or More</v>
      </c>
      <c r="FA37" s="47" t="str">
        <f>VLOOKUP($A37,Fall06HSGQE!$C$193:$J$241,8,FALSE)</f>
        <v>40% or Fewer</v>
      </c>
      <c r="FB37" s="47" t="str">
        <f>VLOOKUP($A37,Fall06HSGQE!$C$310:$J$349,7,FALSE)</f>
        <v>*</v>
      </c>
      <c r="FC37" s="47" t="str">
        <f>VLOOKUP($A37,Fall06HSGQE!$C$310:$J$349,8,FALSE)</f>
        <v>*</v>
      </c>
      <c r="FD37" s="47" t="str">
        <f>VLOOKUP($A37,Fall06HSGQE!$C$74:$J$121,7,FALSE)</f>
        <v>*</v>
      </c>
      <c r="FE37" s="47" t="str">
        <f>VLOOKUP($A37,Fall06HSGQE!$C$74:$J$121,8,FALSE)</f>
        <v>*</v>
      </c>
      <c r="FF37" s="86"/>
      <c r="FG37" s="51">
        <f>VLOOKUP($A37,Spr07HSGQE!$C$141:$J$194,7,FALSE)</f>
        <v>0.93518518518518501</v>
      </c>
      <c r="FH37" s="51">
        <f>VLOOKUP($A37,Spr07HSGQE!$C$141:$J$194,8,FALSE)</f>
        <v>6.4814814814814797E-2</v>
      </c>
      <c r="FI37" s="51">
        <f>VLOOKUP($A37,Spr07HSGQE!$C$275:$J$328,7,FALSE)</f>
        <v>0.91588785046729004</v>
      </c>
      <c r="FJ37" s="51">
        <f>VLOOKUP($A37,Spr07HSGQE!$C$275:$J$328,8,FALSE)</f>
        <v>8.4112149532710304E-2</v>
      </c>
      <c r="FK37" s="51">
        <f>VLOOKUP($A37,Spr07HSGQE!$C$2:$J$55,7,FALSE)</f>
        <v>0.87735849056603799</v>
      </c>
      <c r="FL37" s="51">
        <f>VLOOKUP($A37,Spr07HSGQE!$C$2:$J$55,8,FALSE)</f>
        <v>0.122641509433962</v>
      </c>
      <c r="FM37" s="47" t="str">
        <f>VLOOKUP($A37,Spr07HSGQE!$C$195:$J$242,7,FALSE)</f>
        <v>*</v>
      </c>
      <c r="FN37" s="47" t="str">
        <f>VLOOKUP($A37,Spr07HSGQE!$C$195:$J$242,8,FALSE)</f>
        <v>*</v>
      </c>
      <c r="FO37" s="47" t="str">
        <f>VLOOKUP($A37,Spr07HSGQE!$C$329:$J$374,7,FALSE)</f>
        <v>*</v>
      </c>
      <c r="FP37" s="47" t="str">
        <f>VLOOKUP($A37,Spr07HSGQE!$C$329:$J$374,8,FALSE)</f>
        <v>*</v>
      </c>
      <c r="FQ37" s="47">
        <f>VLOOKUP($A37,Spr07HSGQE!$C$56:$J$104,7,FALSE)</f>
        <v>0.66666666666666696</v>
      </c>
      <c r="FR37" s="47">
        <f>VLOOKUP($A37,Spr07HSGQE!$C$56:$J$104,8,FALSE)</f>
        <v>0.33333333333333298</v>
      </c>
      <c r="FS37" s="51" t="str">
        <f>VLOOKUP($A37,Spr07HSGQE!$C$243:$J$274,7,FALSE)</f>
        <v>*</v>
      </c>
      <c r="FT37" s="51" t="str">
        <f>VLOOKUP($A37,Spr07HSGQE!$C$243:$J$274,8,FALSE)</f>
        <v>*</v>
      </c>
      <c r="FU37" s="51" t="e">
        <f>VLOOKUP($A37,Spr07HSGQE!$C$375:$J$406,7,FALSE)</f>
        <v>#N/A</v>
      </c>
      <c r="FV37" s="51" t="e">
        <f>VLOOKUP($A37,Spr07HSGQE!$C$375:$J$406,8,FALSE)</f>
        <v>#N/A</v>
      </c>
      <c r="FW37" s="51" t="e">
        <f>VLOOKUP($A37,Spr07HSGQE!$C$105:$J$140,7,FALSE)</f>
        <v>#N/A</v>
      </c>
      <c r="FX37" s="51" t="e">
        <f>VLOOKUP($A37,Spr07HSGQE!$C$105:$J$140,8,FALSE)</f>
        <v>#N/A</v>
      </c>
      <c r="FY37" s="46"/>
    </row>
    <row r="38" spans="1:181">
      <c r="A38">
        <f>VLOOKUP(B38,districts!$A$2:$B$56,2,FALSE)</f>
        <v>34</v>
      </c>
      <c r="B38" s="19" t="s">
        <v>78</v>
      </c>
      <c r="C38" s="58">
        <v>2</v>
      </c>
      <c r="D38" s="59">
        <v>0</v>
      </c>
      <c r="E38" s="60">
        <v>5414945</v>
      </c>
      <c r="F38" s="61">
        <v>686.02</v>
      </c>
      <c r="G38" s="62">
        <v>-4.122875670840787</v>
      </c>
      <c r="H38" s="63">
        <v>7.7</v>
      </c>
      <c r="I38" s="62">
        <v>2.6</v>
      </c>
      <c r="J38" s="66">
        <v>15.3</v>
      </c>
      <c r="K38" s="20"/>
      <c r="L38" s="67">
        <v>38</v>
      </c>
      <c r="M38" s="63">
        <v>9.5</v>
      </c>
      <c r="N38" s="62">
        <v>0</v>
      </c>
      <c r="O38" s="63">
        <v>98.508440553689169</v>
      </c>
      <c r="P38" s="71">
        <v>51</v>
      </c>
      <c r="Q38" s="69">
        <v>56</v>
      </c>
      <c r="R38" s="32"/>
      <c r="S38" s="48">
        <v>37.5</v>
      </c>
      <c r="T38" s="48">
        <v>29.2</v>
      </c>
      <c r="U38" s="48">
        <v>4.2</v>
      </c>
      <c r="V38" s="48">
        <v>29.2</v>
      </c>
      <c r="W38" s="48">
        <v>37.5</v>
      </c>
      <c r="X38" s="48">
        <v>25</v>
      </c>
      <c r="Y38" s="48">
        <v>4.2</v>
      </c>
      <c r="Z38" s="48">
        <v>33.299999999999997</v>
      </c>
      <c r="AA38" s="48">
        <v>28</v>
      </c>
      <c r="AB38" s="48">
        <v>28</v>
      </c>
      <c r="AC38" s="48">
        <v>16</v>
      </c>
      <c r="AD38" s="48">
        <v>28</v>
      </c>
      <c r="AE38" s="81"/>
      <c r="AF38" s="50">
        <v>47.8</v>
      </c>
      <c r="AG38" s="50">
        <v>21.7</v>
      </c>
      <c r="AH38" s="50">
        <v>17.399999999999999</v>
      </c>
      <c r="AI38" s="50">
        <v>13</v>
      </c>
      <c r="AJ38" s="50">
        <v>47.8</v>
      </c>
      <c r="AK38" s="50">
        <v>13</v>
      </c>
      <c r="AL38" s="50">
        <v>26.1</v>
      </c>
      <c r="AM38" s="50">
        <v>13</v>
      </c>
      <c r="AN38" s="50">
        <v>13</v>
      </c>
      <c r="AO38" s="50">
        <v>30.4</v>
      </c>
      <c r="AP38" s="50">
        <v>17.399999999999999</v>
      </c>
      <c r="AQ38" s="50">
        <v>39.1</v>
      </c>
      <c r="AR38" s="33"/>
      <c r="AS38" s="34"/>
      <c r="AT38" s="51">
        <f>VLOOKUP(A38,SBA07_raw!$C$427:$L$478,7,FALSE)</f>
        <v>0.32142857142857101</v>
      </c>
      <c r="AU38" s="51">
        <f>VLOOKUP(A38,SBA07_raw!$C$427:$L$478,8,FALSE)</f>
        <v>0.53571428571428603</v>
      </c>
      <c r="AV38" s="51">
        <f>VLOOKUP(A38,SBA07_raw!$C$427:$L$478,9,FALSE)</f>
        <v>3.5714285714285698E-2</v>
      </c>
      <c r="AW38" s="51">
        <f>VLOOKUP(A38,SBA07_raw!$C$427:$L$478,10,FALSE)</f>
        <v>0.107142857142857</v>
      </c>
      <c r="AX38" s="51">
        <f>VLOOKUP(A38,SBA07_raw!$C$852:$L$903,7,FALSE)</f>
        <v>0.17857142857142899</v>
      </c>
      <c r="AY38" s="51">
        <f>VLOOKUP(A38,SBA07_raw!$C$852:$L$903,8,FALSE)</f>
        <v>0.67857142857142905</v>
      </c>
      <c r="AZ38" s="51">
        <f>VLOOKUP(A38,SBA07_raw!$C$852:$L$903,9,FALSE)</f>
        <v>0.107142857142857</v>
      </c>
      <c r="BA38" s="51">
        <f>VLOOKUP(A38,SBA07_raw!$C$852:$L$903,10,FALSE)</f>
        <v>3.5714285714285698E-2</v>
      </c>
      <c r="BB38" s="51">
        <f>VLOOKUP(A38,SBA07_raw!$C$2:$L$53,7,FALSE)</f>
        <v>0.14285714285714299</v>
      </c>
      <c r="BC38" s="51">
        <f>VLOOKUP(A38,SBA07_raw!$C$2:$L$53,8,FALSE)</f>
        <v>0.57142857142857095</v>
      </c>
      <c r="BD38" s="51">
        <f>VLOOKUP(A38,SBA07_raw!$C$2:$L$53,9,FALSE)</f>
        <v>0.17857142857142899</v>
      </c>
      <c r="BE38" s="51">
        <f>VLOOKUP(A38,SBA07_raw!$C$2:$L$53,10,FALSE)</f>
        <v>0.107142857142857</v>
      </c>
      <c r="BF38" s="33"/>
      <c r="BG38" s="47">
        <f>VLOOKUP(A38,SBA07_raw!$C$479:$L$531,7,FALSE)</f>
        <v>0.35294117647058798</v>
      </c>
      <c r="BH38" s="47">
        <f>VLOOKUP(A38,SBA07_raw!$C$479:$L$531,8,FALSE)</f>
        <v>0.55882352941176505</v>
      </c>
      <c r="BI38" s="47">
        <f>VLOOKUP(A38,SBA07_raw!$C$479:$L$531,9,FALSE)</f>
        <v>5.8823529411764698E-2</v>
      </c>
      <c r="BJ38" s="47">
        <f>VLOOKUP(A38,SBA07_raw!$C$479:$L$531,10,FALSE)</f>
        <v>2.9411764705882401E-2</v>
      </c>
      <c r="BK38" s="47">
        <f>VLOOKUP(A38,SBA07_raw!$C$904:$L$956,7,FALSE)</f>
        <v>0.20588235294117599</v>
      </c>
      <c r="BL38" s="47">
        <f>VLOOKUP(A38,SBA07_raw!$C$904:$L$956,8,FALSE)</f>
        <v>0.55882352941176505</v>
      </c>
      <c r="BM38" s="47">
        <f>VLOOKUP(A38,SBA07_raw!$C$904:$L$956,9,FALSE)</f>
        <v>0.20588235294117599</v>
      </c>
      <c r="BN38" s="47">
        <f>VLOOKUP(A38,SBA07_raw!$C$904:$L$956,10,FALSE)</f>
        <v>2.9411764705882401E-2</v>
      </c>
      <c r="BO38" s="47">
        <f>VLOOKUP(A38,SBA07_raw!$C$54:$L$106,7,FALSE)</f>
        <v>0.29411764705882398</v>
      </c>
      <c r="BP38" s="47">
        <f>VLOOKUP(A38,SBA07_raw!$C$54:$L$106,8,FALSE)</f>
        <v>0.47058823529411797</v>
      </c>
      <c r="BQ38" s="47">
        <f>VLOOKUP(A38,SBA07_raw!$C$54:$L$106,9,FALSE)</f>
        <v>0.14705882352941199</v>
      </c>
      <c r="BR38" s="47">
        <f>VLOOKUP(A38,SBA07_raw!$C$54:$L$106,10,FALSE)</f>
        <v>8.8235294117647106E-2</v>
      </c>
      <c r="BS38" s="33"/>
      <c r="BT38" s="51">
        <f>VLOOKUP($A38,SBA07_raw!$C$532:$L$584,7,FALSE)</f>
        <v>0.38709677419354799</v>
      </c>
      <c r="BU38" s="51">
        <f>VLOOKUP($A38,SBA07_raw!$C$532:$L$584,8,FALSE)</f>
        <v>0.45161290322580599</v>
      </c>
      <c r="BV38" s="51">
        <f>VLOOKUP($A38,SBA07_raw!$C$532:$L$584,9,FALSE)</f>
        <v>9.6774193548387094E-2</v>
      </c>
      <c r="BW38" s="51">
        <f>VLOOKUP($A38,SBA07_raw!$C$532:$L$584,10,FALSE)</f>
        <v>6.4516129032258104E-2</v>
      </c>
      <c r="BX38" s="52">
        <f>VLOOKUP($A38,SBA07_raw!$C$957:$L$1009,7,FALSE)</f>
        <v>0.29032258064516098</v>
      </c>
      <c r="BY38" s="52">
        <f>VLOOKUP($A38,SBA07_raw!$C$957:$L$1009,8,FALSE)</f>
        <v>0.35483870967741898</v>
      </c>
      <c r="BZ38" s="52">
        <f>VLOOKUP($A38,SBA07_raw!$C$957:$L$1009,9,FALSE)</f>
        <v>0.32258064516128998</v>
      </c>
      <c r="CA38" s="52">
        <f>VLOOKUP($A38,SBA07_raw!$C$957:$L$1009,10,FALSE)</f>
        <v>3.2258064516128997E-2</v>
      </c>
      <c r="CB38" s="52">
        <f>VLOOKUP($A38,SBA07_raw!$C$107:$L$159,7,FALSE)</f>
        <v>0.32258064516128998</v>
      </c>
      <c r="CC38" s="52">
        <f>VLOOKUP($A38,SBA07_raw!$C$107:$L$159,8,FALSE)</f>
        <v>0.38709677419354799</v>
      </c>
      <c r="CD38" s="52">
        <f>VLOOKUP($A38,SBA07_raw!$C$107:$L$159,9,FALSE)</f>
        <v>0.16129032258064499</v>
      </c>
      <c r="CE38" s="52">
        <f>VLOOKUP($A38,SBA07_raw!$C$107:$L$159,10,FALSE)</f>
        <v>0.12903225806451599</v>
      </c>
      <c r="CF38" s="36"/>
      <c r="CG38" s="53">
        <f>VLOOKUP($A38,SBA07_raw!$C$585:$L$637,7,FALSE)</f>
        <v>0.41666666666666702</v>
      </c>
      <c r="CH38" s="53">
        <f>VLOOKUP($A38,SBA07_raw!$C$585:$L$637,8,FALSE)</f>
        <v>0.41666666666666702</v>
      </c>
      <c r="CI38" s="53">
        <f>VLOOKUP($A38,SBA07_raw!$C$585:$L$637,9,FALSE)</f>
        <v>0.13888888888888901</v>
      </c>
      <c r="CJ38" s="53">
        <f>VLOOKUP($A38,SBA07_raw!$C$585:$L$637,10,FALSE)</f>
        <v>2.7777777777777801E-2</v>
      </c>
      <c r="CK38" s="53">
        <f>VLOOKUP($A38,SBA07_raw!$C$1010:$L$1062,7,FALSE)</f>
        <v>0.27777777777777801</v>
      </c>
      <c r="CL38" s="53">
        <f>VLOOKUP($A38,SBA07_raw!$C$1010:$L$1062,8,FALSE)</f>
        <v>0.44444444444444398</v>
      </c>
      <c r="CM38" s="53">
        <f>VLOOKUP($A38,SBA07_raw!$C$1010:$L$1062,9,FALSE)</f>
        <v>0.194444444444444</v>
      </c>
      <c r="CN38" s="53">
        <f>VLOOKUP($A38,SBA07_raw!$C$1010:$L$1062,10,FALSE)</f>
        <v>8.3333333333333301E-2</v>
      </c>
      <c r="CO38" s="53">
        <f>VLOOKUP($A38,SBA07_raw!$C$160:$L$212,7,FALSE)</f>
        <v>0.25</v>
      </c>
      <c r="CP38" s="53">
        <f>VLOOKUP($A38,SBA07_raw!$C$160:$L$212,8,FALSE)</f>
        <v>0.47222222222222199</v>
      </c>
      <c r="CQ38" s="53">
        <f>VLOOKUP($A38,SBA07_raw!$C$160:$L$212,9,FALSE)</f>
        <v>8.3333333333333301E-2</v>
      </c>
      <c r="CR38" s="53">
        <f>VLOOKUP($A38,SBA07_raw!$C$160:$L$212,10,FALSE)</f>
        <v>0.194444444444444</v>
      </c>
      <c r="CS38" s="33"/>
      <c r="CT38" s="51">
        <f>VLOOKUP($A38,SBA07_raw!$C$638:$L$690,7,FALSE)</f>
        <v>0.33333333333333298</v>
      </c>
      <c r="CU38" s="51">
        <f>VLOOKUP($A38,SBA07_raw!$C$638:$L$690,8,FALSE)</f>
        <v>0.48148148148148101</v>
      </c>
      <c r="CV38" s="51">
        <f>VLOOKUP($A38,SBA07_raw!$C$638:$L$690,9,FALSE)</f>
        <v>0.18518518518518501</v>
      </c>
      <c r="CW38" s="51">
        <f>VLOOKUP($A38,SBA07_raw!$C$638:$L$690,10,FALSE)</f>
        <v>0</v>
      </c>
      <c r="CX38" s="51">
        <f>VLOOKUP($A38,SBA07_raw!$C$1063:$L$1115,7,FALSE)</f>
        <v>7.4074074074074098E-2</v>
      </c>
      <c r="CY38" s="51">
        <f>VLOOKUP($A38,SBA07_raw!$C$1063:$L$1115,8,FALSE)</f>
        <v>0.592592592592593</v>
      </c>
      <c r="CZ38" s="51">
        <f>VLOOKUP($A38,SBA07_raw!$C$1063:$L$1115,9,FALSE)</f>
        <v>0.25925925925925902</v>
      </c>
      <c r="DA38" s="51">
        <f>VLOOKUP($A38,SBA07_raw!$C$1063:$L$1115,10,FALSE)</f>
        <v>7.4074074074074098E-2</v>
      </c>
      <c r="DB38" s="51">
        <f>VLOOKUP($A38,SBA07_raw!$C$213:$L$265,7,FALSE)</f>
        <v>0.14285714285714299</v>
      </c>
      <c r="DC38" s="51">
        <f>VLOOKUP($A38,SBA07_raw!$C$213:$L$265,8,FALSE)</f>
        <v>0.39285714285714302</v>
      </c>
      <c r="DD38" s="51">
        <f>VLOOKUP($A38,SBA07_raw!$C$213:$L$265,9,FALSE)</f>
        <v>0.28571428571428598</v>
      </c>
      <c r="DE38" s="51">
        <f>VLOOKUP($A38,SBA07_raw!$C$213:$L$265,10,FALSE)</f>
        <v>0.17857142857142899</v>
      </c>
      <c r="DF38" s="33"/>
      <c r="DG38" s="47">
        <f>VLOOKUP($A38,SBA07_raw!$C$691:$L$743,7,FALSE)</f>
        <v>0.46875</v>
      </c>
      <c r="DH38" s="47">
        <f>VLOOKUP($A38,SBA07_raw!$C$691:$L$743,8,FALSE)</f>
        <v>0.5</v>
      </c>
      <c r="DI38" s="47">
        <f>VLOOKUP($A38,SBA07_raw!$C$691:$L$743,9,FALSE)</f>
        <v>3.125E-2</v>
      </c>
      <c r="DJ38" s="47">
        <f>VLOOKUP($A38,SBA07_raw!$C$691:$L$743,10,FALSE)</f>
        <v>0</v>
      </c>
      <c r="DK38" s="47">
        <f>VLOOKUP($A38,SBA07_raw!$C$1116:$L$1168,7,FALSE)</f>
        <v>3.125E-2</v>
      </c>
      <c r="DL38" s="47">
        <f>VLOOKUP($A38,SBA07_raw!$C$1116:$L$1168,8,FALSE)</f>
        <v>0.8125</v>
      </c>
      <c r="DM38" s="47">
        <f>VLOOKUP($A38,SBA07_raw!$C$1116:$L$1168,9,FALSE)</f>
        <v>0.125</v>
      </c>
      <c r="DN38" s="47">
        <f>VLOOKUP($A38,SBA07_raw!$C$1116:$L$1168,10,FALSE)</f>
        <v>3.125E-2</v>
      </c>
      <c r="DO38" s="47">
        <f>VLOOKUP($A38,SBA07_raw!$C$266:$L$318,7,FALSE)</f>
        <v>0.25</v>
      </c>
      <c r="DP38" s="47">
        <f>VLOOKUP($A38,SBA07_raw!$C$266:$L$318,8,FALSE)</f>
        <v>0.5625</v>
      </c>
      <c r="DQ38" s="47">
        <f>VLOOKUP($A38,SBA07_raw!$C$266:$L$318,9,FALSE)</f>
        <v>6.25E-2</v>
      </c>
      <c r="DR38" s="47">
        <f>VLOOKUP($A38,SBA07_raw!$C$266:$L$318,10,FALSE)</f>
        <v>0.125</v>
      </c>
      <c r="DS38" s="85"/>
      <c r="DT38" s="83">
        <f>VLOOKUP($A38,SBA07_raw!$C$744:$L$797,7,FALSE)</f>
        <v>0.431034482758621</v>
      </c>
      <c r="DU38" s="83">
        <f>VLOOKUP($A38,SBA07_raw!$C$744:$L$797,8,FALSE)</f>
        <v>0.44827586206896602</v>
      </c>
      <c r="DV38" s="83">
        <f>VLOOKUP($A38,SBA07_raw!$C$744:$L$797,9,FALSE)</f>
        <v>0.10344827586206901</v>
      </c>
      <c r="DW38" s="83">
        <f>VLOOKUP($A38,SBA07_raw!$C$744:$L$797,10,FALSE)</f>
        <v>1.72413793103448E-2</v>
      </c>
      <c r="DX38" s="83">
        <f>VLOOKUP($A38,SBA07_raw!$C$1169:$L$1222,7,FALSE)</f>
        <v>5.2631578947368397E-2</v>
      </c>
      <c r="DY38" s="83">
        <f>VLOOKUP($A38,SBA07_raw!$C$1169:$L$1222,8,FALSE)</f>
        <v>0.77192982456140302</v>
      </c>
      <c r="DZ38" s="83">
        <f>VLOOKUP($A38,SBA07_raw!$C$1169:$L$1222,9,FALSE)</f>
        <v>8.7719298245614002E-2</v>
      </c>
      <c r="EA38" s="83">
        <f>VLOOKUP($A38,SBA07_raw!$C$1169:$L$1222,10,FALSE)</f>
        <v>8.7719298245614002E-2</v>
      </c>
      <c r="EB38" s="83">
        <f>VLOOKUP($A38,SBA07_raw!$C$319:$L$372,7,FALSE)</f>
        <v>0.17241379310344801</v>
      </c>
      <c r="EC38" s="83">
        <f>VLOOKUP($A38,SBA07_raw!$C$319:$L$372,8,FALSE)</f>
        <v>0.36206896551724099</v>
      </c>
      <c r="ED38" s="83">
        <f>VLOOKUP($A38,SBA07_raw!$C$319:$L$372,9,FALSE)</f>
        <v>0.27586206896551702</v>
      </c>
      <c r="EE38" s="83">
        <f>VLOOKUP($A38,SBA07_raw!$C$319:$L$372,10,FALSE)</f>
        <v>0.18965517241379301</v>
      </c>
      <c r="EF38" s="85"/>
      <c r="EG38" s="84">
        <f>VLOOKUP($A38,SBA07_raw!$C$798:$L$851,7,FALSE)</f>
        <v>0.28301886792452802</v>
      </c>
      <c r="EH38" s="84">
        <f>VLOOKUP($A38,SBA07_raw!$C$798:$L$851,8,FALSE)</f>
        <v>0.62264150943396201</v>
      </c>
      <c r="EI38" s="84">
        <f>VLOOKUP($A38,SBA07_raw!$C$798:$L$851,9,FALSE)</f>
        <v>7.5471698113207503E-2</v>
      </c>
      <c r="EJ38" s="84">
        <f>VLOOKUP($A38,SBA07_raw!$C$798:$L$851,10,FALSE)</f>
        <v>1.88679245283019E-2</v>
      </c>
      <c r="EK38" s="84">
        <f>VLOOKUP($A38,SBA07_raw!$C$1223:$L$1276,7,FALSE)</f>
        <v>1.88679245283019E-2</v>
      </c>
      <c r="EL38" s="84">
        <f>VLOOKUP($A38,SBA07_raw!$C$1223:$L$1276,8,FALSE)</f>
        <v>0.79245283018867896</v>
      </c>
      <c r="EM38" s="84">
        <f>VLOOKUP($A38,SBA07_raw!$C$1223:$L$1276,9,FALSE)</f>
        <v>0.18867924528301899</v>
      </c>
      <c r="EN38" s="84">
        <f>VLOOKUP($A38,SBA07_raw!$C$1223:$L$1276,10,FALSE)</f>
        <v>0</v>
      </c>
      <c r="EO38" s="84">
        <f>VLOOKUP($A38,SBA07_raw!$C$373:$L$426,7,FALSE)</f>
        <v>9.8039215686274495E-2</v>
      </c>
      <c r="EP38" s="84">
        <f>VLOOKUP($A38,SBA07_raw!$C$373:$L$426,8,FALSE)</f>
        <v>0.49019607843137297</v>
      </c>
      <c r="EQ38" s="84">
        <f>VLOOKUP($A38,SBA07_raw!$C$373:$L$426,9,FALSE)</f>
        <v>0.33333333333333298</v>
      </c>
      <c r="ER38" s="84">
        <f>VLOOKUP($A38,SBA07_raw!$C$373:$L$426,10,FALSE)</f>
        <v>7.8431372549019607E-2</v>
      </c>
      <c r="ES38" s="56"/>
      <c r="ET38" s="51" t="str">
        <f>VLOOKUP($A38,Fall06HSGQE!$C$141:$J$192,7,FALSE)</f>
        <v>80% or More</v>
      </c>
      <c r="EU38" s="51" t="str">
        <f>VLOOKUP($A38,Fall06HSGQE!$C$141:$J$192,8,FALSE)</f>
        <v>20% or Fewer</v>
      </c>
      <c r="EV38" s="51" t="str">
        <f>VLOOKUP($A38,Fall06HSGQE!$C$260:$J$309,7,FALSE)</f>
        <v>*</v>
      </c>
      <c r="EW38" s="51" t="str">
        <f>VLOOKUP($A38,Fall06HSGQE!$C$260:$J$309,8,FALSE)</f>
        <v>*</v>
      </c>
      <c r="EX38" s="51">
        <f>VLOOKUP($A38,Fall06HSGQE!$C$22:$J$73,7,FALSE)</f>
        <v>0.57142857142857095</v>
      </c>
      <c r="EY38" s="51">
        <f>VLOOKUP($A38,Fall06HSGQE!$C$22:$J$73,8,FALSE)</f>
        <v>0.42857142857142899</v>
      </c>
      <c r="EZ38" s="47" t="str">
        <f>VLOOKUP($A38,Fall06HSGQE!$C$193:$J$241,7,FALSE)</f>
        <v>75% or More</v>
      </c>
      <c r="FA38" s="47" t="str">
        <f>VLOOKUP($A38,Fall06HSGQE!$C$193:$J$241,8,FALSE)</f>
        <v>25% or Fewer</v>
      </c>
      <c r="FB38" s="47" t="str">
        <f>VLOOKUP($A38,Fall06HSGQE!$C$310:$J$349,7,FALSE)</f>
        <v>40% or Fewer</v>
      </c>
      <c r="FC38" s="47" t="str">
        <f>VLOOKUP($A38,Fall06HSGQE!$C$310:$J$349,8,FALSE)</f>
        <v>60% or More</v>
      </c>
      <c r="FD38" s="47">
        <f>VLOOKUP($A38,Fall06HSGQE!$C$74:$J$121,7,FALSE)</f>
        <v>0.55555555555555602</v>
      </c>
      <c r="FE38" s="47">
        <f>VLOOKUP($A38,Fall06HSGQE!$C$74:$J$121,8,FALSE)</f>
        <v>0.44444444444444398</v>
      </c>
      <c r="FF38" s="86"/>
      <c r="FG38" s="51" t="str">
        <f>VLOOKUP($A38,Spr07HSGQE!$C$141:$J$194,7,FALSE)</f>
        <v>95% or More</v>
      </c>
      <c r="FH38" s="51" t="str">
        <f>VLOOKUP($A38,Spr07HSGQE!$C$141:$J$194,8,FALSE)</f>
        <v>5% or Fewer</v>
      </c>
      <c r="FI38" s="51">
        <f>VLOOKUP($A38,Spr07HSGQE!$C$275:$J$328,7,FALSE)</f>
        <v>0.81132075471698095</v>
      </c>
      <c r="FJ38" s="51">
        <f>VLOOKUP($A38,Spr07HSGQE!$C$275:$J$328,8,FALSE)</f>
        <v>0.18867924528301899</v>
      </c>
      <c r="FK38" s="51">
        <f>VLOOKUP($A38,Spr07HSGQE!$C$2:$J$55,7,FALSE)</f>
        <v>0.78431372549019596</v>
      </c>
      <c r="FL38" s="51">
        <f>VLOOKUP($A38,Spr07HSGQE!$C$2:$J$55,8,FALSE)</f>
        <v>0.21568627450980399</v>
      </c>
      <c r="FM38" s="47" t="str">
        <f>VLOOKUP($A38,Spr07HSGQE!$C$195:$J$242,7,FALSE)</f>
        <v>*</v>
      </c>
      <c r="FN38" s="47" t="str">
        <f>VLOOKUP($A38,Spr07HSGQE!$C$195:$J$242,8,FALSE)</f>
        <v>*</v>
      </c>
      <c r="FO38" s="47" t="str">
        <f>VLOOKUP($A38,Spr07HSGQE!$C$329:$J$374,7,FALSE)</f>
        <v>60% or More</v>
      </c>
      <c r="FP38" s="47" t="str">
        <f>VLOOKUP($A38,Spr07HSGQE!$C$329:$J$374,8,FALSE)</f>
        <v>40% or Fewer</v>
      </c>
      <c r="FQ38" s="47">
        <f>VLOOKUP($A38,Spr07HSGQE!$C$56:$J$104,7,FALSE)</f>
        <v>0.55555555555555602</v>
      </c>
      <c r="FR38" s="47">
        <f>VLOOKUP($A38,Spr07HSGQE!$C$56:$J$104,8,FALSE)</f>
        <v>0.44444444444444398</v>
      </c>
      <c r="FS38" s="51" t="str">
        <f>VLOOKUP($A38,Spr07HSGQE!$C$243:$J$274,7,FALSE)</f>
        <v>*</v>
      </c>
      <c r="FT38" s="51" t="str">
        <f>VLOOKUP($A38,Spr07HSGQE!$C$243:$J$274,8,FALSE)</f>
        <v>*</v>
      </c>
      <c r="FU38" s="51" t="str">
        <f>VLOOKUP($A38,Spr07HSGQE!$C$375:$J$406,7,FALSE)</f>
        <v>*</v>
      </c>
      <c r="FV38" s="51" t="str">
        <f>VLOOKUP($A38,Spr07HSGQE!$C$375:$J$406,8,FALSE)</f>
        <v>*</v>
      </c>
      <c r="FW38" s="51" t="str">
        <f>VLOOKUP($A38,Spr07HSGQE!$C$105:$J$140,7,FALSE)</f>
        <v>60% or More</v>
      </c>
      <c r="FX38" s="51" t="str">
        <f>VLOOKUP($A38,Spr07HSGQE!$C$105:$J$140,8,FALSE)</f>
        <v>40% or Fewer</v>
      </c>
      <c r="FY38" s="46"/>
    </row>
    <row r="39" spans="1:181">
      <c r="A39">
        <f>VLOOKUP(B39,districts!$A$2:$B$56,2,FALSE)</f>
        <v>35</v>
      </c>
      <c r="B39" s="19" t="s">
        <v>79</v>
      </c>
      <c r="C39" s="58">
        <v>5</v>
      </c>
      <c r="D39" s="59">
        <v>1</v>
      </c>
      <c r="E39" s="60">
        <v>8423727</v>
      </c>
      <c r="F39" s="61">
        <v>767.85</v>
      </c>
      <c r="G39" s="62">
        <v>5.8639562157941812E-2</v>
      </c>
      <c r="H39" s="63">
        <v>13.3</v>
      </c>
      <c r="I39" s="62">
        <v>32.6</v>
      </c>
      <c r="J39" s="66">
        <v>31.9</v>
      </c>
      <c r="K39" s="20"/>
      <c r="L39" s="67">
        <v>13</v>
      </c>
      <c r="M39" s="63">
        <v>3.5</v>
      </c>
      <c r="N39" s="62">
        <v>0</v>
      </c>
      <c r="O39" s="63">
        <v>91.401716889923833</v>
      </c>
      <c r="P39" s="71">
        <v>36</v>
      </c>
      <c r="Q39" s="69">
        <v>76.599999999999994</v>
      </c>
      <c r="R39" s="32"/>
      <c r="S39" s="48">
        <v>15</v>
      </c>
      <c r="T39" s="48">
        <v>18.3</v>
      </c>
      <c r="U39" s="48">
        <v>25</v>
      </c>
      <c r="V39" s="48">
        <v>41.7</v>
      </c>
      <c r="W39" s="48">
        <v>15</v>
      </c>
      <c r="X39" s="48">
        <v>15</v>
      </c>
      <c r="Y39" s="48">
        <v>25</v>
      </c>
      <c r="Z39" s="48">
        <v>45</v>
      </c>
      <c r="AA39" s="48">
        <v>6.8</v>
      </c>
      <c r="AB39" s="48">
        <v>18.600000000000001</v>
      </c>
      <c r="AC39" s="48">
        <v>30.5</v>
      </c>
      <c r="AD39" s="48">
        <v>44.1</v>
      </c>
      <c r="AE39" s="81"/>
      <c r="AF39" s="50">
        <v>22</v>
      </c>
      <c r="AG39" s="50">
        <v>14</v>
      </c>
      <c r="AH39" s="50">
        <v>28</v>
      </c>
      <c r="AI39" s="50">
        <v>36</v>
      </c>
      <c r="AJ39" s="50">
        <v>16</v>
      </c>
      <c r="AK39" s="50">
        <v>26</v>
      </c>
      <c r="AL39" s="50">
        <v>24</v>
      </c>
      <c r="AM39" s="50">
        <v>34</v>
      </c>
      <c r="AN39" s="50">
        <v>16</v>
      </c>
      <c r="AO39" s="50">
        <v>16</v>
      </c>
      <c r="AP39" s="50">
        <v>40</v>
      </c>
      <c r="AQ39" s="50">
        <v>28</v>
      </c>
      <c r="AR39" s="33"/>
      <c r="AS39" s="34"/>
      <c r="AT39" s="51">
        <f>VLOOKUP(A39,SBA07_raw!$C$427:$L$478,7,FALSE)</f>
        <v>0.24489795918367299</v>
      </c>
      <c r="AU39" s="51">
        <f>VLOOKUP(A39,SBA07_raw!$C$427:$L$478,8,FALSE)</f>
        <v>0.42857142857142899</v>
      </c>
      <c r="AV39" s="51">
        <f>VLOOKUP(A39,SBA07_raw!$C$427:$L$478,9,FALSE)</f>
        <v>0.24489795918367299</v>
      </c>
      <c r="AW39" s="51">
        <f>VLOOKUP(A39,SBA07_raw!$C$427:$L$478,10,FALSE)</f>
        <v>8.1632653061224497E-2</v>
      </c>
      <c r="AX39" s="51">
        <f>VLOOKUP(A39,SBA07_raw!$C$852:$L$903,7,FALSE)</f>
        <v>0.183673469387755</v>
      </c>
      <c r="AY39" s="51">
        <f>VLOOKUP(A39,SBA07_raw!$C$852:$L$903,8,FALSE)</f>
        <v>0.469387755102041</v>
      </c>
      <c r="AZ39" s="51">
        <f>VLOOKUP(A39,SBA07_raw!$C$852:$L$903,9,FALSE)</f>
        <v>0.28571428571428598</v>
      </c>
      <c r="BA39" s="51">
        <f>VLOOKUP(A39,SBA07_raw!$C$852:$L$903,10,FALSE)</f>
        <v>6.1224489795918401E-2</v>
      </c>
      <c r="BB39" s="51">
        <f>VLOOKUP(A39,SBA07_raw!$C$2:$L$53,7,FALSE)</f>
        <v>0.183673469387755</v>
      </c>
      <c r="BC39" s="51">
        <f>VLOOKUP(A39,SBA07_raw!$C$2:$L$53,8,FALSE)</f>
        <v>0.530612244897959</v>
      </c>
      <c r="BD39" s="51">
        <f>VLOOKUP(A39,SBA07_raw!$C$2:$L$53,9,FALSE)</f>
        <v>0.183673469387755</v>
      </c>
      <c r="BE39" s="51">
        <f>VLOOKUP(A39,SBA07_raw!$C$2:$L$53,10,FALSE)</f>
        <v>0.102040816326531</v>
      </c>
      <c r="BF39" s="33"/>
      <c r="BG39" s="47">
        <f>VLOOKUP(A39,SBA07_raw!$C$479:$L$531,7,FALSE)</f>
        <v>0.22500000000000001</v>
      </c>
      <c r="BH39" s="47">
        <f>VLOOKUP(A39,SBA07_raw!$C$479:$L$531,8,FALSE)</f>
        <v>0.5</v>
      </c>
      <c r="BI39" s="47">
        <f>VLOOKUP(A39,SBA07_raw!$C$479:$L$531,9,FALSE)</f>
        <v>0.15</v>
      </c>
      <c r="BJ39" s="47">
        <f>VLOOKUP(A39,SBA07_raw!$C$479:$L$531,10,FALSE)</f>
        <v>0.125</v>
      </c>
      <c r="BK39" s="47">
        <f>VLOOKUP(A39,SBA07_raw!$C$904:$L$956,7,FALSE)</f>
        <v>0.25</v>
      </c>
      <c r="BL39" s="47">
        <f>VLOOKUP(A39,SBA07_raw!$C$904:$L$956,8,FALSE)</f>
        <v>0.42499999999999999</v>
      </c>
      <c r="BM39" s="47">
        <f>VLOOKUP(A39,SBA07_raw!$C$904:$L$956,9,FALSE)</f>
        <v>0.3</v>
      </c>
      <c r="BN39" s="47">
        <f>VLOOKUP(A39,SBA07_raw!$C$904:$L$956,10,FALSE)</f>
        <v>2.5000000000000001E-2</v>
      </c>
      <c r="BO39" s="47">
        <f>VLOOKUP(A39,SBA07_raw!$C$54:$L$106,7,FALSE)</f>
        <v>0.32500000000000001</v>
      </c>
      <c r="BP39" s="47">
        <f>VLOOKUP(A39,SBA07_raw!$C$54:$L$106,8,FALSE)</f>
        <v>0.375</v>
      </c>
      <c r="BQ39" s="47">
        <f>VLOOKUP(A39,SBA07_raw!$C$54:$L$106,9,FALSE)</f>
        <v>0.1</v>
      </c>
      <c r="BR39" s="47">
        <f>VLOOKUP(A39,SBA07_raw!$C$54:$L$106,10,FALSE)</f>
        <v>0.2</v>
      </c>
      <c r="BS39" s="33"/>
      <c r="BT39" s="51">
        <f>VLOOKUP($A39,SBA07_raw!$C$532:$L$584,7,FALSE)</f>
        <v>0.19672131147541</v>
      </c>
      <c r="BU39" s="51">
        <f>VLOOKUP($A39,SBA07_raw!$C$532:$L$584,8,FALSE)</f>
        <v>0.42622950819672101</v>
      </c>
      <c r="BV39" s="51">
        <f>VLOOKUP($A39,SBA07_raw!$C$532:$L$584,9,FALSE)</f>
        <v>0.26229508196721302</v>
      </c>
      <c r="BW39" s="51">
        <f>VLOOKUP($A39,SBA07_raw!$C$532:$L$584,10,FALSE)</f>
        <v>0.114754098360656</v>
      </c>
      <c r="BX39" s="52">
        <f>VLOOKUP($A39,SBA07_raw!$C$957:$L$1009,7,FALSE)</f>
        <v>0.14754098360655701</v>
      </c>
      <c r="BY39" s="52">
        <f>VLOOKUP($A39,SBA07_raw!$C$957:$L$1009,8,FALSE)</f>
        <v>0.27868852459016402</v>
      </c>
      <c r="BZ39" s="52">
        <f>VLOOKUP($A39,SBA07_raw!$C$957:$L$1009,9,FALSE)</f>
        <v>0.54098360655737698</v>
      </c>
      <c r="CA39" s="52">
        <f>VLOOKUP($A39,SBA07_raw!$C$957:$L$1009,10,FALSE)</f>
        <v>3.2786885245901599E-2</v>
      </c>
      <c r="CB39" s="52">
        <f>VLOOKUP($A39,SBA07_raw!$C$107:$L$159,7,FALSE)</f>
        <v>0.16393442622950799</v>
      </c>
      <c r="CC39" s="52">
        <f>VLOOKUP($A39,SBA07_raw!$C$107:$L$159,8,FALSE)</f>
        <v>0.39344262295082</v>
      </c>
      <c r="CD39" s="52">
        <f>VLOOKUP($A39,SBA07_raw!$C$107:$L$159,9,FALSE)</f>
        <v>0.24590163934426201</v>
      </c>
      <c r="CE39" s="52">
        <f>VLOOKUP($A39,SBA07_raw!$C$107:$L$159,10,FALSE)</f>
        <v>0.19672131147541</v>
      </c>
      <c r="CF39" s="36"/>
      <c r="CG39" s="53">
        <f>VLOOKUP($A39,SBA07_raw!$C$585:$L$637,7,FALSE)</f>
        <v>0.28000000000000003</v>
      </c>
      <c r="CH39" s="53">
        <f>VLOOKUP($A39,SBA07_raw!$C$585:$L$637,8,FALSE)</f>
        <v>0.42</v>
      </c>
      <c r="CI39" s="53">
        <f>VLOOKUP($A39,SBA07_raw!$C$585:$L$637,9,FALSE)</f>
        <v>0.18</v>
      </c>
      <c r="CJ39" s="53">
        <f>VLOOKUP($A39,SBA07_raw!$C$585:$L$637,10,FALSE)</f>
        <v>0.12</v>
      </c>
      <c r="CK39" s="53">
        <f>VLOOKUP($A39,SBA07_raw!$C$1010:$L$1062,7,FALSE)</f>
        <v>0.24</v>
      </c>
      <c r="CL39" s="53">
        <f>VLOOKUP($A39,SBA07_raw!$C$1010:$L$1062,8,FALSE)</f>
        <v>0.34</v>
      </c>
      <c r="CM39" s="53">
        <f>VLOOKUP($A39,SBA07_raw!$C$1010:$L$1062,9,FALSE)</f>
        <v>0.24</v>
      </c>
      <c r="CN39" s="53">
        <f>VLOOKUP($A39,SBA07_raw!$C$1010:$L$1062,10,FALSE)</f>
        <v>0.18</v>
      </c>
      <c r="CO39" s="53">
        <f>VLOOKUP($A39,SBA07_raw!$C$160:$L$212,7,FALSE)</f>
        <v>0.28571428571428598</v>
      </c>
      <c r="CP39" s="53">
        <f>VLOOKUP($A39,SBA07_raw!$C$160:$L$212,8,FALSE)</f>
        <v>0.42857142857142899</v>
      </c>
      <c r="CQ39" s="53">
        <f>VLOOKUP($A39,SBA07_raw!$C$160:$L$212,9,FALSE)</f>
        <v>8.1632653061224497E-2</v>
      </c>
      <c r="CR39" s="53">
        <f>VLOOKUP($A39,SBA07_raw!$C$160:$L$212,10,FALSE)</f>
        <v>0.20408163265306101</v>
      </c>
      <c r="CS39" s="33"/>
      <c r="CT39" s="51">
        <f>VLOOKUP($A39,SBA07_raw!$C$638:$L$690,7,FALSE)</f>
        <v>0.175438596491228</v>
      </c>
      <c r="CU39" s="51">
        <f>VLOOKUP($A39,SBA07_raw!$C$638:$L$690,8,FALSE)</f>
        <v>0.45614035087719301</v>
      </c>
      <c r="CV39" s="51">
        <f>VLOOKUP($A39,SBA07_raw!$C$638:$L$690,9,FALSE)</f>
        <v>0.26315789473684198</v>
      </c>
      <c r="CW39" s="51">
        <f>VLOOKUP($A39,SBA07_raw!$C$638:$L$690,10,FALSE)</f>
        <v>0.105263157894737</v>
      </c>
      <c r="CX39" s="51">
        <f>VLOOKUP($A39,SBA07_raw!$C$1063:$L$1115,7,FALSE)</f>
        <v>3.5087719298245598E-2</v>
      </c>
      <c r="CY39" s="51">
        <f>VLOOKUP($A39,SBA07_raw!$C$1063:$L$1115,8,FALSE)</f>
        <v>0.50877192982456099</v>
      </c>
      <c r="CZ39" s="51">
        <f>VLOOKUP($A39,SBA07_raw!$C$1063:$L$1115,9,FALSE)</f>
        <v>0.29824561403508798</v>
      </c>
      <c r="DA39" s="51">
        <f>VLOOKUP($A39,SBA07_raw!$C$1063:$L$1115,10,FALSE)</f>
        <v>0.157894736842105</v>
      </c>
      <c r="DB39" s="51">
        <f>VLOOKUP($A39,SBA07_raw!$C$213:$L$265,7,FALSE)</f>
        <v>0.157894736842105</v>
      </c>
      <c r="DC39" s="51">
        <f>VLOOKUP($A39,SBA07_raw!$C$213:$L$265,8,FALSE)</f>
        <v>0.35087719298245601</v>
      </c>
      <c r="DD39" s="51">
        <f>VLOOKUP($A39,SBA07_raw!$C$213:$L$265,9,FALSE)</f>
        <v>0.31578947368421101</v>
      </c>
      <c r="DE39" s="51">
        <f>VLOOKUP($A39,SBA07_raw!$C$213:$L$265,10,FALSE)</f>
        <v>0.175438596491228</v>
      </c>
      <c r="DF39" s="33"/>
      <c r="DG39" s="47">
        <f>VLOOKUP($A39,SBA07_raw!$C$691:$L$743,7,FALSE)</f>
        <v>0.33333333333333298</v>
      </c>
      <c r="DH39" s="47">
        <f>VLOOKUP($A39,SBA07_raw!$C$691:$L$743,8,FALSE)</f>
        <v>0.43137254901960798</v>
      </c>
      <c r="DI39" s="47">
        <f>VLOOKUP($A39,SBA07_raw!$C$691:$L$743,9,FALSE)</f>
        <v>0.21568627450980399</v>
      </c>
      <c r="DJ39" s="47">
        <f>VLOOKUP($A39,SBA07_raw!$C$691:$L$743,10,FALSE)</f>
        <v>1.9607843137254902E-2</v>
      </c>
      <c r="DK39" s="47">
        <f>VLOOKUP($A39,SBA07_raw!$C$1116:$L$1168,7,FALSE)</f>
        <v>0</v>
      </c>
      <c r="DL39" s="47">
        <f>VLOOKUP($A39,SBA07_raw!$C$1116:$L$1168,8,FALSE)</f>
        <v>0.56862745098039202</v>
      </c>
      <c r="DM39" s="47">
        <f>VLOOKUP($A39,SBA07_raw!$C$1116:$L$1168,9,FALSE)</f>
        <v>0.23529411764705899</v>
      </c>
      <c r="DN39" s="47">
        <f>VLOOKUP($A39,SBA07_raw!$C$1116:$L$1168,10,FALSE)</f>
        <v>0.19607843137254899</v>
      </c>
      <c r="DO39" s="47">
        <f>VLOOKUP($A39,SBA07_raw!$C$266:$L$318,7,FALSE)</f>
        <v>0.33333333333333298</v>
      </c>
      <c r="DP39" s="47">
        <f>VLOOKUP($A39,SBA07_raw!$C$266:$L$318,8,FALSE)</f>
        <v>0.29411764705882398</v>
      </c>
      <c r="DQ39" s="47">
        <f>VLOOKUP($A39,SBA07_raw!$C$266:$L$318,9,FALSE)</f>
        <v>0.17647058823529399</v>
      </c>
      <c r="DR39" s="47">
        <f>VLOOKUP($A39,SBA07_raw!$C$266:$L$318,10,FALSE)</f>
        <v>0.19607843137254899</v>
      </c>
      <c r="DS39" s="85"/>
      <c r="DT39" s="83">
        <f>VLOOKUP($A39,SBA07_raw!$C$744:$L$797,7,FALSE)</f>
        <v>0.24418604651162801</v>
      </c>
      <c r="DU39" s="83">
        <f>VLOOKUP($A39,SBA07_raw!$C$744:$L$797,8,FALSE)</f>
        <v>0.38372093023255799</v>
      </c>
      <c r="DV39" s="83">
        <f>VLOOKUP($A39,SBA07_raw!$C$744:$L$797,9,FALSE)</f>
        <v>0.290697674418605</v>
      </c>
      <c r="DW39" s="83">
        <f>VLOOKUP($A39,SBA07_raw!$C$744:$L$797,10,FALSE)</f>
        <v>8.1395348837209294E-2</v>
      </c>
      <c r="DX39" s="83">
        <f>VLOOKUP($A39,SBA07_raw!$C$1169:$L$1222,7,FALSE)</f>
        <v>1.20481927710843E-2</v>
      </c>
      <c r="DY39" s="83">
        <f>VLOOKUP($A39,SBA07_raw!$C$1169:$L$1222,8,FALSE)</f>
        <v>0.530120481927711</v>
      </c>
      <c r="DZ39" s="83">
        <f>VLOOKUP($A39,SBA07_raw!$C$1169:$L$1222,9,FALSE)</f>
        <v>0.33734939759036098</v>
      </c>
      <c r="EA39" s="83">
        <f>VLOOKUP($A39,SBA07_raw!$C$1169:$L$1222,10,FALSE)</f>
        <v>0.120481927710843</v>
      </c>
      <c r="EB39" s="83">
        <f>VLOOKUP($A39,SBA07_raw!$C$319:$L$372,7,FALSE)</f>
        <v>0.127906976744186</v>
      </c>
      <c r="EC39" s="83">
        <f>VLOOKUP($A39,SBA07_raw!$C$319:$L$372,8,FALSE)</f>
        <v>0.30232558139534899</v>
      </c>
      <c r="ED39" s="83">
        <f>VLOOKUP($A39,SBA07_raw!$C$319:$L$372,9,FALSE)</f>
        <v>0.232558139534884</v>
      </c>
      <c r="EE39" s="83">
        <f>VLOOKUP($A39,SBA07_raw!$C$319:$L$372,10,FALSE)</f>
        <v>0.337209302325581</v>
      </c>
      <c r="EF39" s="85"/>
      <c r="EG39" s="84">
        <f>VLOOKUP($A39,SBA07_raw!$C$798:$L$851,7,FALSE)</f>
        <v>0.225806451612903</v>
      </c>
      <c r="EH39" s="84">
        <f>VLOOKUP($A39,SBA07_raw!$C$798:$L$851,8,FALSE)</f>
        <v>0.59677419354838701</v>
      </c>
      <c r="EI39" s="84">
        <f>VLOOKUP($A39,SBA07_raw!$C$798:$L$851,9,FALSE)</f>
        <v>0.17741935483870999</v>
      </c>
      <c r="EJ39" s="84">
        <f>VLOOKUP($A39,SBA07_raw!$C$798:$L$851,10,FALSE)</f>
        <v>0</v>
      </c>
      <c r="EK39" s="84">
        <f>VLOOKUP($A39,SBA07_raw!$C$1223:$L$1276,7,FALSE)</f>
        <v>3.1746031746031703E-2</v>
      </c>
      <c r="EL39" s="84">
        <f>VLOOKUP($A39,SBA07_raw!$C$1223:$L$1276,8,FALSE)</f>
        <v>0.682539682539683</v>
      </c>
      <c r="EM39" s="84">
        <f>VLOOKUP($A39,SBA07_raw!$C$1223:$L$1276,9,FALSE)</f>
        <v>0.22222222222222199</v>
      </c>
      <c r="EN39" s="84">
        <f>VLOOKUP($A39,SBA07_raw!$C$1223:$L$1276,10,FALSE)</f>
        <v>6.3492063492063502E-2</v>
      </c>
      <c r="EO39" s="84">
        <f>VLOOKUP($A39,SBA07_raw!$C$373:$L$426,7,FALSE)</f>
        <v>0.11864406779661001</v>
      </c>
      <c r="EP39" s="84">
        <f>VLOOKUP($A39,SBA07_raw!$C$373:$L$426,8,FALSE)</f>
        <v>0.37288135593220301</v>
      </c>
      <c r="EQ39" s="84">
        <f>VLOOKUP($A39,SBA07_raw!$C$373:$L$426,9,FALSE)</f>
        <v>0.355932203389831</v>
      </c>
      <c r="ER39" s="84">
        <f>VLOOKUP($A39,SBA07_raw!$C$373:$L$426,10,FALSE)</f>
        <v>0.152542372881356</v>
      </c>
      <c r="ES39" s="56"/>
      <c r="ET39" s="51">
        <f>VLOOKUP($A39,Fall06HSGQE!$C$141:$J$192,7,FALSE)</f>
        <v>0.52631578947368396</v>
      </c>
      <c r="EU39" s="51">
        <f>VLOOKUP($A39,Fall06HSGQE!$C$141:$J$192,8,FALSE)</f>
        <v>0.47368421052631599</v>
      </c>
      <c r="EV39" s="51" t="str">
        <f>VLOOKUP($A39,Fall06HSGQE!$C$260:$J$309,7,FALSE)</f>
        <v>25% or Fewer</v>
      </c>
      <c r="EW39" s="51" t="str">
        <f>VLOOKUP($A39,Fall06HSGQE!$C$260:$J$309,8,FALSE)</f>
        <v>75% or More</v>
      </c>
      <c r="EX39" s="51">
        <f>VLOOKUP($A39,Fall06HSGQE!$C$22:$J$73,7,FALSE)</f>
        <v>0.35714285714285698</v>
      </c>
      <c r="EY39" s="51">
        <f>VLOOKUP($A39,Fall06HSGQE!$C$22:$J$73,8,FALSE)</f>
        <v>0.64285714285714302</v>
      </c>
      <c r="EZ39" s="47" t="str">
        <f>VLOOKUP($A39,Fall06HSGQE!$C$193:$J$241,7,FALSE)</f>
        <v>*</v>
      </c>
      <c r="FA39" s="47" t="str">
        <f>VLOOKUP($A39,Fall06HSGQE!$C$193:$J$241,8,FALSE)</f>
        <v>*</v>
      </c>
      <c r="FB39" s="47" t="str">
        <f>VLOOKUP($A39,Fall06HSGQE!$C$310:$J$349,7,FALSE)</f>
        <v>*</v>
      </c>
      <c r="FC39" s="47" t="str">
        <f>VLOOKUP($A39,Fall06HSGQE!$C$310:$J$349,8,FALSE)</f>
        <v>*</v>
      </c>
      <c r="FD39" s="47" t="str">
        <f>VLOOKUP($A39,Fall06HSGQE!$C$74:$J$121,7,FALSE)</f>
        <v>*</v>
      </c>
      <c r="FE39" s="47" t="str">
        <f>VLOOKUP($A39,Fall06HSGQE!$C$74:$J$121,8,FALSE)</f>
        <v>*</v>
      </c>
      <c r="FF39" s="86"/>
      <c r="FG39" s="51">
        <f>VLOOKUP($A39,Spr07HSGQE!$C$141:$J$194,7,FALSE)</f>
        <v>0.91803278688524603</v>
      </c>
      <c r="FH39" s="51">
        <f>VLOOKUP($A39,Spr07HSGQE!$C$141:$J$194,8,FALSE)</f>
        <v>8.1967213114754106E-2</v>
      </c>
      <c r="FI39" s="51">
        <f>VLOOKUP($A39,Spr07HSGQE!$C$275:$J$328,7,FALSE)</f>
        <v>0.75409836065573799</v>
      </c>
      <c r="FJ39" s="51">
        <f>VLOOKUP($A39,Spr07HSGQE!$C$275:$J$328,8,FALSE)</f>
        <v>0.24590163934426201</v>
      </c>
      <c r="FK39" s="51">
        <f>VLOOKUP($A39,Spr07HSGQE!$C$2:$J$55,7,FALSE)</f>
        <v>0.63793103448275901</v>
      </c>
      <c r="FL39" s="51">
        <f>VLOOKUP($A39,Spr07HSGQE!$C$2:$J$55,8,FALSE)</f>
        <v>0.36206896551724099</v>
      </c>
      <c r="FM39" s="47">
        <f>VLOOKUP($A39,Spr07HSGQE!$C$195:$J$242,7,FALSE)</f>
        <v>0.57142857142857095</v>
      </c>
      <c r="FN39" s="47">
        <f>VLOOKUP($A39,Spr07HSGQE!$C$195:$J$242,8,FALSE)</f>
        <v>0.42857142857142899</v>
      </c>
      <c r="FO39" s="47" t="str">
        <f>VLOOKUP($A39,Spr07HSGQE!$C$329:$J$374,7,FALSE)</f>
        <v>40% or Fewer</v>
      </c>
      <c r="FP39" s="47" t="str">
        <f>VLOOKUP($A39,Spr07HSGQE!$C$329:$J$374,8,FALSE)</f>
        <v>60% or More</v>
      </c>
      <c r="FQ39" s="47" t="str">
        <f>VLOOKUP($A39,Spr07HSGQE!$C$56:$J$104,7,FALSE)</f>
        <v>40% or Fewer</v>
      </c>
      <c r="FR39" s="47" t="str">
        <f>VLOOKUP($A39,Spr07HSGQE!$C$56:$J$104,8,FALSE)</f>
        <v>60% or More</v>
      </c>
      <c r="FS39" s="51" t="str">
        <f>VLOOKUP($A39,Spr07HSGQE!$C$243:$J$274,7,FALSE)</f>
        <v>*</v>
      </c>
      <c r="FT39" s="51" t="str">
        <f>VLOOKUP($A39,Spr07HSGQE!$C$243:$J$274,8,FALSE)</f>
        <v>*</v>
      </c>
      <c r="FU39" s="51" t="str">
        <f>VLOOKUP($A39,Spr07HSGQE!$C$375:$J$406,7,FALSE)</f>
        <v>*</v>
      </c>
      <c r="FV39" s="51" t="str">
        <f>VLOOKUP($A39,Spr07HSGQE!$C$375:$J$406,8,FALSE)</f>
        <v>*</v>
      </c>
      <c r="FW39" s="51" t="str">
        <f>VLOOKUP($A39,Spr07HSGQE!$C$105:$J$140,7,FALSE)</f>
        <v>*</v>
      </c>
      <c r="FX39" s="51" t="str">
        <f>VLOOKUP($A39,Spr07HSGQE!$C$105:$J$140,8,FALSE)</f>
        <v>*</v>
      </c>
      <c r="FY39" s="46"/>
    </row>
    <row r="40" spans="1:181">
      <c r="A40">
        <f>VLOOKUP(B40,districts!$A$2:$B$56,2,FALSE)</f>
        <v>36</v>
      </c>
      <c r="B40" s="19" t="s">
        <v>80</v>
      </c>
      <c r="C40" s="58">
        <v>10</v>
      </c>
      <c r="D40" s="59">
        <v>10</v>
      </c>
      <c r="E40" s="60">
        <v>41194089</v>
      </c>
      <c r="F40" s="61">
        <v>1726.15</v>
      </c>
      <c r="G40" s="62">
        <v>2.0695976110930427</v>
      </c>
      <c r="H40" s="63">
        <v>13.6</v>
      </c>
      <c r="I40" s="62">
        <v>29.4</v>
      </c>
      <c r="J40" s="66">
        <v>39.700000000000003</v>
      </c>
      <c r="K40" s="20"/>
      <c r="L40" s="67">
        <v>51</v>
      </c>
      <c r="M40" s="63">
        <v>5.9</v>
      </c>
      <c r="N40" s="62">
        <v>1.9766397124887691</v>
      </c>
      <c r="O40" s="63">
        <v>89.449262365525655</v>
      </c>
      <c r="P40" s="71">
        <v>81</v>
      </c>
      <c r="Q40" s="69">
        <v>50</v>
      </c>
      <c r="R40" s="32"/>
      <c r="S40" s="48">
        <v>6.5</v>
      </c>
      <c r="T40" s="48">
        <v>13.9</v>
      </c>
      <c r="U40" s="48">
        <v>30.6</v>
      </c>
      <c r="V40" s="48">
        <v>49.1</v>
      </c>
      <c r="W40" s="48">
        <v>5.6</v>
      </c>
      <c r="X40" s="48">
        <v>11.1</v>
      </c>
      <c r="Y40" s="48">
        <v>35.200000000000003</v>
      </c>
      <c r="Z40" s="48">
        <v>48.1</v>
      </c>
      <c r="AA40" s="48">
        <v>8.1</v>
      </c>
      <c r="AB40" s="48">
        <v>34.200000000000003</v>
      </c>
      <c r="AC40" s="48">
        <v>31.5</v>
      </c>
      <c r="AD40" s="48">
        <v>26.1</v>
      </c>
      <c r="AE40" s="81"/>
      <c r="AF40" s="50">
        <v>13.5</v>
      </c>
      <c r="AG40" s="50">
        <v>8.3000000000000007</v>
      </c>
      <c r="AH40" s="50">
        <v>31.2</v>
      </c>
      <c r="AI40" s="50">
        <v>46.9</v>
      </c>
      <c r="AJ40" s="50">
        <v>12.5</v>
      </c>
      <c r="AK40" s="50">
        <v>11.5</v>
      </c>
      <c r="AL40" s="50">
        <v>36.5</v>
      </c>
      <c r="AM40" s="50">
        <v>39.6</v>
      </c>
      <c r="AN40" s="50">
        <v>17.899999999999999</v>
      </c>
      <c r="AO40" s="50">
        <v>24.2</v>
      </c>
      <c r="AP40" s="50">
        <v>30.5</v>
      </c>
      <c r="AQ40" s="50">
        <v>27.4</v>
      </c>
      <c r="AR40" s="33"/>
      <c r="AS40" s="34"/>
      <c r="AT40" s="51">
        <f>VLOOKUP(A40,SBA07_raw!$C$427:$L$478,7,FALSE)</f>
        <v>0.145454545454545</v>
      </c>
      <c r="AU40" s="51">
        <f>VLOOKUP(A40,SBA07_raw!$C$427:$L$478,8,FALSE)</f>
        <v>0.48181818181818198</v>
      </c>
      <c r="AV40" s="51">
        <f>VLOOKUP(A40,SBA07_raw!$C$427:$L$478,9,FALSE)</f>
        <v>0.28181818181818202</v>
      </c>
      <c r="AW40" s="51">
        <f>VLOOKUP(A40,SBA07_raw!$C$427:$L$478,10,FALSE)</f>
        <v>9.0909090909090898E-2</v>
      </c>
      <c r="AX40" s="51">
        <f>VLOOKUP(A40,SBA07_raw!$C$852:$L$903,7,FALSE)</f>
        <v>0.17857142857142899</v>
      </c>
      <c r="AY40" s="51">
        <f>VLOOKUP(A40,SBA07_raw!$C$852:$L$903,8,FALSE)</f>
        <v>0.40178571428571402</v>
      </c>
      <c r="AZ40" s="51">
        <f>VLOOKUP(A40,SBA07_raw!$C$852:$L$903,9,FALSE)</f>
        <v>0.34821428571428598</v>
      </c>
      <c r="BA40" s="51">
        <f>VLOOKUP(A40,SBA07_raw!$C$852:$L$903,10,FALSE)</f>
        <v>7.1428571428571397E-2</v>
      </c>
      <c r="BB40" s="51">
        <f>VLOOKUP(A40,SBA07_raw!$C$2:$L$53,7,FALSE)</f>
        <v>0.153153153153153</v>
      </c>
      <c r="BC40" s="51">
        <f>VLOOKUP(A40,SBA07_raw!$C$2:$L$53,8,FALSE)</f>
        <v>0.51351351351351304</v>
      </c>
      <c r="BD40" s="51">
        <f>VLOOKUP(A40,SBA07_raw!$C$2:$L$53,9,FALSE)</f>
        <v>0.153153153153153</v>
      </c>
      <c r="BE40" s="51">
        <f>VLOOKUP(A40,SBA07_raw!$C$2:$L$53,10,FALSE)</f>
        <v>0.18018018018018001</v>
      </c>
      <c r="BF40" s="33"/>
      <c r="BG40" s="47">
        <f>VLOOKUP(A40,SBA07_raw!$C$479:$L$531,7,FALSE)</f>
        <v>0.10891089108910899</v>
      </c>
      <c r="BH40" s="47">
        <f>VLOOKUP(A40,SBA07_raw!$C$479:$L$531,8,FALSE)</f>
        <v>0.56435643564356397</v>
      </c>
      <c r="BI40" s="47">
        <f>VLOOKUP(A40,SBA07_raw!$C$479:$L$531,9,FALSE)</f>
        <v>0.20792079207920799</v>
      </c>
      <c r="BJ40" s="47">
        <f>VLOOKUP(A40,SBA07_raw!$C$479:$L$531,10,FALSE)</f>
        <v>0.118811881188119</v>
      </c>
      <c r="BK40" s="47">
        <f>VLOOKUP(A40,SBA07_raw!$C$904:$L$956,7,FALSE)</f>
        <v>6.7961165048543701E-2</v>
      </c>
      <c r="BL40" s="47">
        <f>VLOOKUP(A40,SBA07_raw!$C$904:$L$956,8,FALSE)</f>
        <v>0.50485436893203905</v>
      </c>
      <c r="BM40" s="47">
        <f>VLOOKUP(A40,SBA07_raw!$C$904:$L$956,9,FALSE)</f>
        <v>0.39805825242718401</v>
      </c>
      <c r="BN40" s="47">
        <f>VLOOKUP(A40,SBA07_raw!$C$904:$L$956,10,FALSE)</f>
        <v>2.9126213592233E-2</v>
      </c>
      <c r="BO40" s="47">
        <f>VLOOKUP(A40,SBA07_raw!$C$54:$L$106,7,FALSE)</f>
        <v>0.223300970873786</v>
      </c>
      <c r="BP40" s="47">
        <f>VLOOKUP(A40,SBA07_raw!$C$54:$L$106,8,FALSE)</f>
        <v>0.42718446601941701</v>
      </c>
      <c r="BQ40" s="47">
        <f>VLOOKUP(A40,SBA07_raw!$C$54:$L$106,9,FALSE)</f>
        <v>0.17475728155339801</v>
      </c>
      <c r="BR40" s="47">
        <f>VLOOKUP(A40,SBA07_raw!$C$54:$L$106,10,FALSE)</f>
        <v>0.17475728155339801</v>
      </c>
      <c r="BS40" s="33"/>
      <c r="BT40" s="51">
        <f>VLOOKUP($A40,SBA07_raw!$C$532:$L$584,7,FALSE)</f>
        <v>7.2727272727272696E-2</v>
      </c>
      <c r="BU40" s="51">
        <f>VLOOKUP($A40,SBA07_raw!$C$532:$L$584,8,FALSE)</f>
        <v>0.58181818181818201</v>
      </c>
      <c r="BV40" s="51">
        <f>VLOOKUP($A40,SBA07_raw!$C$532:$L$584,9,FALSE)</f>
        <v>0.263636363636364</v>
      </c>
      <c r="BW40" s="51">
        <f>VLOOKUP($A40,SBA07_raw!$C$532:$L$584,10,FALSE)</f>
        <v>8.1818181818181804E-2</v>
      </c>
      <c r="BX40" s="52">
        <f>VLOOKUP($A40,SBA07_raw!$C$957:$L$1009,7,FALSE)</f>
        <v>7.9646017699115002E-2</v>
      </c>
      <c r="BY40" s="52">
        <f>VLOOKUP($A40,SBA07_raw!$C$957:$L$1009,8,FALSE)</f>
        <v>0.46017699115044203</v>
      </c>
      <c r="BZ40" s="52">
        <f>VLOOKUP($A40,SBA07_raw!$C$957:$L$1009,9,FALSE)</f>
        <v>0.44247787610619499</v>
      </c>
      <c r="CA40" s="52">
        <f>VLOOKUP($A40,SBA07_raw!$C$957:$L$1009,10,FALSE)</f>
        <v>1.7699115044247801E-2</v>
      </c>
      <c r="CB40" s="52">
        <f>VLOOKUP($A40,SBA07_raw!$C$107:$L$159,7,FALSE)</f>
        <v>0.28947368421052599</v>
      </c>
      <c r="CC40" s="52">
        <f>VLOOKUP($A40,SBA07_raw!$C$107:$L$159,8,FALSE)</f>
        <v>0.38596491228070201</v>
      </c>
      <c r="CD40" s="52">
        <f>VLOOKUP($A40,SBA07_raw!$C$107:$L$159,9,FALSE)</f>
        <v>0.21929824561403499</v>
      </c>
      <c r="CE40" s="52">
        <f>VLOOKUP($A40,SBA07_raw!$C$107:$L$159,10,FALSE)</f>
        <v>0.105263157894737</v>
      </c>
      <c r="CF40" s="36"/>
      <c r="CG40" s="53">
        <f>VLOOKUP($A40,SBA07_raw!$C$585:$L$637,7,FALSE)</f>
        <v>9.6491228070175405E-2</v>
      </c>
      <c r="CH40" s="53">
        <f>VLOOKUP($A40,SBA07_raw!$C$585:$L$637,8,FALSE)</f>
        <v>0.48245614035087703</v>
      </c>
      <c r="CI40" s="53">
        <f>VLOOKUP($A40,SBA07_raw!$C$585:$L$637,9,FALSE)</f>
        <v>0.38596491228070201</v>
      </c>
      <c r="CJ40" s="53">
        <f>VLOOKUP($A40,SBA07_raw!$C$585:$L$637,10,FALSE)</f>
        <v>3.5087719298245598E-2</v>
      </c>
      <c r="CK40" s="53">
        <f>VLOOKUP($A40,SBA07_raw!$C$1010:$L$1062,7,FALSE)</f>
        <v>0.125</v>
      </c>
      <c r="CL40" s="53">
        <f>VLOOKUP($A40,SBA07_raw!$C$1010:$L$1062,8,FALSE)</f>
        <v>0.40178571428571402</v>
      </c>
      <c r="CM40" s="53">
        <f>VLOOKUP($A40,SBA07_raw!$C$1010:$L$1062,9,FALSE)</f>
        <v>0.38392857142857101</v>
      </c>
      <c r="CN40" s="53">
        <f>VLOOKUP($A40,SBA07_raw!$C$1010:$L$1062,10,FALSE)</f>
        <v>8.9285714285714302E-2</v>
      </c>
      <c r="CO40" s="53">
        <f>VLOOKUP($A40,SBA07_raw!$C$160:$L$212,7,FALSE)</f>
        <v>0.22807017543859601</v>
      </c>
      <c r="CP40" s="53">
        <f>VLOOKUP($A40,SBA07_raw!$C$160:$L$212,8,FALSE)</f>
        <v>0.37719298245614002</v>
      </c>
      <c r="CQ40" s="53">
        <f>VLOOKUP($A40,SBA07_raw!$C$160:$L$212,9,FALSE)</f>
        <v>0.22807017543859601</v>
      </c>
      <c r="CR40" s="53">
        <f>VLOOKUP($A40,SBA07_raw!$C$160:$L$212,10,FALSE)</f>
        <v>0.16666666666666699</v>
      </c>
      <c r="CS40" s="33"/>
      <c r="CT40" s="51">
        <f>VLOOKUP($A40,SBA07_raw!$C$638:$L$690,7,FALSE)</f>
        <v>0.123711340206186</v>
      </c>
      <c r="CU40" s="51">
        <f>VLOOKUP($A40,SBA07_raw!$C$638:$L$690,8,FALSE)</f>
        <v>0.47422680412371099</v>
      </c>
      <c r="CV40" s="51">
        <f>VLOOKUP($A40,SBA07_raw!$C$638:$L$690,9,FALSE)</f>
        <v>0.27835051546391798</v>
      </c>
      <c r="CW40" s="51">
        <f>VLOOKUP($A40,SBA07_raw!$C$638:$L$690,10,FALSE)</f>
        <v>0.123711340206186</v>
      </c>
      <c r="CX40" s="51">
        <f>VLOOKUP($A40,SBA07_raw!$C$1063:$L$1115,7,FALSE)</f>
        <v>0.05</v>
      </c>
      <c r="CY40" s="51">
        <f>VLOOKUP($A40,SBA07_raw!$C$1063:$L$1115,8,FALSE)</f>
        <v>0.35</v>
      </c>
      <c r="CZ40" s="51">
        <f>VLOOKUP($A40,SBA07_raw!$C$1063:$L$1115,9,FALSE)</f>
        <v>0.4</v>
      </c>
      <c r="DA40" s="51">
        <f>VLOOKUP($A40,SBA07_raw!$C$1063:$L$1115,10,FALSE)</f>
        <v>0.2</v>
      </c>
      <c r="DB40" s="51">
        <f>VLOOKUP($A40,SBA07_raw!$C$213:$L$265,7,FALSE)</f>
        <v>0.22</v>
      </c>
      <c r="DC40" s="51">
        <f>VLOOKUP($A40,SBA07_raw!$C$213:$L$265,8,FALSE)</f>
        <v>0.3</v>
      </c>
      <c r="DD40" s="51">
        <f>VLOOKUP($A40,SBA07_raw!$C$213:$L$265,9,FALSE)</f>
        <v>0.3</v>
      </c>
      <c r="DE40" s="51">
        <f>VLOOKUP($A40,SBA07_raw!$C$213:$L$265,10,FALSE)</f>
        <v>0.18</v>
      </c>
      <c r="DF40" s="33"/>
      <c r="DG40" s="47">
        <f>VLOOKUP($A40,SBA07_raw!$C$691:$L$743,7,FALSE)</f>
        <v>0.18518518518518501</v>
      </c>
      <c r="DH40" s="47">
        <f>VLOOKUP($A40,SBA07_raw!$C$691:$L$743,8,FALSE)</f>
        <v>0.58518518518518503</v>
      </c>
      <c r="DI40" s="47">
        <f>VLOOKUP($A40,SBA07_raw!$C$691:$L$743,9,FALSE)</f>
        <v>0.155555555555556</v>
      </c>
      <c r="DJ40" s="47">
        <f>VLOOKUP($A40,SBA07_raw!$C$691:$L$743,10,FALSE)</f>
        <v>7.4074074074074098E-2</v>
      </c>
      <c r="DK40" s="47">
        <f>VLOOKUP($A40,SBA07_raw!$C$1116:$L$1168,7,FALSE)</f>
        <v>7.3529411764705899E-3</v>
      </c>
      <c r="DL40" s="47">
        <f>VLOOKUP($A40,SBA07_raw!$C$1116:$L$1168,8,FALSE)</f>
        <v>0.53676470588235303</v>
      </c>
      <c r="DM40" s="47">
        <f>VLOOKUP($A40,SBA07_raw!$C$1116:$L$1168,9,FALSE)</f>
        <v>0.27205882352941202</v>
      </c>
      <c r="DN40" s="47">
        <f>VLOOKUP($A40,SBA07_raw!$C$1116:$L$1168,10,FALSE)</f>
        <v>0.183823529411765</v>
      </c>
      <c r="DO40" s="47">
        <f>VLOOKUP($A40,SBA07_raw!$C$266:$L$318,7,FALSE)</f>
        <v>0.18978102189780999</v>
      </c>
      <c r="DP40" s="47">
        <f>VLOOKUP($A40,SBA07_raw!$C$266:$L$318,8,FALSE)</f>
        <v>0.452554744525547</v>
      </c>
      <c r="DQ40" s="47">
        <f>VLOOKUP($A40,SBA07_raw!$C$266:$L$318,9,FALSE)</f>
        <v>0.19708029197080301</v>
      </c>
      <c r="DR40" s="47">
        <f>VLOOKUP($A40,SBA07_raw!$C$266:$L$318,10,FALSE)</f>
        <v>0.160583941605839</v>
      </c>
      <c r="DS40" s="85"/>
      <c r="DT40" s="83">
        <f>VLOOKUP($A40,SBA07_raw!$C$744:$L$797,7,FALSE)</f>
        <v>0.12977099236641201</v>
      </c>
      <c r="DU40" s="83">
        <f>VLOOKUP($A40,SBA07_raw!$C$744:$L$797,8,FALSE)</f>
        <v>0.480916030534351</v>
      </c>
      <c r="DV40" s="83">
        <f>VLOOKUP($A40,SBA07_raw!$C$744:$L$797,9,FALSE)</f>
        <v>0.32824427480916002</v>
      </c>
      <c r="DW40" s="83">
        <f>VLOOKUP($A40,SBA07_raw!$C$744:$L$797,10,FALSE)</f>
        <v>6.1068702290076299E-2</v>
      </c>
      <c r="DX40" s="83">
        <f>VLOOKUP($A40,SBA07_raw!$C$1169:$L$1222,7,FALSE)</f>
        <v>7.4626865671641798E-3</v>
      </c>
      <c r="DY40" s="83">
        <f>VLOOKUP($A40,SBA07_raw!$C$1169:$L$1222,8,FALSE)</f>
        <v>0.47014925373134298</v>
      </c>
      <c r="DZ40" s="83">
        <f>VLOOKUP($A40,SBA07_raw!$C$1169:$L$1222,9,FALSE)</f>
        <v>0.38805970149253699</v>
      </c>
      <c r="EA40" s="83">
        <f>VLOOKUP($A40,SBA07_raw!$C$1169:$L$1222,10,FALSE)</f>
        <v>0.134328358208955</v>
      </c>
      <c r="EB40" s="83">
        <f>VLOOKUP($A40,SBA07_raw!$C$319:$L$372,7,FALSE)</f>
        <v>0.11111111111111099</v>
      </c>
      <c r="EC40" s="83">
        <f>VLOOKUP($A40,SBA07_raw!$C$319:$L$372,8,FALSE)</f>
        <v>0.30370370370370398</v>
      </c>
      <c r="ED40" s="83">
        <f>VLOOKUP($A40,SBA07_raw!$C$319:$L$372,9,FALSE)</f>
        <v>0.296296296296296</v>
      </c>
      <c r="EE40" s="83">
        <f>VLOOKUP($A40,SBA07_raw!$C$319:$L$372,10,FALSE)</f>
        <v>0.28888888888888897</v>
      </c>
      <c r="EF40" s="85"/>
      <c r="EG40" s="84">
        <f>VLOOKUP($A40,SBA07_raw!$C$798:$L$851,7,FALSE)</f>
        <v>0.10638297872340401</v>
      </c>
      <c r="EH40" s="84">
        <f>VLOOKUP($A40,SBA07_raw!$C$798:$L$851,8,FALSE)</f>
        <v>0.51063829787234005</v>
      </c>
      <c r="EI40" s="84">
        <f>VLOOKUP($A40,SBA07_raw!$C$798:$L$851,9,FALSE)</f>
        <v>0.340425531914894</v>
      </c>
      <c r="EJ40" s="84">
        <f>VLOOKUP($A40,SBA07_raw!$C$798:$L$851,10,FALSE)</f>
        <v>4.2553191489361701E-2</v>
      </c>
      <c r="EK40" s="84">
        <f>VLOOKUP($A40,SBA07_raw!$C$1223:$L$1276,7,FALSE)</f>
        <v>7.5187969924812E-3</v>
      </c>
      <c r="EL40" s="84">
        <f>VLOOKUP($A40,SBA07_raw!$C$1223:$L$1276,8,FALSE)</f>
        <v>0.57894736842105299</v>
      </c>
      <c r="EM40" s="84">
        <f>VLOOKUP($A40,SBA07_raw!$C$1223:$L$1276,9,FALSE)</f>
        <v>0.30827067669172897</v>
      </c>
      <c r="EN40" s="84">
        <f>VLOOKUP($A40,SBA07_raw!$C$1223:$L$1276,10,FALSE)</f>
        <v>0.105263157894737</v>
      </c>
      <c r="EO40" s="84">
        <f>VLOOKUP($A40,SBA07_raw!$C$373:$L$426,7,FALSE)</f>
        <v>0.05</v>
      </c>
      <c r="EP40" s="84">
        <f>VLOOKUP($A40,SBA07_raw!$C$373:$L$426,8,FALSE)</f>
        <v>0.41428571428571398</v>
      </c>
      <c r="EQ40" s="84">
        <f>VLOOKUP($A40,SBA07_raw!$C$373:$L$426,9,FALSE)</f>
        <v>0.307142857142857</v>
      </c>
      <c r="ER40" s="84">
        <f>VLOOKUP($A40,SBA07_raw!$C$373:$L$426,10,FALSE)</f>
        <v>0.22857142857142901</v>
      </c>
      <c r="ES40" s="56"/>
      <c r="ET40" s="51">
        <f>VLOOKUP($A40,Fall06HSGQE!$C$141:$J$192,7,FALSE)</f>
        <v>0.57352941176470595</v>
      </c>
      <c r="EU40" s="51">
        <f>VLOOKUP($A40,Fall06HSGQE!$C$141:$J$192,8,FALSE)</f>
        <v>0.42647058823529399</v>
      </c>
      <c r="EV40" s="51">
        <f>VLOOKUP($A40,Fall06HSGQE!$C$260:$J$309,7,FALSE)</f>
        <v>0.15151515151515199</v>
      </c>
      <c r="EW40" s="51">
        <f>VLOOKUP($A40,Fall06HSGQE!$C$260:$J$309,8,FALSE)</f>
        <v>0.84848484848484895</v>
      </c>
      <c r="EX40" s="51">
        <f>VLOOKUP($A40,Fall06HSGQE!$C$22:$J$73,7,FALSE)</f>
        <v>0.38775510204081598</v>
      </c>
      <c r="EY40" s="51">
        <f>VLOOKUP($A40,Fall06HSGQE!$C$22:$J$73,8,FALSE)</f>
        <v>0.61224489795918402</v>
      </c>
      <c r="EZ40" s="47">
        <f>VLOOKUP($A40,Fall06HSGQE!$C$193:$J$241,7,FALSE)</f>
        <v>0.64705882352941202</v>
      </c>
      <c r="FA40" s="47">
        <f>VLOOKUP($A40,Fall06HSGQE!$C$193:$J$241,8,FALSE)</f>
        <v>0.35294117647058798</v>
      </c>
      <c r="FB40" s="47" t="str">
        <f>VLOOKUP($A40,Fall06HSGQE!$C$310:$J$349,7,FALSE)</f>
        <v>25% or Fewer</v>
      </c>
      <c r="FC40" s="47" t="str">
        <f>VLOOKUP($A40,Fall06HSGQE!$C$310:$J$349,8,FALSE)</f>
        <v>75% or More</v>
      </c>
      <c r="FD40" s="47">
        <f>VLOOKUP($A40,Fall06HSGQE!$C$74:$J$121,7,FALSE)</f>
        <v>0.3</v>
      </c>
      <c r="FE40" s="47">
        <f>VLOOKUP($A40,Fall06HSGQE!$C$74:$J$121,8,FALSE)</f>
        <v>0.7</v>
      </c>
      <c r="FF40" s="86"/>
      <c r="FG40" s="51">
        <f>VLOOKUP($A40,Spr07HSGQE!$C$141:$J$194,7,FALSE)</f>
        <v>0.76428571428571401</v>
      </c>
      <c r="FH40" s="51">
        <f>VLOOKUP($A40,Spr07HSGQE!$C$141:$J$194,8,FALSE)</f>
        <v>0.23571428571428599</v>
      </c>
      <c r="FI40" s="51">
        <f>VLOOKUP($A40,Spr07HSGQE!$C$275:$J$328,7,FALSE)</f>
        <v>0.70229007633587803</v>
      </c>
      <c r="FJ40" s="51">
        <f>VLOOKUP($A40,Spr07HSGQE!$C$275:$J$328,8,FALSE)</f>
        <v>0.29770992366412202</v>
      </c>
      <c r="FK40" s="51">
        <f>VLOOKUP($A40,Spr07HSGQE!$C$2:$J$55,7,FALSE)</f>
        <v>0.70072992700729897</v>
      </c>
      <c r="FL40" s="51">
        <f>VLOOKUP($A40,Spr07HSGQE!$C$2:$J$55,8,FALSE)</f>
        <v>0.29927007299270098</v>
      </c>
      <c r="FM40" s="47">
        <f>VLOOKUP($A40,Spr07HSGQE!$C$195:$J$242,7,FALSE)</f>
        <v>0.25806451612903197</v>
      </c>
      <c r="FN40" s="47">
        <f>VLOOKUP($A40,Spr07HSGQE!$C$195:$J$242,8,FALSE)</f>
        <v>0.74193548387096797</v>
      </c>
      <c r="FO40" s="47">
        <f>VLOOKUP($A40,Spr07HSGQE!$C$329:$J$374,7,FALSE)</f>
        <v>0.25</v>
      </c>
      <c r="FP40" s="47">
        <f>VLOOKUP($A40,Spr07HSGQE!$C$329:$J$374,8,FALSE)</f>
        <v>0.75</v>
      </c>
      <c r="FQ40" s="47" t="str">
        <f>VLOOKUP($A40,Spr07HSGQE!$C$56:$J$104,7,FALSE)</f>
        <v>10% or Fewer</v>
      </c>
      <c r="FR40" s="47" t="str">
        <f>VLOOKUP($A40,Spr07HSGQE!$C$56:$J$104,8,FALSE)</f>
        <v>90% or More</v>
      </c>
      <c r="FS40" s="51">
        <f>VLOOKUP($A40,Spr07HSGQE!$C$243:$J$274,7,FALSE)</f>
        <v>0.45454545454545497</v>
      </c>
      <c r="FT40" s="51">
        <f>VLOOKUP($A40,Spr07HSGQE!$C$243:$J$274,8,FALSE)</f>
        <v>0.54545454545454497</v>
      </c>
      <c r="FU40" s="51">
        <f>VLOOKUP($A40,Spr07HSGQE!$C$375:$J$406,7,FALSE)</f>
        <v>0.42857142857142899</v>
      </c>
      <c r="FV40" s="51">
        <f>VLOOKUP($A40,Spr07HSGQE!$C$375:$J$406,8,FALSE)</f>
        <v>0.57142857142857095</v>
      </c>
      <c r="FW40" s="51">
        <f>VLOOKUP($A40,Spr07HSGQE!$C$105:$J$140,7,FALSE)</f>
        <v>0.30769230769230799</v>
      </c>
      <c r="FX40" s="51">
        <f>VLOOKUP($A40,Spr07HSGQE!$C$105:$J$140,8,FALSE)</f>
        <v>0.69230769230769196</v>
      </c>
      <c r="FY40" s="46"/>
    </row>
    <row r="41" spans="1:181">
      <c r="A41">
        <f>VLOOKUP(B41,districts!$A$2:$B$56,2,FALSE)</f>
        <v>37</v>
      </c>
      <c r="B41" s="19" t="s">
        <v>81</v>
      </c>
      <c r="C41" s="58">
        <v>12</v>
      </c>
      <c r="D41" s="59">
        <v>0</v>
      </c>
      <c r="E41" s="60">
        <v>37546961</v>
      </c>
      <c r="F41" s="61">
        <v>2018.85</v>
      </c>
      <c r="G41" s="62">
        <v>1.0031018611166678</v>
      </c>
      <c r="H41" s="63">
        <v>12.4</v>
      </c>
      <c r="I41" s="62">
        <v>45.5</v>
      </c>
      <c r="J41" s="66">
        <v>55.4</v>
      </c>
      <c r="K41" s="20"/>
      <c r="L41" s="67">
        <v>65</v>
      </c>
      <c r="M41" s="63">
        <v>7</v>
      </c>
      <c r="N41" s="62">
        <v>3.2670454545454546</v>
      </c>
      <c r="O41" s="63">
        <v>90.230447768570016</v>
      </c>
      <c r="P41" s="71">
        <v>81</v>
      </c>
      <c r="Q41" s="69">
        <v>45.8</v>
      </c>
      <c r="R41" s="32"/>
      <c r="S41" s="48">
        <v>7.8</v>
      </c>
      <c r="T41" s="48">
        <v>8.6</v>
      </c>
      <c r="U41" s="48">
        <v>25.8</v>
      </c>
      <c r="V41" s="48">
        <v>57.8</v>
      </c>
      <c r="W41" s="48">
        <v>8.6</v>
      </c>
      <c r="X41" s="48">
        <v>8.6</v>
      </c>
      <c r="Y41" s="48">
        <v>21.1</v>
      </c>
      <c r="Z41" s="48">
        <v>61.7</v>
      </c>
      <c r="AA41" s="48">
        <v>8.6999999999999993</v>
      </c>
      <c r="AB41" s="48">
        <v>15.1</v>
      </c>
      <c r="AC41" s="48">
        <v>27</v>
      </c>
      <c r="AD41" s="48">
        <v>49.2</v>
      </c>
      <c r="AE41" s="81"/>
      <c r="AF41" s="50">
        <v>4.7</v>
      </c>
      <c r="AG41" s="50">
        <v>9.3000000000000007</v>
      </c>
      <c r="AH41" s="50">
        <v>34.1</v>
      </c>
      <c r="AI41" s="50">
        <v>51.9</v>
      </c>
      <c r="AJ41" s="50">
        <v>5.4</v>
      </c>
      <c r="AK41" s="50">
        <v>14.7</v>
      </c>
      <c r="AL41" s="50">
        <v>33.299999999999997</v>
      </c>
      <c r="AM41" s="50">
        <v>46.5</v>
      </c>
      <c r="AN41" s="50">
        <v>14</v>
      </c>
      <c r="AO41" s="50">
        <v>27.9</v>
      </c>
      <c r="AP41" s="50">
        <v>24.8</v>
      </c>
      <c r="AQ41" s="50">
        <v>33.299999999999997</v>
      </c>
      <c r="AR41" s="33"/>
      <c r="AS41" s="34"/>
      <c r="AT41" s="51">
        <f>VLOOKUP(A41,SBA07_raw!$C$427:$L$478,7,FALSE)</f>
        <v>0.16774193548387101</v>
      </c>
      <c r="AU41" s="51">
        <f>VLOOKUP(A41,SBA07_raw!$C$427:$L$478,8,FALSE)</f>
        <v>0.47096774193548402</v>
      </c>
      <c r="AV41" s="51">
        <f>VLOOKUP(A41,SBA07_raw!$C$427:$L$478,9,FALSE)</f>
        <v>0.24516129032258099</v>
      </c>
      <c r="AW41" s="51">
        <f>VLOOKUP(A41,SBA07_raw!$C$427:$L$478,10,FALSE)</f>
        <v>0.11612903225806499</v>
      </c>
      <c r="AX41" s="51">
        <f>VLOOKUP(A41,SBA07_raw!$C$852:$L$903,7,FALSE)</f>
        <v>0.16666666666666699</v>
      </c>
      <c r="AY41" s="51">
        <f>VLOOKUP(A41,SBA07_raw!$C$852:$L$903,8,FALSE)</f>
        <v>0.35897435897435898</v>
      </c>
      <c r="AZ41" s="51">
        <f>VLOOKUP(A41,SBA07_raw!$C$852:$L$903,9,FALSE)</f>
        <v>0.37820512820512803</v>
      </c>
      <c r="BA41" s="51">
        <f>VLOOKUP(A41,SBA07_raw!$C$852:$L$903,10,FALSE)</f>
        <v>9.6153846153846201E-2</v>
      </c>
      <c r="BB41" s="51">
        <f>VLOOKUP(A41,SBA07_raw!$C$2:$L$53,7,FALSE)</f>
        <v>0.2</v>
      </c>
      <c r="BC41" s="51">
        <f>VLOOKUP(A41,SBA07_raw!$C$2:$L$53,8,FALSE)</f>
        <v>0.41935483870967699</v>
      </c>
      <c r="BD41" s="51">
        <f>VLOOKUP(A41,SBA07_raw!$C$2:$L$53,9,FALSE)</f>
        <v>0.18064516129032299</v>
      </c>
      <c r="BE41" s="51">
        <f>VLOOKUP(A41,SBA07_raw!$C$2:$L$53,10,FALSE)</f>
        <v>0.2</v>
      </c>
      <c r="BF41" s="33"/>
      <c r="BG41" s="47">
        <f>VLOOKUP(A41,SBA07_raw!$C$479:$L$531,7,FALSE)</f>
        <v>9.2857142857142902E-2</v>
      </c>
      <c r="BH41" s="47">
        <f>VLOOKUP(A41,SBA07_raw!$C$479:$L$531,8,FALSE)</f>
        <v>0.442857142857143</v>
      </c>
      <c r="BI41" s="47">
        <f>VLOOKUP(A41,SBA07_raw!$C$479:$L$531,9,FALSE)</f>
        <v>0.221428571428571</v>
      </c>
      <c r="BJ41" s="47">
        <f>VLOOKUP(A41,SBA07_raw!$C$479:$L$531,10,FALSE)</f>
        <v>0.24285714285714299</v>
      </c>
      <c r="BK41" s="47">
        <f>VLOOKUP(A41,SBA07_raw!$C$904:$L$956,7,FALSE)</f>
        <v>0.121428571428571</v>
      </c>
      <c r="BL41" s="47">
        <f>VLOOKUP(A41,SBA07_raw!$C$904:$L$956,8,FALSE)</f>
        <v>0.41428571428571398</v>
      </c>
      <c r="BM41" s="47">
        <f>VLOOKUP(A41,SBA07_raw!$C$904:$L$956,9,FALSE)</f>
        <v>0.40714285714285697</v>
      </c>
      <c r="BN41" s="47">
        <f>VLOOKUP(A41,SBA07_raw!$C$904:$L$956,10,FALSE)</f>
        <v>5.7142857142857099E-2</v>
      </c>
      <c r="BO41" s="47">
        <f>VLOOKUP(A41,SBA07_raw!$C$54:$L$106,7,FALSE)</f>
        <v>0.107913669064748</v>
      </c>
      <c r="BP41" s="47">
        <f>VLOOKUP(A41,SBA07_raw!$C$54:$L$106,8,FALSE)</f>
        <v>0.39568345323741</v>
      </c>
      <c r="BQ41" s="47">
        <f>VLOOKUP(A41,SBA07_raw!$C$54:$L$106,9,FALSE)</f>
        <v>0.18705035971223</v>
      </c>
      <c r="BR41" s="47">
        <f>VLOOKUP(A41,SBA07_raw!$C$54:$L$106,10,FALSE)</f>
        <v>0.30935251798561197</v>
      </c>
      <c r="BS41" s="33"/>
      <c r="BT41" s="51">
        <f>VLOOKUP($A41,SBA07_raw!$C$532:$L$584,7,FALSE)</f>
        <v>0.10370370370370401</v>
      </c>
      <c r="BU41" s="51">
        <f>VLOOKUP($A41,SBA07_raw!$C$532:$L$584,8,FALSE)</f>
        <v>0.47407407407407398</v>
      </c>
      <c r="BV41" s="51">
        <f>VLOOKUP($A41,SBA07_raw!$C$532:$L$584,9,FALSE)</f>
        <v>0.296296296296296</v>
      </c>
      <c r="BW41" s="51">
        <f>VLOOKUP($A41,SBA07_raw!$C$532:$L$584,10,FALSE)</f>
        <v>0.125925925925926</v>
      </c>
      <c r="BX41" s="52">
        <f>VLOOKUP($A41,SBA07_raw!$C$957:$L$1009,7,FALSE)</f>
        <v>9.5588235294117599E-2</v>
      </c>
      <c r="BY41" s="52">
        <f>VLOOKUP($A41,SBA07_raw!$C$957:$L$1009,8,FALSE)</f>
        <v>0.36764705882352899</v>
      </c>
      <c r="BZ41" s="52">
        <f>VLOOKUP($A41,SBA07_raw!$C$957:$L$1009,9,FALSE)</f>
        <v>0.5</v>
      </c>
      <c r="CA41" s="52">
        <f>VLOOKUP($A41,SBA07_raw!$C$957:$L$1009,10,FALSE)</f>
        <v>3.6764705882352901E-2</v>
      </c>
      <c r="CB41" s="52">
        <f>VLOOKUP($A41,SBA07_raw!$C$107:$L$159,7,FALSE)</f>
        <v>0.22222222222222199</v>
      </c>
      <c r="CC41" s="52">
        <f>VLOOKUP($A41,SBA07_raw!$C$107:$L$159,8,FALSE)</f>
        <v>0.36296296296296299</v>
      </c>
      <c r="CD41" s="52">
        <f>VLOOKUP($A41,SBA07_raw!$C$107:$L$159,9,FALSE)</f>
        <v>0.23703703703703699</v>
      </c>
      <c r="CE41" s="52">
        <f>VLOOKUP($A41,SBA07_raw!$C$107:$L$159,10,FALSE)</f>
        <v>0.17777777777777801</v>
      </c>
      <c r="CF41" s="36"/>
      <c r="CG41" s="53">
        <f>VLOOKUP($A41,SBA07_raw!$C$585:$L$637,7,FALSE)</f>
        <v>9.8484848484848495E-2</v>
      </c>
      <c r="CH41" s="53">
        <f>VLOOKUP($A41,SBA07_raw!$C$585:$L$637,8,FALSE)</f>
        <v>0.31818181818181801</v>
      </c>
      <c r="CI41" s="53">
        <f>VLOOKUP($A41,SBA07_raw!$C$585:$L$637,9,FALSE)</f>
        <v>0.42424242424242398</v>
      </c>
      <c r="CJ41" s="53">
        <f>VLOOKUP($A41,SBA07_raw!$C$585:$L$637,10,FALSE)</f>
        <v>0.15909090909090901</v>
      </c>
      <c r="CK41" s="53">
        <f>VLOOKUP($A41,SBA07_raw!$C$1010:$L$1062,7,FALSE)</f>
        <v>0.122137404580153</v>
      </c>
      <c r="CL41" s="53">
        <f>VLOOKUP($A41,SBA07_raw!$C$1010:$L$1062,8,FALSE)</f>
        <v>0.221374045801527</v>
      </c>
      <c r="CM41" s="53">
        <f>VLOOKUP($A41,SBA07_raw!$C$1010:$L$1062,9,FALSE)</f>
        <v>0.39694656488549601</v>
      </c>
      <c r="CN41" s="53">
        <f>VLOOKUP($A41,SBA07_raw!$C$1010:$L$1062,10,FALSE)</f>
        <v>0.25954198473282403</v>
      </c>
      <c r="CO41" s="53">
        <f>VLOOKUP($A41,SBA07_raw!$C$160:$L$212,7,FALSE)</f>
        <v>0.19083969465648901</v>
      </c>
      <c r="CP41" s="53">
        <f>VLOOKUP($A41,SBA07_raw!$C$160:$L$212,8,FALSE)</f>
        <v>0.32061068702290102</v>
      </c>
      <c r="CQ41" s="53">
        <f>VLOOKUP($A41,SBA07_raw!$C$160:$L$212,9,FALSE)</f>
        <v>0.16030534351145001</v>
      </c>
      <c r="CR41" s="53">
        <f>VLOOKUP($A41,SBA07_raw!$C$160:$L$212,10,FALSE)</f>
        <v>0.32824427480916002</v>
      </c>
      <c r="CS41" s="33"/>
      <c r="CT41" s="51">
        <f>VLOOKUP($A41,SBA07_raw!$C$638:$L$690,7,FALSE)</f>
        <v>5.4263565891472902E-2</v>
      </c>
      <c r="CU41" s="51">
        <f>VLOOKUP($A41,SBA07_raw!$C$638:$L$690,8,FALSE)</f>
        <v>0.52713178294573604</v>
      </c>
      <c r="CV41" s="51">
        <f>VLOOKUP($A41,SBA07_raw!$C$638:$L$690,9,FALSE)</f>
        <v>0.31007751937984501</v>
      </c>
      <c r="CW41" s="51">
        <f>VLOOKUP($A41,SBA07_raw!$C$638:$L$690,10,FALSE)</f>
        <v>0.108527131782946</v>
      </c>
      <c r="CX41" s="51">
        <f>VLOOKUP($A41,SBA07_raw!$C$1063:$L$1115,7,FALSE)</f>
        <v>3.1007751937984499E-2</v>
      </c>
      <c r="CY41" s="51">
        <f>VLOOKUP($A41,SBA07_raw!$C$1063:$L$1115,8,FALSE)</f>
        <v>0.35658914728682201</v>
      </c>
      <c r="CZ41" s="51">
        <f>VLOOKUP($A41,SBA07_raw!$C$1063:$L$1115,9,FALSE)</f>
        <v>0.46511627906976699</v>
      </c>
      <c r="DA41" s="51">
        <f>VLOOKUP($A41,SBA07_raw!$C$1063:$L$1115,10,FALSE)</f>
        <v>0.14728682170542601</v>
      </c>
      <c r="DB41" s="51">
        <f>VLOOKUP($A41,SBA07_raw!$C$213:$L$265,7,FALSE)</f>
        <v>0.193798449612403</v>
      </c>
      <c r="DC41" s="51">
        <f>VLOOKUP($A41,SBA07_raw!$C$213:$L$265,8,FALSE)</f>
        <v>0.31007751937984501</v>
      </c>
      <c r="DD41" s="51">
        <f>VLOOKUP($A41,SBA07_raw!$C$213:$L$265,9,FALSE)</f>
        <v>0.28682170542635699</v>
      </c>
      <c r="DE41" s="51">
        <f>VLOOKUP($A41,SBA07_raw!$C$213:$L$265,10,FALSE)</f>
        <v>0.209302325581395</v>
      </c>
      <c r="DF41" s="33"/>
      <c r="DG41" s="47">
        <f>VLOOKUP($A41,SBA07_raw!$C$691:$L$743,7,FALSE)</f>
        <v>9.6000000000000002E-2</v>
      </c>
      <c r="DH41" s="47">
        <f>VLOOKUP($A41,SBA07_raw!$C$691:$L$743,8,FALSE)</f>
        <v>0.48</v>
      </c>
      <c r="DI41" s="47">
        <f>VLOOKUP($A41,SBA07_raw!$C$691:$L$743,9,FALSE)</f>
        <v>0.29599999999999999</v>
      </c>
      <c r="DJ41" s="47">
        <f>VLOOKUP($A41,SBA07_raw!$C$691:$L$743,10,FALSE)</f>
        <v>0.128</v>
      </c>
      <c r="DK41" s="47">
        <f>VLOOKUP($A41,SBA07_raw!$C$1116:$L$1168,7,FALSE)</f>
        <v>1.6129032258064498E-2</v>
      </c>
      <c r="DL41" s="47">
        <f>VLOOKUP($A41,SBA07_raw!$C$1116:$L$1168,8,FALSE)</f>
        <v>0.35483870967741898</v>
      </c>
      <c r="DM41" s="47">
        <f>VLOOKUP($A41,SBA07_raw!$C$1116:$L$1168,9,FALSE)</f>
        <v>0.36290322580645201</v>
      </c>
      <c r="DN41" s="47">
        <f>VLOOKUP($A41,SBA07_raw!$C$1116:$L$1168,10,FALSE)</f>
        <v>0.266129032258065</v>
      </c>
      <c r="DO41" s="47">
        <f>VLOOKUP($A41,SBA07_raw!$C$266:$L$318,7,FALSE)</f>
        <v>0.16</v>
      </c>
      <c r="DP41" s="47">
        <f>VLOOKUP($A41,SBA07_raw!$C$266:$L$318,8,FALSE)</f>
        <v>0.312</v>
      </c>
      <c r="DQ41" s="47">
        <f>VLOOKUP($A41,SBA07_raw!$C$266:$L$318,9,FALSE)</f>
        <v>0.192</v>
      </c>
      <c r="DR41" s="47">
        <f>VLOOKUP($A41,SBA07_raw!$C$266:$L$318,10,FALSE)</f>
        <v>0.33600000000000002</v>
      </c>
      <c r="DS41" s="85"/>
      <c r="DT41" s="83">
        <f>VLOOKUP($A41,SBA07_raw!$C$744:$L$797,7,FALSE)</f>
        <v>0.133333333333333</v>
      </c>
      <c r="DU41" s="83">
        <f>VLOOKUP($A41,SBA07_raw!$C$744:$L$797,8,FALSE)</f>
        <v>0.46666666666666701</v>
      </c>
      <c r="DV41" s="83">
        <f>VLOOKUP($A41,SBA07_raw!$C$744:$L$797,9,FALSE)</f>
        <v>0.33846153846153798</v>
      </c>
      <c r="DW41" s="83">
        <f>VLOOKUP($A41,SBA07_raw!$C$744:$L$797,10,FALSE)</f>
        <v>6.15384615384615E-2</v>
      </c>
      <c r="DX41" s="83">
        <f>VLOOKUP($A41,SBA07_raw!$C$1169:$L$1222,7,FALSE)</f>
        <v>1.5384615384615399E-2</v>
      </c>
      <c r="DY41" s="83">
        <f>VLOOKUP($A41,SBA07_raw!$C$1169:$L$1222,8,FALSE)</f>
        <v>0.46666666666666701</v>
      </c>
      <c r="DZ41" s="83">
        <f>VLOOKUP($A41,SBA07_raw!$C$1169:$L$1222,9,FALSE)</f>
        <v>0.33846153846153798</v>
      </c>
      <c r="EA41" s="83">
        <f>VLOOKUP($A41,SBA07_raw!$C$1169:$L$1222,10,FALSE)</f>
        <v>0.17948717948717899</v>
      </c>
      <c r="EB41" s="83">
        <f>VLOOKUP($A41,SBA07_raw!$C$319:$L$372,7,FALSE)</f>
        <v>0.13265306122449</v>
      </c>
      <c r="EC41" s="83">
        <f>VLOOKUP($A41,SBA07_raw!$C$319:$L$372,8,FALSE)</f>
        <v>0.23979591836734701</v>
      </c>
      <c r="ED41" s="83">
        <f>VLOOKUP($A41,SBA07_raw!$C$319:$L$372,9,FALSE)</f>
        <v>0.27551020408163301</v>
      </c>
      <c r="EE41" s="83">
        <f>VLOOKUP($A41,SBA07_raw!$C$319:$L$372,10,FALSE)</f>
        <v>0.352040816326531</v>
      </c>
      <c r="EF41" s="85"/>
      <c r="EG41" s="84">
        <f>VLOOKUP($A41,SBA07_raw!$C$798:$L$851,7,FALSE)</f>
        <v>0.100719424460432</v>
      </c>
      <c r="EH41" s="84">
        <f>VLOOKUP($A41,SBA07_raw!$C$798:$L$851,8,FALSE)</f>
        <v>0.50359712230215803</v>
      </c>
      <c r="EI41" s="84">
        <f>VLOOKUP($A41,SBA07_raw!$C$798:$L$851,9,FALSE)</f>
        <v>0.37410071942445999</v>
      </c>
      <c r="EJ41" s="84">
        <f>VLOOKUP($A41,SBA07_raw!$C$798:$L$851,10,FALSE)</f>
        <v>2.15827338129496E-2</v>
      </c>
      <c r="EK41" s="84">
        <f>VLOOKUP($A41,SBA07_raw!$C$1223:$L$1276,7,FALSE)</f>
        <v>7.14285714285714E-3</v>
      </c>
      <c r="EL41" s="84">
        <f>VLOOKUP($A41,SBA07_raw!$C$1223:$L$1276,8,FALSE)</f>
        <v>0.55000000000000004</v>
      </c>
      <c r="EM41" s="84">
        <f>VLOOKUP($A41,SBA07_raw!$C$1223:$L$1276,9,FALSE)</f>
        <v>0.35714285714285698</v>
      </c>
      <c r="EN41" s="84">
        <f>VLOOKUP($A41,SBA07_raw!$C$1223:$L$1276,10,FALSE)</f>
        <v>8.5714285714285701E-2</v>
      </c>
      <c r="EO41" s="84">
        <f>VLOOKUP($A41,SBA07_raw!$C$373:$L$426,7,FALSE)</f>
        <v>8.6956521739130405E-2</v>
      </c>
      <c r="EP41" s="84">
        <f>VLOOKUP($A41,SBA07_raw!$C$373:$L$426,8,FALSE)</f>
        <v>0.36231884057970998</v>
      </c>
      <c r="EQ41" s="84">
        <f>VLOOKUP($A41,SBA07_raw!$C$373:$L$426,9,FALSE)</f>
        <v>0.32608695652173902</v>
      </c>
      <c r="ER41" s="84">
        <f>VLOOKUP($A41,SBA07_raw!$C$373:$L$426,10,FALSE)</f>
        <v>0.22463768115942001</v>
      </c>
      <c r="ES41" s="56"/>
      <c r="ET41" s="51">
        <f>VLOOKUP($A41,Fall06HSGQE!$C$141:$J$192,7,FALSE)</f>
        <v>0.70588235294117696</v>
      </c>
      <c r="EU41" s="51">
        <f>VLOOKUP($A41,Fall06HSGQE!$C$141:$J$192,8,FALSE)</f>
        <v>0.29411764705882398</v>
      </c>
      <c r="EV41" s="51">
        <f>VLOOKUP($A41,Fall06HSGQE!$C$260:$J$309,7,FALSE)</f>
        <v>0.23529411764705899</v>
      </c>
      <c r="EW41" s="51">
        <f>VLOOKUP($A41,Fall06HSGQE!$C$260:$J$309,8,FALSE)</f>
        <v>0.76470588235294101</v>
      </c>
      <c r="EX41" s="51">
        <f>VLOOKUP($A41,Fall06HSGQE!$C$22:$J$73,7,FALSE)</f>
        <v>0.41463414634146301</v>
      </c>
      <c r="EY41" s="51">
        <f>VLOOKUP($A41,Fall06HSGQE!$C$22:$J$73,8,FALSE)</f>
        <v>0.58536585365853699</v>
      </c>
      <c r="EZ41" s="47">
        <f>VLOOKUP($A41,Fall06HSGQE!$C$193:$J$241,7,FALSE)</f>
        <v>0.66666666666666696</v>
      </c>
      <c r="FA41" s="47">
        <f>VLOOKUP($A41,Fall06HSGQE!$C$193:$J$241,8,FALSE)</f>
        <v>0.33333333333333298</v>
      </c>
      <c r="FB41" s="47" t="str">
        <f>VLOOKUP($A41,Fall06HSGQE!$C$310:$J$349,7,FALSE)</f>
        <v>40% or Fewer</v>
      </c>
      <c r="FC41" s="47" t="str">
        <f>VLOOKUP($A41,Fall06HSGQE!$C$310:$J$349,8,FALSE)</f>
        <v>60% or More</v>
      </c>
      <c r="FD41" s="47">
        <f>VLOOKUP($A41,Fall06HSGQE!$C$74:$J$121,7,FALSE)</f>
        <v>0.36363636363636398</v>
      </c>
      <c r="FE41" s="47">
        <f>VLOOKUP($A41,Fall06HSGQE!$C$74:$J$121,8,FALSE)</f>
        <v>0.63636363636363602</v>
      </c>
      <c r="FF41" s="86"/>
      <c r="FG41" s="51">
        <f>VLOOKUP($A41,Spr07HSGQE!$C$141:$J$194,7,FALSE)</f>
        <v>0.71223021582733803</v>
      </c>
      <c r="FH41" s="51">
        <f>VLOOKUP($A41,Spr07HSGQE!$C$141:$J$194,8,FALSE)</f>
        <v>0.28776978417266202</v>
      </c>
      <c r="FI41" s="51">
        <f>VLOOKUP($A41,Spr07HSGQE!$C$275:$J$328,7,FALSE)</f>
        <v>0.61428571428571399</v>
      </c>
      <c r="FJ41" s="51">
        <f>VLOOKUP($A41,Spr07HSGQE!$C$275:$J$328,8,FALSE)</f>
        <v>0.38571428571428601</v>
      </c>
      <c r="FK41" s="51">
        <f>VLOOKUP($A41,Spr07HSGQE!$C$2:$J$55,7,FALSE)</f>
        <v>0.623188405797101</v>
      </c>
      <c r="FL41" s="51">
        <f>VLOOKUP($A41,Spr07HSGQE!$C$2:$J$55,8,FALSE)</f>
        <v>0.376811594202899</v>
      </c>
      <c r="FM41" s="47">
        <f>VLOOKUP($A41,Spr07HSGQE!$C$195:$J$242,7,FALSE)</f>
        <v>0.52173913043478304</v>
      </c>
      <c r="FN41" s="47">
        <f>VLOOKUP($A41,Spr07HSGQE!$C$195:$J$242,8,FALSE)</f>
        <v>0.47826086956521702</v>
      </c>
      <c r="FO41" s="47">
        <f>VLOOKUP($A41,Spr07HSGQE!$C$329:$J$374,7,FALSE)</f>
        <v>0.31818181818181801</v>
      </c>
      <c r="FP41" s="47">
        <f>VLOOKUP($A41,Spr07HSGQE!$C$329:$J$374,8,FALSE)</f>
        <v>0.68181818181818199</v>
      </c>
      <c r="FQ41" s="47" t="str">
        <f>VLOOKUP($A41,Spr07HSGQE!$C$56:$J$104,7,FALSE)</f>
        <v>10% or Fewer</v>
      </c>
      <c r="FR41" s="47">
        <f>VLOOKUP($A41,Spr07HSGQE!$C$56:$J$104,8,FALSE)</f>
        <v>0.55882352941176505</v>
      </c>
      <c r="FS41" s="51">
        <f>VLOOKUP($A41,Spr07HSGQE!$C$243:$J$274,7,FALSE)</f>
        <v>0.54545454545454497</v>
      </c>
      <c r="FT41" s="51">
        <f>VLOOKUP($A41,Spr07HSGQE!$C$243:$J$274,8,FALSE)</f>
        <v>0.45454545454545497</v>
      </c>
      <c r="FU41" s="51" t="str">
        <f>VLOOKUP($A41,Spr07HSGQE!$C$375:$J$406,7,FALSE)</f>
        <v>40% or Fewer</v>
      </c>
      <c r="FV41" s="51" t="str">
        <f>VLOOKUP($A41,Spr07HSGQE!$C$375:$J$406,8,FALSE)</f>
        <v>60% or More</v>
      </c>
      <c r="FW41" s="51">
        <f>VLOOKUP($A41,Spr07HSGQE!$C$105:$J$140,7,FALSE)</f>
        <v>0.214285714285714</v>
      </c>
      <c r="FX41" s="51">
        <f>VLOOKUP($A41,Spr07HSGQE!$C$105:$J$140,8,FALSE)</f>
        <v>0.78571428571428603</v>
      </c>
      <c r="FY41" s="46"/>
    </row>
    <row r="42" spans="1:181">
      <c r="A42">
        <f>VLOOKUP(B42,districts!$A$2:$B$56,2,FALSE)</f>
        <v>38</v>
      </c>
      <c r="B42" s="19" t="s">
        <v>82</v>
      </c>
      <c r="C42" s="58">
        <v>1</v>
      </c>
      <c r="D42" s="59">
        <v>0</v>
      </c>
      <c r="E42" s="60">
        <v>450724</v>
      </c>
      <c r="F42" s="61">
        <v>13.6</v>
      </c>
      <c r="G42" s="62">
        <v>21.428571428571434</v>
      </c>
      <c r="H42" s="63">
        <v>14.3</v>
      </c>
      <c r="I42" s="62">
        <v>92.9</v>
      </c>
      <c r="J42" s="66">
        <v>50</v>
      </c>
      <c r="K42" s="20"/>
      <c r="L42" s="67">
        <v>0</v>
      </c>
      <c r="M42" s="63">
        <v>0</v>
      </c>
      <c r="N42" s="62">
        <v>0</v>
      </c>
      <c r="O42" s="63">
        <v>86.180785612872697</v>
      </c>
      <c r="P42" s="71">
        <v>0</v>
      </c>
      <c r="Q42" s="73" t="s">
        <v>41</v>
      </c>
      <c r="R42" s="32"/>
      <c r="S42" s="48">
        <v>0</v>
      </c>
      <c r="T42" s="48">
        <v>100</v>
      </c>
      <c r="U42" s="48">
        <v>0</v>
      </c>
      <c r="V42" s="48">
        <v>0</v>
      </c>
      <c r="W42" s="48">
        <v>0</v>
      </c>
      <c r="X42" s="48">
        <v>100</v>
      </c>
      <c r="Y42" s="48">
        <v>0</v>
      </c>
      <c r="Z42" s="48">
        <v>0</v>
      </c>
      <c r="AA42" s="48">
        <v>0</v>
      </c>
      <c r="AB42" s="48">
        <v>100</v>
      </c>
      <c r="AC42" s="48">
        <v>0</v>
      </c>
      <c r="AD42" s="48">
        <v>0</v>
      </c>
      <c r="AE42" s="81"/>
      <c r="AF42" s="50">
        <v>0</v>
      </c>
      <c r="AG42" s="50">
        <v>66.7</v>
      </c>
      <c r="AH42" s="50">
        <v>33.299999999999997</v>
      </c>
      <c r="AI42" s="50">
        <v>0</v>
      </c>
      <c r="AJ42" s="50">
        <v>0</v>
      </c>
      <c r="AK42" s="50">
        <v>33.299999999999997</v>
      </c>
      <c r="AL42" s="50">
        <v>66.7</v>
      </c>
      <c r="AM42" s="50">
        <v>0</v>
      </c>
      <c r="AN42" s="50">
        <v>0</v>
      </c>
      <c r="AO42" s="50">
        <v>33.299999999999997</v>
      </c>
      <c r="AP42" s="50">
        <v>33.299999999999997</v>
      </c>
      <c r="AQ42" s="50">
        <v>33.299999999999997</v>
      </c>
      <c r="AR42" s="33"/>
      <c r="AS42" s="34"/>
      <c r="AT42" s="51" t="e">
        <f>VLOOKUP(A42,SBA07_raw!$C$427:$L$478,7,FALSE)</f>
        <v>#N/A</v>
      </c>
      <c r="AU42" s="51" t="e">
        <f>VLOOKUP(A42,SBA07_raw!$C$427:$L$478,8,FALSE)</f>
        <v>#N/A</v>
      </c>
      <c r="AV42" s="51" t="e">
        <f>VLOOKUP(A42,SBA07_raw!$C$427:$L$478,9,FALSE)</f>
        <v>#N/A</v>
      </c>
      <c r="AW42" s="51" t="e">
        <f>VLOOKUP(A42,SBA07_raw!$C$427:$L$478,10,FALSE)</f>
        <v>#N/A</v>
      </c>
      <c r="AX42" s="51" t="e">
        <f>VLOOKUP(A42,SBA07_raw!$C$852:$L$903,7,FALSE)</f>
        <v>#N/A</v>
      </c>
      <c r="AY42" s="51" t="e">
        <f>VLOOKUP(A42,SBA07_raw!$C$852:$L$903,8,FALSE)</f>
        <v>#N/A</v>
      </c>
      <c r="AZ42" s="51" t="e">
        <f>VLOOKUP(A42,SBA07_raw!$C$852:$L$903,9,FALSE)</f>
        <v>#N/A</v>
      </c>
      <c r="BA42" s="51" t="e">
        <f>VLOOKUP(A42,SBA07_raw!$C$852:$L$903,10,FALSE)</f>
        <v>#N/A</v>
      </c>
      <c r="BB42" s="51" t="e">
        <f>VLOOKUP(A42,SBA07_raw!$C$2:$L$53,7,FALSE)</f>
        <v>#N/A</v>
      </c>
      <c r="BC42" s="51" t="e">
        <f>VLOOKUP(A42,SBA07_raw!$C$2:$L$53,8,FALSE)</f>
        <v>#N/A</v>
      </c>
      <c r="BD42" s="51" t="e">
        <f>VLOOKUP(A42,SBA07_raw!$C$2:$L$53,9,FALSE)</f>
        <v>#N/A</v>
      </c>
      <c r="BE42" s="51" t="e">
        <f>VLOOKUP(A42,SBA07_raw!$C$2:$L$53,10,FALSE)</f>
        <v>#N/A</v>
      </c>
      <c r="BF42" s="33"/>
      <c r="BG42" s="47" t="str">
        <f>VLOOKUP(A42,SBA07_raw!$C$479:$L$531,7,FALSE)</f>
        <v>*</v>
      </c>
      <c r="BH42" s="47" t="str">
        <f>VLOOKUP(A42,SBA07_raw!$C$479:$L$531,8,FALSE)</f>
        <v>*</v>
      </c>
      <c r="BI42" s="47" t="str">
        <f>VLOOKUP(A42,SBA07_raw!$C$479:$L$531,9,FALSE)</f>
        <v>*</v>
      </c>
      <c r="BJ42" s="47" t="str">
        <f>VLOOKUP(A42,SBA07_raw!$C$479:$L$531,10,FALSE)</f>
        <v>*</v>
      </c>
      <c r="BK42" s="47" t="str">
        <f>VLOOKUP(A42,SBA07_raw!$C$904:$L$956,7,FALSE)</f>
        <v>*</v>
      </c>
      <c r="BL42" s="47" t="str">
        <f>VLOOKUP(A42,SBA07_raw!$C$904:$L$956,8,FALSE)</f>
        <v>*</v>
      </c>
      <c r="BM42" s="47" t="str">
        <f>VLOOKUP(A42,SBA07_raw!$C$904:$L$956,9,FALSE)</f>
        <v>*</v>
      </c>
      <c r="BN42" s="47" t="str">
        <f>VLOOKUP(A42,SBA07_raw!$C$904:$L$956,10,FALSE)</f>
        <v>*</v>
      </c>
      <c r="BO42" s="47" t="str">
        <f>VLOOKUP(A42,SBA07_raw!$C$54:$L$106,7,FALSE)</f>
        <v>*</v>
      </c>
      <c r="BP42" s="47" t="str">
        <f>VLOOKUP(A42,SBA07_raw!$C$54:$L$106,8,FALSE)</f>
        <v>*</v>
      </c>
      <c r="BQ42" s="47" t="str">
        <f>VLOOKUP(A42,SBA07_raw!$C$54:$L$106,9,FALSE)</f>
        <v>*</v>
      </c>
      <c r="BR42" s="47" t="str">
        <f>VLOOKUP(A42,SBA07_raw!$C$54:$L$106,10,FALSE)</f>
        <v>*</v>
      </c>
      <c r="BS42" s="33"/>
      <c r="BT42" s="51" t="str">
        <f>VLOOKUP($A42,SBA07_raw!$C$532:$L$584,7,FALSE)</f>
        <v>*</v>
      </c>
      <c r="BU42" s="51" t="str">
        <f>VLOOKUP($A42,SBA07_raw!$C$532:$L$584,8,FALSE)</f>
        <v>*</v>
      </c>
      <c r="BV42" s="51" t="str">
        <f>VLOOKUP($A42,SBA07_raw!$C$532:$L$584,9,FALSE)</f>
        <v>*</v>
      </c>
      <c r="BW42" s="51" t="str">
        <f>VLOOKUP($A42,SBA07_raw!$C$532:$L$584,10,FALSE)</f>
        <v>*</v>
      </c>
      <c r="BX42" s="52" t="str">
        <f>VLOOKUP($A42,SBA07_raw!$C$957:$L$1009,7,FALSE)</f>
        <v>*</v>
      </c>
      <c r="BY42" s="52" t="str">
        <f>VLOOKUP($A42,SBA07_raw!$C$957:$L$1009,8,FALSE)</f>
        <v>*</v>
      </c>
      <c r="BZ42" s="52" t="str">
        <f>VLOOKUP($A42,SBA07_raw!$C$957:$L$1009,9,FALSE)</f>
        <v>*</v>
      </c>
      <c r="CA42" s="52" t="str">
        <f>VLOOKUP($A42,SBA07_raw!$C$957:$L$1009,10,FALSE)</f>
        <v>*</v>
      </c>
      <c r="CB42" s="52" t="str">
        <f>VLOOKUP($A42,SBA07_raw!$C$107:$L$159,7,FALSE)</f>
        <v>*</v>
      </c>
      <c r="CC42" s="52" t="str">
        <f>VLOOKUP($A42,SBA07_raw!$C$107:$L$159,8,FALSE)</f>
        <v>*</v>
      </c>
      <c r="CD42" s="52" t="str">
        <f>VLOOKUP($A42,SBA07_raw!$C$107:$L$159,9,FALSE)</f>
        <v>*</v>
      </c>
      <c r="CE42" s="52" t="str">
        <f>VLOOKUP($A42,SBA07_raw!$C$107:$L$159,10,FALSE)</f>
        <v>*</v>
      </c>
      <c r="CF42" s="36"/>
      <c r="CG42" s="53" t="str">
        <f>VLOOKUP($A42,SBA07_raw!$C$585:$L$637,7,FALSE)</f>
        <v>*</v>
      </c>
      <c r="CH42" s="53" t="str">
        <f>VLOOKUP($A42,SBA07_raw!$C$585:$L$637,8,FALSE)</f>
        <v>*</v>
      </c>
      <c r="CI42" s="53" t="str">
        <f>VLOOKUP($A42,SBA07_raw!$C$585:$L$637,9,FALSE)</f>
        <v>*</v>
      </c>
      <c r="CJ42" s="53" t="str">
        <f>VLOOKUP($A42,SBA07_raw!$C$585:$L$637,10,FALSE)</f>
        <v>*</v>
      </c>
      <c r="CK42" s="53" t="str">
        <f>VLOOKUP($A42,SBA07_raw!$C$1010:$L$1062,7,FALSE)</f>
        <v>*</v>
      </c>
      <c r="CL42" s="53" t="str">
        <f>VLOOKUP($A42,SBA07_raw!$C$1010:$L$1062,8,FALSE)</f>
        <v>*</v>
      </c>
      <c r="CM42" s="53" t="str">
        <f>VLOOKUP($A42,SBA07_raw!$C$1010:$L$1062,9,FALSE)</f>
        <v>*</v>
      </c>
      <c r="CN42" s="53" t="str">
        <f>VLOOKUP($A42,SBA07_raw!$C$1010:$L$1062,10,FALSE)</f>
        <v>*</v>
      </c>
      <c r="CO42" s="53" t="str">
        <f>VLOOKUP($A42,SBA07_raw!$C$160:$L$212,7,FALSE)</f>
        <v>*</v>
      </c>
      <c r="CP42" s="53" t="str">
        <f>VLOOKUP($A42,SBA07_raw!$C$160:$L$212,8,FALSE)</f>
        <v>*</v>
      </c>
      <c r="CQ42" s="53" t="str">
        <f>VLOOKUP($A42,SBA07_raw!$C$160:$L$212,9,FALSE)</f>
        <v>*</v>
      </c>
      <c r="CR42" s="53" t="str">
        <f>VLOOKUP($A42,SBA07_raw!$C$160:$L$212,10,FALSE)</f>
        <v>*</v>
      </c>
      <c r="CS42" s="33"/>
      <c r="CT42" s="51" t="str">
        <f>VLOOKUP($A42,SBA07_raw!$C$638:$L$690,7,FALSE)</f>
        <v>*</v>
      </c>
      <c r="CU42" s="51" t="str">
        <f>VLOOKUP($A42,SBA07_raw!$C$638:$L$690,8,FALSE)</f>
        <v>*</v>
      </c>
      <c r="CV42" s="51" t="str">
        <f>VLOOKUP($A42,SBA07_raw!$C$638:$L$690,9,FALSE)</f>
        <v>*</v>
      </c>
      <c r="CW42" s="51" t="str">
        <f>VLOOKUP($A42,SBA07_raw!$C$638:$L$690,10,FALSE)</f>
        <v>*</v>
      </c>
      <c r="CX42" s="51" t="str">
        <f>VLOOKUP($A42,SBA07_raw!$C$1063:$L$1115,7,FALSE)</f>
        <v>*</v>
      </c>
      <c r="CY42" s="51" t="str">
        <f>VLOOKUP($A42,SBA07_raw!$C$1063:$L$1115,8,FALSE)</f>
        <v>*</v>
      </c>
      <c r="CZ42" s="51" t="str">
        <f>VLOOKUP($A42,SBA07_raw!$C$1063:$L$1115,9,FALSE)</f>
        <v>*</v>
      </c>
      <c r="DA42" s="51" t="str">
        <f>VLOOKUP($A42,SBA07_raw!$C$1063:$L$1115,10,FALSE)</f>
        <v>*</v>
      </c>
      <c r="DB42" s="51" t="str">
        <f>VLOOKUP($A42,SBA07_raw!$C$213:$L$265,7,FALSE)</f>
        <v>*</v>
      </c>
      <c r="DC42" s="51" t="str">
        <f>VLOOKUP($A42,SBA07_raw!$C$213:$L$265,8,FALSE)</f>
        <v>*</v>
      </c>
      <c r="DD42" s="51" t="str">
        <f>VLOOKUP($A42,SBA07_raw!$C$213:$L$265,9,FALSE)</f>
        <v>*</v>
      </c>
      <c r="DE42" s="51" t="str">
        <f>VLOOKUP($A42,SBA07_raw!$C$213:$L$265,10,FALSE)</f>
        <v>*</v>
      </c>
      <c r="DF42" s="33"/>
      <c r="DG42" s="47" t="str">
        <f>VLOOKUP($A42,SBA07_raw!$C$691:$L$743,7,FALSE)</f>
        <v>*</v>
      </c>
      <c r="DH42" s="47" t="str">
        <f>VLOOKUP($A42,SBA07_raw!$C$691:$L$743,8,FALSE)</f>
        <v>*</v>
      </c>
      <c r="DI42" s="47" t="str">
        <f>VLOOKUP($A42,SBA07_raw!$C$691:$L$743,9,FALSE)</f>
        <v>*</v>
      </c>
      <c r="DJ42" s="47" t="str">
        <f>VLOOKUP($A42,SBA07_raw!$C$691:$L$743,10,FALSE)</f>
        <v>*</v>
      </c>
      <c r="DK42" s="47" t="str">
        <f>VLOOKUP($A42,SBA07_raw!$C$1116:$L$1168,7,FALSE)</f>
        <v>*</v>
      </c>
      <c r="DL42" s="47" t="str">
        <f>VLOOKUP($A42,SBA07_raw!$C$1116:$L$1168,8,FALSE)</f>
        <v>*</v>
      </c>
      <c r="DM42" s="47" t="str">
        <f>VLOOKUP($A42,SBA07_raw!$C$1116:$L$1168,9,FALSE)</f>
        <v>*</v>
      </c>
      <c r="DN42" s="47" t="str">
        <f>VLOOKUP($A42,SBA07_raw!$C$1116:$L$1168,10,FALSE)</f>
        <v>*</v>
      </c>
      <c r="DO42" s="47" t="str">
        <f>VLOOKUP($A42,SBA07_raw!$C$266:$L$318,7,FALSE)</f>
        <v>*</v>
      </c>
      <c r="DP42" s="47" t="str">
        <f>VLOOKUP($A42,SBA07_raw!$C$266:$L$318,8,FALSE)</f>
        <v>*</v>
      </c>
      <c r="DQ42" s="47" t="str">
        <f>VLOOKUP($A42,SBA07_raw!$C$266:$L$318,9,FALSE)</f>
        <v>*</v>
      </c>
      <c r="DR42" s="47" t="str">
        <f>VLOOKUP($A42,SBA07_raw!$C$266:$L$318,10,FALSE)</f>
        <v>*</v>
      </c>
      <c r="DS42" s="85"/>
      <c r="DT42" s="83" t="str">
        <f>VLOOKUP($A42,SBA07_raw!$C$744:$L$797,7,FALSE)</f>
        <v>*</v>
      </c>
      <c r="DU42" s="83" t="str">
        <f>VLOOKUP($A42,SBA07_raw!$C$744:$L$797,8,FALSE)</f>
        <v>*</v>
      </c>
      <c r="DV42" s="83" t="str">
        <f>VLOOKUP($A42,SBA07_raw!$C$744:$L$797,9,FALSE)</f>
        <v>*</v>
      </c>
      <c r="DW42" s="83" t="str">
        <f>VLOOKUP($A42,SBA07_raw!$C$744:$L$797,10,FALSE)</f>
        <v>*</v>
      </c>
      <c r="DX42" s="83" t="str">
        <f>VLOOKUP($A42,SBA07_raw!$C$1169:$L$1222,7,FALSE)</f>
        <v>*</v>
      </c>
      <c r="DY42" s="83" t="str">
        <f>VLOOKUP($A42,SBA07_raw!$C$1169:$L$1222,8,FALSE)</f>
        <v>*</v>
      </c>
      <c r="DZ42" s="83" t="str">
        <f>VLOOKUP($A42,SBA07_raw!$C$1169:$L$1222,9,FALSE)</f>
        <v>*</v>
      </c>
      <c r="EA42" s="83" t="str">
        <f>VLOOKUP($A42,SBA07_raw!$C$1169:$L$1222,10,FALSE)</f>
        <v>*</v>
      </c>
      <c r="EB42" s="83" t="str">
        <f>VLOOKUP($A42,SBA07_raw!$C$319:$L$372,7,FALSE)</f>
        <v>*</v>
      </c>
      <c r="EC42" s="83" t="str">
        <f>VLOOKUP($A42,SBA07_raw!$C$319:$L$372,8,FALSE)</f>
        <v>*</v>
      </c>
      <c r="ED42" s="83" t="str">
        <f>VLOOKUP($A42,SBA07_raw!$C$319:$L$372,9,FALSE)</f>
        <v>*</v>
      </c>
      <c r="EE42" s="83" t="str">
        <f>VLOOKUP($A42,SBA07_raw!$C$319:$L$372,10,FALSE)</f>
        <v>*</v>
      </c>
      <c r="EF42" s="85"/>
      <c r="EG42" s="84" t="str">
        <f>VLOOKUP($A42,SBA07_raw!$C$798:$L$851,7,FALSE)</f>
        <v>*</v>
      </c>
      <c r="EH42" s="84" t="str">
        <f>VLOOKUP($A42,SBA07_raw!$C$798:$L$851,8,FALSE)</f>
        <v>*</v>
      </c>
      <c r="EI42" s="84" t="str">
        <f>VLOOKUP($A42,SBA07_raw!$C$798:$L$851,9,FALSE)</f>
        <v>*</v>
      </c>
      <c r="EJ42" s="84" t="str">
        <f>VLOOKUP($A42,SBA07_raw!$C$798:$L$851,10,FALSE)</f>
        <v>*</v>
      </c>
      <c r="EK42" s="84" t="str">
        <f>VLOOKUP($A42,SBA07_raw!$C$1223:$L$1276,7,FALSE)</f>
        <v>*</v>
      </c>
      <c r="EL42" s="84" t="str">
        <f>VLOOKUP($A42,SBA07_raw!$C$1223:$L$1276,8,FALSE)</f>
        <v>*</v>
      </c>
      <c r="EM42" s="84" t="str">
        <f>VLOOKUP($A42,SBA07_raw!$C$1223:$L$1276,9,FALSE)</f>
        <v>*</v>
      </c>
      <c r="EN42" s="84" t="str">
        <f>VLOOKUP($A42,SBA07_raw!$C$1223:$L$1276,10,FALSE)</f>
        <v>*</v>
      </c>
      <c r="EO42" s="84" t="str">
        <f>VLOOKUP($A42,SBA07_raw!$C$373:$L$426,7,FALSE)</f>
        <v>*</v>
      </c>
      <c r="EP42" s="84" t="str">
        <f>VLOOKUP($A42,SBA07_raw!$C$373:$L$426,8,FALSE)</f>
        <v>*</v>
      </c>
      <c r="EQ42" s="84" t="str">
        <f>VLOOKUP($A42,SBA07_raw!$C$373:$L$426,9,FALSE)</f>
        <v>*</v>
      </c>
      <c r="ER42" s="84" t="str">
        <f>VLOOKUP($A42,SBA07_raw!$C$373:$L$426,10,FALSE)</f>
        <v>*</v>
      </c>
      <c r="ES42" s="56"/>
      <c r="ET42" s="51" t="e">
        <f>VLOOKUP($A42,Fall06HSGQE!$C$141:$J$192,7,FALSE)</f>
        <v>#N/A</v>
      </c>
      <c r="EU42" s="51" t="e">
        <f>VLOOKUP($A42,Fall06HSGQE!$C$141:$J$192,8,FALSE)</f>
        <v>#N/A</v>
      </c>
      <c r="EV42" s="51" t="e">
        <f>VLOOKUP($A42,Fall06HSGQE!$C$260:$J$309,7,FALSE)</f>
        <v>#N/A</v>
      </c>
      <c r="EW42" s="51" t="e">
        <f>VLOOKUP($A42,Fall06HSGQE!$C$260:$J$309,8,FALSE)</f>
        <v>#N/A</v>
      </c>
      <c r="EX42" s="51" t="e">
        <f>VLOOKUP($A42,Fall06HSGQE!$C$22:$J$73,7,FALSE)</f>
        <v>#N/A</v>
      </c>
      <c r="EY42" s="51" t="e">
        <f>VLOOKUP($A42,Fall06HSGQE!$C$22:$J$73,8,FALSE)</f>
        <v>#N/A</v>
      </c>
      <c r="EZ42" s="47" t="e">
        <f>VLOOKUP($A42,Fall06HSGQE!$C$193:$J$241,7,FALSE)</f>
        <v>#N/A</v>
      </c>
      <c r="FA42" s="47" t="e">
        <f>VLOOKUP($A42,Fall06HSGQE!$C$193:$J$241,8,FALSE)</f>
        <v>#N/A</v>
      </c>
      <c r="FB42" s="47" t="e">
        <f>VLOOKUP($A42,Fall06HSGQE!$C$310:$J$349,7,FALSE)</f>
        <v>#N/A</v>
      </c>
      <c r="FC42" s="47" t="e">
        <f>VLOOKUP($A42,Fall06HSGQE!$C$310:$J$349,8,FALSE)</f>
        <v>#N/A</v>
      </c>
      <c r="FD42" s="47" t="str">
        <f>VLOOKUP($A42,Fall06HSGQE!$C$74:$J$121,7,FALSE)</f>
        <v>*</v>
      </c>
      <c r="FE42" s="47" t="str">
        <f>VLOOKUP($A42,Fall06HSGQE!$C$74:$J$121,8,FALSE)</f>
        <v>*</v>
      </c>
      <c r="FF42" s="86"/>
      <c r="FG42" s="51" t="str">
        <f>VLOOKUP($A42,Spr07HSGQE!$C$141:$J$194,7,FALSE)</f>
        <v>*</v>
      </c>
      <c r="FH42" s="51" t="str">
        <f>VLOOKUP($A42,Spr07HSGQE!$C$141:$J$194,8,FALSE)</f>
        <v>*</v>
      </c>
      <c r="FI42" s="51" t="str">
        <f>VLOOKUP($A42,Spr07HSGQE!$C$275:$J$328,7,FALSE)</f>
        <v>*</v>
      </c>
      <c r="FJ42" s="51" t="str">
        <f>VLOOKUP($A42,Spr07HSGQE!$C$275:$J$328,8,FALSE)</f>
        <v>*</v>
      </c>
      <c r="FK42" s="51" t="str">
        <f>VLOOKUP($A42,Spr07HSGQE!$C$2:$J$55,7,FALSE)</f>
        <v>*</v>
      </c>
      <c r="FL42" s="51" t="str">
        <f>VLOOKUP($A42,Spr07HSGQE!$C$2:$J$55,8,FALSE)</f>
        <v>*</v>
      </c>
      <c r="FM42" s="47" t="e">
        <f>VLOOKUP($A42,Spr07HSGQE!$C$195:$J$242,7,FALSE)</f>
        <v>#N/A</v>
      </c>
      <c r="FN42" s="47" t="e">
        <f>VLOOKUP($A42,Spr07HSGQE!$C$195:$J$242,8,FALSE)</f>
        <v>#N/A</v>
      </c>
      <c r="FO42" s="47" t="e">
        <f>VLOOKUP($A42,Spr07HSGQE!$C$329:$J$374,7,FALSE)</f>
        <v>#N/A</v>
      </c>
      <c r="FP42" s="47" t="e">
        <f>VLOOKUP($A42,Spr07HSGQE!$C$329:$J$374,8,FALSE)</f>
        <v>#N/A</v>
      </c>
      <c r="FQ42" s="47" t="e">
        <f>VLOOKUP($A42,Spr07HSGQE!$C$56:$J$104,7,FALSE)</f>
        <v>#N/A</v>
      </c>
      <c r="FR42" s="47" t="e">
        <f>VLOOKUP($A42,Spr07HSGQE!$C$56:$J$104,8,FALSE)</f>
        <v>#N/A</v>
      </c>
      <c r="FS42" s="51" t="e">
        <f>VLOOKUP($A42,Spr07HSGQE!$C$243:$J$274,7,FALSE)</f>
        <v>#N/A</v>
      </c>
      <c r="FT42" s="51" t="e">
        <f>VLOOKUP($A42,Spr07HSGQE!$C$243:$J$274,8,FALSE)</f>
        <v>#N/A</v>
      </c>
      <c r="FU42" s="51" t="e">
        <f>VLOOKUP($A42,Spr07HSGQE!$C$375:$J$406,7,FALSE)</f>
        <v>#N/A</v>
      </c>
      <c r="FV42" s="51" t="e">
        <f>VLOOKUP($A42,Spr07HSGQE!$C$375:$J$406,8,FALSE)</f>
        <v>#N/A</v>
      </c>
      <c r="FW42" s="51" t="e">
        <f>VLOOKUP($A42,Spr07HSGQE!$C$105:$J$140,7,FALSE)</f>
        <v>#N/A</v>
      </c>
      <c r="FX42" s="51" t="e">
        <f>VLOOKUP($A42,Spr07HSGQE!$C$105:$J$140,8,FALSE)</f>
        <v>#N/A</v>
      </c>
      <c r="FY42" s="46"/>
    </row>
    <row r="43" spans="1:181">
      <c r="A43">
        <f>VLOOKUP(B43,districts!$A$2:$B$56,2,FALSE)</f>
        <v>39</v>
      </c>
      <c r="B43" s="19" t="s">
        <v>83</v>
      </c>
      <c r="C43" s="58">
        <v>3</v>
      </c>
      <c r="D43" s="59">
        <v>1</v>
      </c>
      <c r="E43" s="60">
        <v>5770274</v>
      </c>
      <c r="F43" s="61">
        <v>591.45000000000005</v>
      </c>
      <c r="G43" s="62">
        <v>-6.0594027954256635</v>
      </c>
      <c r="H43" s="63">
        <v>17.600000000000001</v>
      </c>
      <c r="I43" s="62">
        <v>27.9</v>
      </c>
      <c r="J43" s="66">
        <v>24</v>
      </c>
      <c r="K43" s="20"/>
      <c r="L43" s="67">
        <v>5</v>
      </c>
      <c r="M43" s="63">
        <v>1.6</v>
      </c>
      <c r="N43" s="62">
        <v>1.6891891891891893</v>
      </c>
      <c r="O43" s="63">
        <v>93.682039192574038</v>
      </c>
      <c r="P43" s="68">
        <v>53</v>
      </c>
      <c r="Q43" s="69">
        <v>88.3</v>
      </c>
      <c r="R43" s="32"/>
      <c r="S43" s="48">
        <v>46.9</v>
      </c>
      <c r="T43" s="48">
        <v>32.700000000000003</v>
      </c>
      <c r="U43" s="48">
        <v>20.399999999999999</v>
      </c>
      <c r="V43" s="48">
        <v>0</v>
      </c>
      <c r="W43" s="48">
        <v>53.1</v>
      </c>
      <c r="X43" s="48">
        <v>34.700000000000003</v>
      </c>
      <c r="Y43" s="48">
        <v>10.199999999999999</v>
      </c>
      <c r="Z43" s="48">
        <v>2</v>
      </c>
      <c r="AA43" s="48">
        <v>46.9</v>
      </c>
      <c r="AB43" s="48">
        <v>32.700000000000003</v>
      </c>
      <c r="AC43" s="48">
        <v>16.3</v>
      </c>
      <c r="AD43" s="48">
        <v>4.0999999999999996</v>
      </c>
      <c r="AE43" s="81"/>
      <c r="AF43" s="50">
        <v>44.4</v>
      </c>
      <c r="AG43" s="50">
        <v>22.2</v>
      </c>
      <c r="AH43" s="50">
        <v>25.9</v>
      </c>
      <c r="AI43" s="50">
        <v>7.4</v>
      </c>
      <c r="AJ43" s="50">
        <v>44.4</v>
      </c>
      <c r="AK43" s="50">
        <v>22.2</v>
      </c>
      <c r="AL43" s="50">
        <v>22.2</v>
      </c>
      <c r="AM43" s="50">
        <v>11.1</v>
      </c>
      <c r="AN43" s="50">
        <v>48.1</v>
      </c>
      <c r="AO43" s="50">
        <v>25.9</v>
      </c>
      <c r="AP43" s="50">
        <v>7.4</v>
      </c>
      <c r="AQ43" s="50">
        <v>18.5</v>
      </c>
      <c r="AR43" s="33"/>
      <c r="AS43" s="34"/>
      <c r="AT43" s="51">
        <f>VLOOKUP(A43,SBA07_raw!$C$427:$L$478,7,FALSE)</f>
        <v>0.61111111111111105</v>
      </c>
      <c r="AU43" s="51">
        <f>VLOOKUP(A43,SBA07_raw!$C$427:$L$478,8,FALSE)</f>
        <v>0.30555555555555602</v>
      </c>
      <c r="AV43" s="51">
        <f>VLOOKUP(A43,SBA07_raw!$C$427:$L$478,9,FALSE)</f>
        <v>2.7777777777777801E-2</v>
      </c>
      <c r="AW43" s="51">
        <f>VLOOKUP(A43,SBA07_raw!$C$427:$L$478,10,FALSE)</f>
        <v>5.5555555555555601E-2</v>
      </c>
      <c r="AX43" s="51">
        <f>VLOOKUP(A43,SBA07_raw!$C$852:$L$903,7,FALSE)</f>
        <v>0.55555555555555602</v>
      </c>
      <c r="AY43" s="51">
        <f>VLOOKUP(A43,SBA07_raw!$C$852:$L$903,8,FALSE)</f>
        <v>0.30555555555555602</v>
      </c>
      <c r="AZ43" s="51">
        <f>VLOOKUP(A43,SBA07_raw!$C$852:$L$903,9,FALSE)</f>
        <v>0.11111111111111099</v>
      </c>
      <c r="BA43" s="51">
        <f>VLOOKUP(A43,SBA07_raw!$C$852:$L$903,10,FALSE)</f>
        <v>2.7777777777777801E-2</v>
      </c>
      <c r="BB43" s="51">
        <f>VLOOKUP(A43,SBA07_raw!$C$2:$L$53,7,FALSE)</f>
        <v>0.55555555555555602</v>
      </c>
      <c r="BC43" s="51">
        <f>VLOOKUP(A43,SBA07_raw!$C$2:$L$53,8,FALSE)</f>
        <v>0.33333333333333298</v>
      </c>
      <c r="BD43" s="51">
        <f>VLOOKUP(A43,SBA07_raw!$C$2:$L$53,9,FALSE)</f>
        <v>5.5555555555555601E-2</v>
      </c>
      <c r="BE43" s="51">
        <f>VLOOKUP(A43,SBA07_raw!$C$2:$L$53,10,FALSE)</f>
        <v>5.5555555555555601E-2</v>
      </c>
      <c r="BF43" s="33"/>
      <c r="BG43" s="47">
        <f>VLOOKUP(A43,SBA07_raw!$C$479:$L$531,7,FALSE)</f>
        <v>0.47058823529411797</v>
      </c>
      <c r="BH43" s="47">
        <f>VLOOKUP(A43,SBA07_raw!$C$479:$L$531,8,FALSE)</f>
        <v>0.441176470588235</v>
      </c>
      <c r="BI43" s="47">
        <f>VLOOKUP(A43,SBA07_raw!$C$479:$L$531,9,FALSE)</f>
        <v>2.9411764705882401E-2</v>
      </c>
      <c r="BJ43" s="47">
        <f>VLOOKUP(A43,SBA07_raw!$C$479:$L$531,10,FALSE)</f>
        <v>5.8823529411764698E-2</v>
      </c>
      <c r="BK43" s="47">
        <f>VLOOKUP(A43,SBA07_raw!$C$904:$L$956,7,FALSE)</f>
        <v>0.23529411764705899</v>
      </c>
      <c r="BL43" s="47">
        <f>VLOOKUP(A43,SBA07_raw!$C$904:$L$956,8,FALSE)</f>
        <v>0.61764705882352899</v>
      </c>
      <c r="BM43" s="47">
        <f>VLOOKUP(A43,SBA07_raw!$C$904:$L$956,9,FALSE)</f>
        <v>0.14705882352941199</v>
      </c>
      <c r="BN43" s="47">
        <f>VLOOKUP(A43,SBA07_raw!$C$904:$L$956,10,FALSE)</f>
        <v>0</v>
      </c>
      <c r="BO43" s="47">
        <f>VLOOKUP(A43,SBA07_raw!$C$54:$L$106,7,FALSE)</f>
        <v>0.16666666666666699</v>
      </c>
      <c r="BP43" s="47">
        <f>VLOOKUP(A43,SBA07_raw!$C$54:$L$106,8,FALSE)</f>
        <v>0.63888888888888895</v>
      </c>
      <c r="BQ43" s="47">
        <f>VLOOKUP(A43,SBA07_raw!$C$54:$L$106,9,FALSE)</f>
        <v>0.13888888888888901</v>
      </c>
      <c r="BR43" s="47">
        <f>VLOOKUP(A43,SBA07_raw!$C$54:$L$106,10,FALSE)</f>
        <v>5.5555555555555601E-2</v>
      </c>
      <c r="BS43" s="33"/>
      <c r="BT43" s="51">
        <f>VLOOKUP($A43,SBA07_raw!$C$532:$L$584,7,FALSE)</f>
        <v>0.44897959183673503</v>
      </c>
      <c r="BU43" s="51">
        <f>VLOOKUP($A43,SBA07_raw!$C$532:$L$584,8,FALSE)</f>
        <v>0.51020408163265296</v>
      </c>
      <c r="BV43" s="51">
        <f>VLOOKUP($A43,SBA07_raw!$C$532:$L$584,9,FALSE)</f>
        <v>4.08163265306122E-2</v>
      </c>
      <c r="BW43" s="51">
        <f>VLOOKUP($A43,SBA07_raw!$C$532:$L$584,10,FALSE)</f>
        <v>0</v>
      </c>
      <c r="BX43" s="52">
        <f>VLOOKUP($A43,SBA07_raw!$C$957:$L$1009,7,FALSE)</f>
        <v>0.469387755102041</v>
      </c>
      <c r="BY43" s="52">
        <f>VLOOKUP($A43,SBA07_raw!$C$957:$L$1009,8,FALSE)</f>
        <v>0.48979591836734698</v>
      </c>
      <c r="BZ43" s="52">
        <f>VLOOKUP($A43,SBA07_raw!$C$957:$L$1009,9,FALSE)</f>
        <v>4.08163265306122E-2</v>
      </c>
      <c r="CA43" s="52">
        <f>VLOOKUP($A43,SBA07_raw!$C$957:$L$1009,10,FALSE)</f>
        <v>0</v>
      </c>
      <c r="CB43" s="52">
        <f>VLOOKUP($A43,SBA07_raw!$C$107:$L$159,7,FALSE)</f>
        <v>0.65306122448979598</v>
      </c>
      <c r="CC43" s="52">
        <f>VLOOKUP($A43,SBA07_raw!$C$107:$L$159,8,FALSE)</f>
        <v>0.26530612244898</v>
      </c>
      <c r="CD43" s="52">
        <f>VLOOKUP($A43,SBA07_raw!$C$107:$L$159,9,FALSE)</f>
        <v>4.08163265306122E-2</v>
      </c>
      <c r="CE43" s="52">
        <f>VLOOKUP($A43,SBA07_raw!$C$107:$L$159,10,FALSE)</f>
        <v>4.08163265306122E-2</v>
      </c>
      <c r="CF43" s="36"/>
      <c r="CG43" s="53">
        <f>VLOOKUP($A43,SBA07_raw!$C$585:$L$637,7,FALSE)</f>
        <v>0.4</v>
      </c>
      <c r="CH43" s="53">
        <f>VLOOKUP($A43,SBA07_raw!$C$585:$L$637,8,FALSE)</f>
        <v>0.53333333333333299</v>
      </c>
      <c r="CI43" s="53">
        <f>VLOOKUP($A43,SBA07_raw!$C$585:$L$637,9,FALSE)</f>
        <v>2.2222222222222199E-2</v>
      </c>
      <c r="CJ43" s="53">
        <f>VLOOKUP($A43,SBA07_raw!$C$585:$L$637,10,FALSE)</f>
        <v>4.4444444444444398E-2</v>
      </c>
      <c r="CK43" s="53">
        <f>VLOOKUP($A43,SBA07_raw!$C$1010:$L$1062,7,FALSE)</f>
        <v>0.4</v>
      </c>
      <c r="CL43" s="53">
        <f>VLOOKUP($A43,SBA07_raw!$C$1010:$L$1062,8,FALSE)</f>
        <v>0.44444444444444398</v>
      </c>
      <c r="CM43" s="53">
        <f>VLOOKUP($A43,SBA07_raw!$C$1010:$L$1062,9,FALSE)</f>
        <v>0.155555555555556</v>
      </c>
      <c r="CN43" s="53">
        <f>VLOOKUP($A43,SBA07_raw!$C$1010:$L$1062,10,FALSE)</f>
        <v>0</v>
      </c>
      <c r="CO43" s="53">
        <f>VLOOKUP($A43,SBA07_raw!$C$160:$L$212,7,FALSE)</f>
        <v>0.266666666666667</v>
      </c>
      <c r="CP43" s="53">
        <f>VLOOKUP($A43,SBA07_raw!$C$160:$L$212,8,FALSE)</f>
        <v>0.48888888888888898</v>
      </c>
      <c r="CQ43" s="53">
        <f>VLOOKUP($A43,SBA07_raw!$C$160:$L$212,9,FALSE)</f>
        <v>0.17777777777777801</v>
      </c>
      <c r="CR43" s="53">
        <f>VLOOKUP($A43,SBA07_raw!$C$160:$L$212,10,FALSE)</f>
        <v>6.6666666666666693E-2</v>
      </c>
      <c r="CS43" s="33"/>
      <c r="CT43" s="51">
        <f>VLOOKUP($A43,SBA07_raw!$C$638:$L$690,7,FALSE)</f>
        <v>0.48</v>
      </c>
      <c r="CU43" s="51">
        <f>VLOOKUP($A43,SBA07_raw!$C$638:$L$690,8,FALSE)</f>
        <v>0.24</v>
      </c>
      <c r="CV43" s="51">
        <f>VLOOKUP($A43,SBA07_raw!$C$638:$L$690,9,FALSE)</f>
        <v>0.24</v>
      </c>
      <c r="CW43" s="51">
        <f>VLOOKUP($A43,SBA07_raw!$C$638:$L$690,10,FALSE)</f>
        <v>0.04</v>
      </c>
      <c r="CX43" s="51">
        <f>VLOOKUP($A43,SBA07_raw!$C$1063:$L$1115,7,FALSE)</f>
        <v>0.16</v>
      </c>
      <c r="CY43" s="51">
        <f>VLOOKUP($A43,SBA07_raw!$C$1063:$L$1115,8,FALSE)</f>
        <v>0.48</v>
      </c>
      <c r="CZ43" s="51">
        <f>VLOOKUP($A43,SBA07_raw!$C$1063:$L$1115,9,FALSE)</f>
        <v>0.2</v>
      </c>
      <c r="DA43" s="51">
        <f>VLOOKUP($A43,SBA07_raw!$C$1063:$L$1115,10,FALSE)</f>
        <v>0.16</v>
      </c>
      <c r="DB43" s="51">
        <f>VLOOKUP($A43,SBA07_raw!$C$213:$L$265,7,FALSE)</f>
        <v>0.52</v>
      </c>
      <c r="DC43" s="51">
        <f>VLOOKUP($A43,SBA07_raw!$C$213:$L$265,8,FALSE)</f>
        <v>0.24</v>
      </c>
      <c r="DD43" s="51">
        <f>VLOOKUP($A43,SBA07_raw!$C$213:$L$265,9,FALSE)</f>
        <v>0.12</v>
      </c>
      <c r="DE43" s="51">
        <f>VLOOKUP($A43,SBA07_raw!$C$213:$L$265,10,FALSE)</f>
        <v>0.12</v>
      </c>
      <c r="DF43" s="33"/>
      <c r="DG43" s="47">
        <f>VLOOKUP($A43,SBA07_raw!$C$691:$L$743,7,FALSE)</f>
        <v>0.43548387096774199</v>
      </c>
      <c r="DH43" s="47">
        <f>VLOOKUP($A43,SBA07_raw!$C$691:$L$743,8,FALSE)</f>
        <v>0.38709677419354799</v>
      </c>
      <c r="DI43" s="47">
        <f>VLOOKUP($A43,SBA07_raw!$C$691:$L$743,9,FALSE)</f>
        <v>8.0645161290322606E-2</v>
      </c>
      <c r="DJ43" s="47">
        <f>VLOOKUP($A43,SBA07_raw!$C$691:$L$743,10,FALSE)</f>
        <v>9.6774193548387094E-2</v>
      </c>
      <c r="DK43" s="47">
        <f>VLOOKUP($A43,SBA07_raw!$C$1116:$L$1168,7,FALSE)</f>
        <v>1.63934426229508E-2</v>
      </c>
      <c r="DL43" s="47">
        <f>VLOOKUP($A43,SBA07_raw!$C$1116:$L$1168,8,FALSE)</f>
        <v>0.68852459016393397</v>
      </c>
      <c r="DM43" s="47">
        <f>VLOOKUP($A43,SBA07_raw!$C$1116:$L$1168,9,FALSE)</f>
        <v>0.19672131147541</v>
      </c>
      <c r="DN43" s="47">
        <f>VLOOKUP($A43,SBA07_raw!$C$1116:$L$1168,10,FALSE)</f>
        <v>9.8360655737704902E-2</v>
      </c>
      <c r="DO43" s="47">
        <f>VLOOKUP($A43,SBA07_raw!$C$266:$L$318,7,FALSE)</f>
        <v>0.36065573770491799</v>
      </c>
      <c r="DP43" s="47">
        <f>VLOOKUP($A43,SBA07_raw!$C$266:$L$318,8,FALSE)</f>
        <v>0.36065573770491799</v>
      </c>
      <c r="DQ43" s="47">
        <f>VLOOKUP($A43,SBA07_raw!$C$266:$L$318,9,FALSE)</f>
        <v>0.13114754098360701</v>
      </c>
      <c r="DR43" s="47">
        <f>VLOOKUP($A43,SBA07_raw!$C$266:$L$318,10,FALSE)</f>
        <v>0.14754098360655701</v>
      </c>
      <c r="DS43" s="85"/>
      <c r="DT43" s="83">
        <f>VLOOKUP($A43,SBA07_raw!$C$744:$L$797,7,FALSE)</f>
        <v>0.6</v>
      </c>
      <c r="DU43" s="83">
        <f>VLOOKUP($A43,SBA07_raw!$C$744:$L$797,8,FALSE)</f>
        <v>0.35</v>
      </c>
      <c r="DV43" s="83">
        <f>VLOOKUP($A43,SBA07_raw!$C$744:$L$797,9,FALSE)</f>
        <v>2.5000000000000001E-2</v>
      </c>
      <c r="DW43" s="83">
        <f>VLOOKUP($A43,SBA07_raw!$C$744:$L$797,10,FALSE)</f>
        <v>2.5000000000000001E-2</v>
      </c>
      <c r="DX43" s="83">
        <f>VLOOKUP($A43,SBA07_raw!$C$1169:$L$1222,7,FALSE)</f>
        <v>0.125</v>
      </c>
      <c r="DY43" s="83">
        <f>VLOOKUP($A43,SBA07_raw!$C$1169:$L$1222,8,FALSE)</f>
        <v>0.75</v>
      </c>
      <c r="DZ43" s="83">
        <f>VLOOKUP($A43,SBA07_raw!$C$1169:$L$1222,9,FALSE)</f>
        <v>0.1</v>
      </c>
      <c r="EA43" s="83">
        <f>VLOOKUP($A43,SBA07_raw!$C$1169:$L$1222,10,FALSE)</f>
        <v>2.5000000000000001E-2</v>
      </c>
      <c r="EB43" s="83">
        <f>VLOOKUP($A43,SBA07_raw!$C$319:$L$372,7,FALSE)</f>
        <v>0.625</v>
      </c>
      <c r="EC43" s="83">
        <f>VLOOKUP($A43,SBA07_raw!$C$319:$L$372,8,FALSE)</f>
        <v>0.125</v>
      </c>
      <c r="ED43" s="83">
        <f>VLOOKUP($A43,SBA07_raw!$C$319:$L$372,9,FALSE)</f>
        <v>0.1</v>
      </c>
      <c r="EE43" s="83">
        <f>VLOOKUP($A43,SBA07_raw!$C$319:$L$372,10,FALSE)</f>
        <v>0.15</v>
      </c>
      <c r="EF43" s="85"/>
      <c r="EG43" s="84">
        <f>VLOOKUP($A43,SBA07_raw!$C$798:$L$851,7,FALSE)</f>
        <v>0.47169811320754701</v>
      </c>
      <c r="EH43" s="84">
        <f>VLOOKUP($A43,SBA07_raw!$C$798:$L$851,8,FALSE)</f>
        <v>0.47169811320754701</v>
      </c>
      <c r="EI43" s="84">
        <f>VLOOKUP($A43,SBA07_raw!$C$798:$L$851,9,FALSE)</f>
        <v>5.6603773584905703E-2</v>
      </c>
      <c r="EJ43" s="84">
        <f>VLOOKUP($A43,SBA07_raw!$C$798:$L$851,10,FALSE)</f>
        <v>0</v>
      </c>
      <c r="EK43" s="84">
        <f>VLOOKUP($A43,SBA07_raw!$C$1223:$L$1276,7,FALSE)</f>
        <v>3.9215686274509803E-2</v>
      </c>
      <c r="EL43" s="84">
        <f>VLOOKUP($A43,SBA07_raw!$C$1223:$L$1276,8,FALSE)</f>
        <v>0.90196078431372595</v>
      </c>
      <c r="EM43" s="84">
        <f>VLOOKUP($A43,SBA07_raw!$C$1223:$L$1276,9,FALSE)</f>
        <v>3.9215686274509803E-2</v>
      </c>
      <c r="EN43" s="84">
        <f>VLOOKUP($A43,SBA07_raw!$C$1223:$L$1276,10,FALSE)</f>
        <v>1.9607843137254902E-2</v>
      </c>
      <c r="EO43" s="84">
        <f>VLOOKUP($A43,SBA07_raw!$C$373:$L$426,7,FALSE)</f>
        <v>0.269230769230769</v>
      </c>
      <c r="EP43" s="84">
        <f>VLOOKUP($A43,SBA07_raw!$C$373:$L$426,8,FALSE)</f>
        <v>0.51923076923076905</v>
      </c>
      <c r="EQ43" s="84">
        <f>VLOOKUP($A43,SBA07_raw!$C$373:$L$426,9,FALSE)</f>
        <v>0.15384615384615399</v>
      </c>
      <c r="ER43" s="84">
        <f>VLOOKUP($A43,SBA07_raw!$C$373:$L$426,10,FALSE)</f>
        <v>5.7692307692307702E-2</v>
      </c>
      <c r="ES43" s="56"/>
      <c r="ET43" s="51" t="str">
        <f>VLOOKUP($A43,Fall06HSGQE!$C$141:$J$192,7,FALSE)</f>
        <v>*</v>
      </c>
      <c r="EU43" s="51" t="str">
        <f>VLOOKUP($A43,Fall06HSGQE!$C$141:$J$192,8,FALSE)</f>
        <v>*</v>
      </c>
      <c r="EV43" s="51" t="str">
        <f>VLOOKUP($A43,Fall06HSGQE!$C$260:$J$309,7,FALSE)</f>
        <v>*</v>
      </c>
      <c r="EW43" s="51" t="str">
        <f>VLOOKUP($A43,Fall06HSGQE!$C$260:$J$309,8,FALSE)</f>
        <v>*</v>
      </c>
      <c r="EX43" s="51" t="str">
        <f>VLOOKUP($A43,Fall06HSGQE!$C$22:$J$73,7,FALSE)</f>
        <v>*</v>
      </c>
      <c r="EY43" s="51" t="str">
        <f>VLOOKUP($A43,Fall06HSGQE!$C$22:$J$73,8,FALSE)</f>
        <v>*</v>
      </c>
      <c r="EZ43" s="47" t="str">
        <f>VLOOKUP($A43,Fall06HSGQE!$C$193:$J$241,7,FALSE)</f>
        <v>*</v>
      </c>
      <c r="FA43" s="47" t="str">
        <f>VLOOKUP($A43,Fall06HSGQE!$C$193:$J$241,8,FALSE)</f>
        <v>*</v>
      </c>
      <c r="FB43" s="47" t="str">
        <f>VLOOKUP($A43,Fall06HSGQE!$C$310:$J$349,7,FALSE)</f>
        <v>*</v>
      </c>
      <c r="FC43" s="47" t="str">
        <f>VLOOKUP($A43,Fall06HSGQE!$C$310:$J$349,8,FALSE)</f>
        <v>*</v>
      </c>
      <c r="FD43" s="47" t="str">
        <f>VLOOKUP($A43,Fall06HSGQE!$C$74:$J$121,7,FALSE)</f>
        <v>*</v>
      </c>
      <c r="FE43" s="47" t="str">
        <f>VLOOKUP($A43,Fall06HSGQE!$C$74:$J$121,8,FALSE)</f>
        <v>*</v>
      </c>
      <c r="FF43" s="86"/>
      <c r="FG43" s="51" t="str">
        <f>VLOOKUP($A43,Spr07HSGQE!$C$141:$J$194,7,FALSE)</f>
        <v>95% or More</v>
      </c>
      <c r="FH43" s="51" t="str">
        <f>VLOOKUP($A43,Spr07HSGQE!$C$141:$J$194,8,FALSE)</f>
        <v>5% or Fewer</v>
      </c>
      <c r="FI43" s="51">
        <f>VLOOKUP($A43,Spr07HSGQE!$C$275:$J$328,7,FALSE)</f>
        <v>0.94230769230769196</v>
      </c>
      <c r="FJ43" s="51">
        <f>VLOOKUP($A43,Spr07HSGQE!$C$275:$J$328,8,FALSE)</f>
        <v>5.7692307692307702E-2</v>
      </c>
      <c r="FK43" s="51">
        <f>VLOOKUP($A43,Spr07HSGQE!$C$2:$J$55,7,FALSE)</f>
        <v>0.84905660377358505</v>
      </c>
      <c r="FL43" s="51">
        <f>VLOOKUP($A43,Spr07HSGQE!$C$2:$J$55,8,FALSE)</f>
        <v>0.15094339622641501</v>
      </c>
      <c r="FM43" s="47" t="str">
        <f>VLOOKUP($A43,Spr07HSGQE!$C$195:$J$242,7,FALSE)</f>
        <v>*</v>
      </c>
      <c r="FN43" s="47" t="str">
        <f>VLOOKUP($A43,Spr07HSGQE!$C$195:$J$242,8,FALSE)</f>
        <v>*</v>
      </c>
      <c r="FO43" s="47" t="str">
        <f>VLOOKUP($A43,Spr07HSGQE!$C$329:$J$374,7,FALSE)</f>
        <v>*</v>
      </c>
      <c r="FP43" s="47" t="str">
        <f>VLOOKUP($A43,Spr07HSGQE!$C$329:$J$374,8,FALSE)</f>
        <v>*</v>
      </c>
      <c r="FQ43" s="47" t="str">
        <f>VLOOKUP($A43,Spr07HSGQE!$C$56:$J$104,7,FALSE)</f>
        <v>*</v>
      </c>
      <c r="FR43" s="47" t="str">
        <f>VLOOKUP($A43,Spr07HSGQE!$C$56:$J$104,8,FALSE)</f>
        <v>*</v>
      </c>
      <c r="FS43" s="51" t="e">
        <f>VLOOKUP($A43,Spr07HSGQE!$C$243:$J$274,7,FALSE)</f>
        <v>#N/A</v>
      </c>
      <c r="FT43" s="51" t="e">
        <f>VLOOKUP($A43,Spr07HSGQE!$C$243:$J$274,8,FALSE)</f>
        <v>#N/A</v>
      </c>
      <c r="FU43" s="51" t="e">
        <f>VLOOKUP($A43,Spr07HSGQE!$C$375:$J$406,7,FALSE)</f>
        <v>#N/A</v>
      </c>
      <c r="FV43" s="51" t="e">
        <f>VLOOKUP($A43,Spr07HSGQE!$C$375:$J$406,8,FALSE)</f>
        <v>#N/A</v>
      </c>
      <c r="FW43" s="51" t="e">
        <f>VLOOKUP($A43,Spr07HSGQE!$C$105:$J$140,7,FALSE)</f>
        <v>#N/A</v>
      </c>
      <c r="FX43" s="51" t="e">
        <f>VLOOKUP($A43,Spr07HSGQE!$C$105:$J$140,8,FALSE)</f>
        <v>#N/A</v>
      </c>
      <c r="FY43" s="46"/>
    </row>
    <row r="44" spans="1:181">
      <c r="A44">
        <f>VLOOKUP(B44,districts!$A$2:$B$56,2,FALSE)</f>
        <v>40</v>
      </c>
      <c r="B44" s="19" t="s">
        <v>84</v>
      </c>
      <c r="C44" s="58">
        <v>2</v>
      </c>
      <c r="D44" s="59">
        <v>0</v>
      </c>
      <c r="E44" s="60">
        <v>2252278</v>
      </c>
      <c r="F44" s="61">
        <v>114.75</v>
      </c>
      <c r="G44" s="62">
        <v>-9.8231827111984273</v>
      </c>
      <c r="H44" s="63">
        <v>12.3</v>
      </c>
      <c r="I44" s="62">
        <v>0</v>
      </c>
      <c r="J44" s="66">
        <v>29.8</v>
      </c>
      <c r="K44" s="20"/>
      <c r="L44" s="67">
        <v>0</v>
      </c>
      <c r="M44" s="63">
        <v>0</v>
      </c>
      <c r="N44" s="62">
        <v>0</v>
      </c>
      <c r="O44" s="63">
        <v>91.833508956796635</v>
      </c>
      <c r="P44" s="68">
        <v>5</v>
      </c>
      <c r="Q44" s="69">
        <v>83.3</v>
      </c>
      <c r="R44" s="32"/>
      <c r="S44" s="48">
        <v>0</v>
      </c>
      <c r="T44" s="48">
        <v>40</v>
      </c>
      <c r="U44" s="48">
        <v>40</v>
      </c>
      <c r="V44" s="48">
        <v>20</v>
      </c>
      <c r="W44" s="48">
        <v>0</v>
      </c>
      <c r="X44" s="48">
        <v>40</v>
      </c>
      <c r="Y44" s="48">
        <v>40</v>
      </c>
      <c r="Z44" s="48">
        <v>20</v>
      </c>
      <c r="AA44" s="48">
        <v>0</v>
      </c>
      <c r="AB44" s="48">
        <v>60</v>
      </c>
      <c r="AC44" s="48">
        <v>20</v>
      </c>
      <c r="AD44" s="48">
        <v>20</v>
      </c>
      <c r="AE44" s="81"/>
      <c r="AF44" s="50">
        <v>20</v>
      </c>
      <c r="AG44" s="50">
        <v>30</v>
      </c>
      <c r="AH44" s="50">
        <v>20</v>
      </c>
      <c r="AI44" s="50">
        <v>30</v>
      </c>
      <c r="AJ44" s="50">
        <v>0</v>
      </c>
      <c r="AK44" s="50">
        <v>60</v>
      </c>
      <c r="AL44" s="50">
        <v>20</v>
      </c>
      <c r="AM44" s="50">
        <v>20</v>
      </c>
      <c r="AN44" s="50">
        <v>10</v>
      </c>
      <c r="AO44" s="50">
        <v>30</v>
      </c>
      <c r="AP44" s="50">
        <v>60</v>
      </c>
      <c r="AQ44" s="50">
        <v>0</v>
      </c>
      <c r="AR44" s="33"/>
      <c r="AS44" s="34"/>
      <c r="AT44" s="51">
        <f>VLOOKUP(A44,SBA07_raw!$C$427:$L$478,7,FALSE)</f>
        <v>0.36363636363636398</v>
      </c>
      <c r="AU44" s="51">
        <f>VLOOKUP(A44,SBA07_raw!$C$427:$L$478,8,FALSE)</f>
        <v>0.54545454545454497</v>
      </c>
      <c r="AV44" s="51">
        <f>VLOOKUP(A44,SBA07_raw!$C$427:$L$478,9,FALSE)</f>
        <v>9.0909090909090898E-2</v>
      </c>
      <c r="AW44" s="51">
        <f>VLOOKUP(A44,SBA07_raw!$C$427:$L$478,10,FALSE)</f>
        <v>0</v>
      </c>
      <c r="AX44" s="51">
        <f>VLOOKUP(A44,SBA07_raw!$C$852:$L$903,7,FALSE)</f>
        <v>0.36363636363636398</v>
      </c>
      <c r="AY44" s="51">
        <f>VLOOKUP(A44,SBA07_raw!$C$852:$L$903,8,FALSE)</f>
        <v>0.63636363636363602</v>
      </c>
      <c r="AZ44" s="51">
        <f>VLOOKUP(A44,SBA07_raw!$C$852:$L$903,9,FALSE)</f>
        <v>0</v>
      </c>
      <c r="BA44" s="51">
        <f>VLOOKUP(A44,SBA07_raw!$C$852:$L$903,10,FALSE)</f>
        <v>0</v>
      </c>
      <c r="BB44" s="51">
        <f>VLOOKUP(A44,SBA07_raw!$C$2:$L$53,7,FALSE)</f>
        <v>0.36363636363636398</v>
      </c>
      <c r="BC44" s="51">
        <f>VLOOKUP(A44,SBA07_raw!$C$2:$L$53,8,FALSE)</f>
        <v>0.63636363636363602</v>
      </c>
      <c r="BD44" s="51">
        <f>VLOOKUP(A44,SBA07_raw!$C$2:$L$53,9,FALSE)</f>
        <v>0</v>
      </c>
      <c r="BE44" s="51">
        <f>VLOOKUP(A44,SBA07_raw!$C$2:$L$53,10,FALSE)</f>
        <v>0</v>
      </c>
      <c r="BF44" s="33"/>
      <c r="BG44" s="47">
        <f>VLOOKUP(A44,SBA07_raw!$C$479:$L$531,7,FALSE)</f>
        <v>0.16666666666666699</v>
      </c>
      <c r="BH44" s="47">
        <f>VLOOKUP(A44,SBA07_raw!$C$479:$L$531,8,FALSE)</f>
        <v>0.66666666666666696</v>
      </c>
      <c r="BI44" s="47">
        <f>VLOOKUP(A44,SBA07_raw!$C$479:$L$531,9,FALSE)</f>
        <v>8.3333333333333301E-2</v>
      </c>
      <c r="BJ44" s="47">
        <f>VLOOKUP(A44,SBA07_raw!$C$479:$L$531,10,FALSE)</f>
        <v>8.3333333333333301E-2</v>
      </c>
      <c r="BK44" s="47">
        <f>VLOOKUP(A44,SBA07_raw!$C$904:$L$956,7,FALSE)</f>
        <v>0.25</v>
      </c>
      <c r="BL44" s="47">
        <f>VLOOKUP(A44,SBA07_raw!$C$904:$L$956,8,FALSE)</f>
        <v>0.58333333333333304</v>
      </c>
      <c r="BM44" s="47">
        <f>VLOOKUP(A44,SBA07_raw!$C$904:$L$956,9,FALSE)</f>
        <v>0.16666666666666699</v>
      </c>
      <c r="BN44" s="47">
        <f>VLOOKUP(A44,SBA07_raw!$C$904:$L$956,10,FALSE)</f>
        <v>0</v>
      </c>
      <c r="BO44" s="47">
        <f>VLOOKUP(A44,SBA07_raw!$C$54:$L$106,7,FALSE)</f>
        <v>0.33333333333333298</v>
      </c>
      <c r="BP44" s="47">
        <f>VLOOKUP(A44,SBA07_raw!$C$54:$L$106,8,FALSE)</f>
        <v>0.41666666666666702</v>
      </c>
      <c r="BQ44" s="47">
        <f>VLOOKUP(A44,SBA07_raw!$C$54:$L$106,9,FALSE)</f>
        <v>0.16666666666666699</v>
      </c>
      <c r="BR44" s="47">
        <f>VLOOKUP(A44,SBA07_raw!$C$54:$L$106,10,FALSE)</f>
        <v>8.3333333333333301E-2</v>
      </c>
      <c r="BS44" s="33"/>
      <c r="BT44" s="51">
        <f>VLOOKUP($A44,SBA07_raw!$C$532:$L$584,7,FALSE)</f>
        <v>0.16666666666666699</v>
      </c>
      <c r="BU44" s="51">
        <f>VLOOKUP($A44,SBA07_raw!$C$532:$L$584,8,FALSE)</f>
        <v>0.66666666666666696</v>
      </c>
      <c r="BV44" s="51">
        <f>VLOOKUP($A44,SBA07_raw!$C$532:$L$584,9,FALSE)</f>
        <v>0.16666666666666699</v>
      </c>
      <c r="BW44" s="51">
        <f>VLOOKUP($A44,SBA07_raw!$C$532:$L$584,10,FALSE)</f>
        <v>0</v>
      </c>
      <c r="BX44" s="52">
        <f>VLOOKUP($A44,SBA07_raw!$C$957:$L$1009,7,FALSE)</f>
        <v>0</v>
      </c>
      <c r="BY44" s="52" t="str">
        <f>VLOOKUP($A44,SBA07_raw!$C$957:$L$1009,8,FALSE)</f>
        <v>60% or More</v>
      </c>
      <c r="BZ44" s="52" t="str">
        <f>VLOOKUP($A44,SBA07_raw!$C$957:$L$1009,9,FALSE)</f>
        <v>40% or Fewer</v>
      </c>
      <c r="CA44" s="52">
        <f>VLOOKUP($A44,SBA07_raw!$C$957:$L$1009,10,FALSE)</f>
        <v>0</v>
      </c>
      <c r="CB44" s="52">
        <f>VLOOKUP($A44,SBA07_raw!$C$107:$L$159,7,FALSE)</f>
        <v>0</v>
      </c>
      <c r="CC44" s="52" t="str">
        <f>VLOOKUP($A44,SBA07_raw!$C$107:$L$159,8,FALSE)</f>
        <v>60% or More</v>
      </c>
      <c r="CD44" s="52" t="str">
        <f>VLOOKUP($A44,SBA07_raw!$C$107:$L$159,9,FALSE)</f>
        <v>40% or Fewer</v>
      </c>
      <c r="CE44" s="52">
        <f>VLOOKUP($A44,SBA07_raw!$C$107:$L$159,10,FALSE)</f>
        <v>0</v>
      </c>
      <c r="CF44" s="36"/>
      <c r="CG44" s="53">
        <f>VLOOKUP($A44,SBA07_raw!$C$585:$L$637,7,FALSE)</f>
        <v>0.41666666666666702</v>
      </c>
      <c r="CH44" s="53">
        <f>VLOOKUP($A44,SBA07_raw!$C$585:$L$637,8,FALSE)</f>
        <v>0.41666666666666702</v>
      </c>
      <c r="CI44" s="53">
        <f>VLOOKUP($A44,SBA07_raw!$C$585:$L$637,9,FALSE)</f>
        <v>0.16666666666666699</v>
      </c>
      <c r="CJ44" s="53">
        <f>VLOOKUP($A44,SBA07_raw!$C$585:$L$637,10,FALSE)</f>
        <v>0</v>
      </c>
      <c r="CK44" s="53">
        <f>VLOOKUP($A44,SBA07_raw!$C$1010:$L$1062,7,FALSE)</f>
        <v>0.41666666666666702</v>
      </c>
      <c r="CL44" s="53">
        <f>VLOOKUP($A44,SBA07_raw!$C$1010:$L$1062,8,FALSE)</f>
        <v>0.41666666666666702</v>
      </c>
      <c r="CM44" s="53">
        <f>VLOOKUP($A44,SBA07_raw!$C$1010:$L$1062,9,FALSE)</f>
        <v>0.16666666666666699</v>
      </c>
      <c r="CN44" s="53">
        <f>VLOOKUP($A44,SBA07_raw!$C$1010:$L$1062,10,FALSE)</f>
        <v>0</v>
      </c>
      <c r="CO44" s="53">
        <f>VLOOKUP($A44,SBA07_raw!$C$160:$L$212,7,FALSE)</f>
        <v>0.5</v>
      </c>
      <c r="CP44" s="53">
        <f>VLOOKUP($A44,SBA07_raw!$C$160:$L$212,8,FALSE)</f>
        <v>0.33333333333333298</v>
      </c>
      <c r="CQ44" s="53">
        <f>VLOOKUP($A44,SBA07_raw!$C$160:$L$212,9,FALSE)</f>
        <v>8.3333333333333301E-2</v>
      </c>
      <c r="CR44" s="53">
        <f>VLOOKUP($A44,SBA07_raw!$C$160:$L$212,10,FALSE)</f>
        <v>8.3333333333333301E-2</v>
      </c>
      <c r="CS44" s="33"/>
      <c r="CT44" s="51" t="str">
        <f>VLOOKUP($A44,SBA07_raw!$C$638:$L$690,7,FALSE)</f>
        <v>*</v>
      </c>
      <c r="CU44" s="51" t="str">
        <f>VLOOKUP($A44,SBA07_raw!$C$638:$L$690,8,FALSE)</f>
        <v>75% or More</v>
      </c>
      <c r="CV44" s="51" t="str">
        <f>VLOOKUP($A44,SBA07_raw!$C$638:$L$690,9,FALSE)</f>
        <v>*</v>
      </c>
      <c r="CW44" s="51" t="str">
        <f>VLOOKUP($A44,SBA07_raw!$C$638:$L$690,10,FALSE)</f>
        <v>*</v>
      </c>
      <c r="CX44" s="51">
        <f>VLOOKUP($A44,SBA07_raw!$C$1063:$L$1115,7,FALSE)</f>
        <v>0</v>
      </c>
      <c r="CY44" s="51" t="str">
        <f>VLOOKUP($A44,SBA07_raw!$C$1063:$L$1115,8,FALSE)</f>
        <v>75% or More</v>
      </c>
      <c r="CZ44" s="51" t="str">
        <f>VLOOKUP($A44,SBA07_raw!$C$1063:$L$1115,9,FALSE)</f>
        <v>25% or Fewer</v>
      </c>
      <c r="DA44" s="51">
        <f>VLOOKUP($A44,SBA07_raw!$C$1063:$L$1115,10,FALSE)</f>
        <v>0</v>
      </c>
      <c r="DB44" s="51">
        <f>VLOOKUP($A44,SBA07_raw!$C$213:$L$265,7,FALSE)</f>
        <v>0.11111111111111099</v>
      </c>
      <c r="DC44" s="51">
        <f>VLOOKUP($A44,SBA07_raw!$C$213:$L$265,8,FALSE)</f>
        <v>0.77777777777777801</v>
      </c>
      <c r="DD44" s="51">
        <f>VLOOKUP($A44,SBA07_raw!$C$213:$L$265,9,FALSE)</f>
        <v>0.11111111111111099</v>
      </c>
      <c r="DE44" s="51">
        <f>VLOOKUP($A44,SBA07_raw!$C$213:$L$265,10,FALSE)</f>
        <v>0</v>
      </c>
      <c r="DF44" s="33"/>
      <c r="DG44" s="47">
        <f>VLOOKUP($A44,SBA07_raw!$C$691:$L$743,7,FALSE)</f>
        <v>0.33333333333333298</v>
      </c>
      <c r="DH44" s="47">
        <f>VLOOKUP($A44,SBA07_raw!$C$691:$L$743,8,FALSE)</f>
        <v>0.66666666666666696</v>
      </c>
      <c r="DI44" s="47">
        <f>VLOOKUP($A44,SBA07_raw!$C$691:$L$743,9,FALSE)</f>
        <v>0</v>
      </c>
      <c r="DJ44" s="47">
        <f>VLOOKUP($A44,SBA07_raw!$C$691:$L$743,10,FALSE)</f>
        <v>0</v>
      </c>
      <c r="DK44" s="47">
        <f>VLOOKUP($A44,SBA07_raw!$C$1116:$L$1168,7,FALSE)</f>
        <v>0</v>
      </c>
      <c r="DL44" s="47" t="str">
        <f>VLOOKUP($A44,SBA07_raw!$C$1116:$L$1168,8,FALSE)</f>
        <v>75% or More</v>
      </c>
      <c r="DM44" s="47" t="str">
        <f>VLOOKUP($A44,SBA07_raw!$C$1116:$L$1168,9,FALSE)</f>
        <v>25% or Fewer</v>
      </c>
      <c r="DN44" s="47">
        <f>VLOOKUP($A44,SBA07_raw!$C$1116:$L$1168,10,FALSE)</f>
        <v>0</v>
      </c>
      <c r="DO44" s="47">
        <f>VLOOKUP($A44,SBA07_raw!$C$266:$L$318,7,FALSE)</f>
        <v>0.55555555555555602</v>
      </c>
      <c r="DP44" s="47">
        <f>VLOOKUP($A44,SBA07_raw!$C$266:$L$318,8,FALSE)</f>
        <v>0.44444444444444398</v>
      </c>
      <c r="DQ44" s="47">
        <f>VLOOKUP($A44,SBA07_raw!$C$266:$L$318,9,FALSE)</f>
        <v>0</v>
      </c>
      <c r="DR44" s="47">
        <f>VLOOKUP($A44,SBA07_raw!$C$266:$L$318,10,FALSE)</f>
        <v>0</v>
      </c>
      <c r="DS44" s="85"/>
      <c r="DT44" s="83">
        <f>VLOOKUP($A44,SBA07_raw!$C$744:$L$797,7,FALSE)</f>
        <v>0</v>
      </c>
      <c r="DU44" s="83" t="str">
        <f>VLOOKUP($A44,SBA07_raw!$C$744:$L$797,8,FALSE)</f>
        <v>80% or More</v>
      </c>
      <c r="DV44" s="83">
        <f>VLOOKUP($A44,SBA07_raw!$C$744:$L$797,9,FALSE)</f>
        <v>0</v>
      </c>
      <c r="DW44" s="83" t="str">
        <f>VLOOKUP($A44,SBA07_raw!$C$744:$L$797,10,FALSE)</f>
        <v>20% or Fewer</v>
      </c>
      <c r="DX44" s="83">
        <f>VLOOKUP($A44,SBA07_raw!$C$1169:$L$1222,7,FALSE)</f>
        <v>0</v>
      </c>
      <c r="DY44" s="83">
        <f>VLOOKUP($A44,SBA07_raw!$C$1169:$L$1222,8,FALSE)</f>
        <v>0.7</v>
      </c>
      <c r="DZ44" s="83">
        <f>VLOOKUP($A44,SBA07_raw!$C$1169:$L$1222,9,FALSE)</f>
        <v>0.2</v>
      </c>
      <c r="EA44" s="83">
        <f>VLOOKUP($A44,SBA07_raw!$C$1169:$L$1222,10,FALSE)</f>
        <v>0.1</v>
      </c>
      <c r="EB44" s="83">
        <f>VLOOKUP($A44,SBA07_raw!$C$319:$L$372,7,FALSE)</f>
        <v>0.2</v>
      </c>
      <c r="EC44" s="83">
        <f>VLOOKUP($A44,SBA07_raw!$C$319:$L$372,8,FALSE)</f>
        <v>0.3</v>
      </c>
      <c r="ED44" s="83">
        <f>VLOOKUP($A44,SBA07_raw!$C$319:$L$372,9,FALSE)</f>
        <v>0.4</v>
      </c>
      <c r="EE44" s="83">
        <f>VLOOKUP($A44,SBA07_raw!$C$319:$L$372,10,FALSE)</f>
        <v>0.1</v>
      </c>
      <c r="EF44" s="85"/>
      <c r="EG44" s="84">
        <f>VLOOKUP($A44,SBA07_raw!$C$798:$L$851,7,FALSE)</f>
        <v>0.1</v>
      </c>
      <c r="EH44" s="84">
        <f>VLOOKUP($A44,SBA07_raw!$C$798:$L$851,8,FALSE)</f>
        <v>0.6</v>
      </c>
      <c r="EI44" s="84">
        <f>VLOOKUP($A44,SBA07_raw!$C$798:$L$851,9,FALSE)</f>
        <v>0.3</v>
      </c>
      <c r="EJ44" s="84">
        <f>VLOOKUP($A44,SBA07_raw!$C$798:$L$851,10,FALSE)</f>
        <v>0</v>
      </c>
      <c r="EK44" s="84">
        <f>VLOOKUP($A44,SBA07_raw!$C$1223:$L$1276,7,FALSE)</f>
        <v>0</v>
      </c>
      <c r="EL44" s="84" t="str">
        <f>VLOOKUP($A44,SBA07_raw!$C$1223:$L$1276,8,FALSE)</f>
        <v>80% or More</v>
      </c>
      <c r="EM44" s="84" t="str">
        <f>VLOOKUP($A44,SBA07_raw!$C$1223:$L$1276,9,FALSE)</f>
        <v>20% or Fewer</v>
      </c>
      <c r="EN44" s="84">
        <f>VLOOKUP($A44,SBA07_raw!$C$1223:$L$1276,10,FALSE)</f>
        <v>0</v>
      </c>
      <c r="EO44" s="84">
        <f>VLOOKUP($A44,SBA07_raw!$C$373:$L$426,7,FALSE)</f>
        <v>0.2</v>
      </c>
      <c r="EP44" s="84">
        <f>VLOOKUP($A44,SBA07_raw!$C$373:$L$426,8,FALSE)</f>
        <v>0.7</v>
      </c>
      <c r="EQ44" s="84">
        <f>VLOOKUP($A44,SBA07_raw!$C$373:$L$426,9,FALSE)</f>
        <v>0.1</v>
      </c>
      <c r="ER44" s="84">
        <f>VLOOKUP($A44,SBA07_raw!$C$373:$L$426,10,FALSE)</f>
        <v>0</v>
      </c>
      <c r="ES44" s="56"/>
      <c r="ET44" s="51" t="str">
        <f>VLOOKUP($A44,Fall06HSGQE!$C$141:$J$192,7,FALSE)</f>
        <v>*</v>
      </c>
      <c r="EU44" s="51" t="str">
        <f>VLOOKUP($A44,Fall06HSGQE!$C$141:$J$192,8,FALSE)</f>
        <v>*</v>
      </c>
      <c r="EV44" s="51" t="e">
        <f>VLOOKUP($A44,Fall06HSGQE!$C$260:$J$309,7,FALSE)</f>
        <v>#N/A</v>
      </c>
      <c r="EW44" s="51" t="e">
        <f>VLOOKUP($A44,Fall06HSGQE!$C$260:$J$309,8,FALSE)</f>
        <v>#N/A</v>
      </c>
      <c r="EX44" s="51" t="str">
        <f>VLOOKUP($A44,Fall06HSGQE!$C$22:$J$73,7,FALSE)</f>
        <v>*</v>
      </c>
      <c r="EY44" s="51" t="str">
        <f>VLOOKUP($A44,Fall06HSGQE!$C$22:$J$73,8,FALSE)</f>
        <v>*</v>
      </c>
      <c r="EZ44" s="47" t="e">
        <f>VLOOKUP($A44,Fall06HSGQE!$C$193:$J$241,7,FALSE)</f>
        <v>#N/A</v>
      </c>
      <c r="FA44" s="47" t="e">
        <f>VLOOKUP($A44,Fall06HSGQE!$C$193:$J$241,8,FALSE)</f>
        <v>#N/A</v>
      </c>
      <c r="FB44" s="47" t="e">
        <f>VLOOKUP($A44,Fall06HSGQE!$C$310:$J$349,7,FALSE)</f>
        <v>#N/A</v>
      </c>
      <c r="FC44" s="47" t="e">
        <f>VLOOKUP($A44,Fall06HSGQE!$C$310:$J$349,8,FALSE)</f>
        <v>#N/A</v>
      </c>
      <c r="FD44" s="47" t="str">
        <f>VLOOKUP($A44,Fall06HSGQE!$C$74:$J$121,7,FALSE)</f>
        <v>*</v>
      </c>
      <c r="FE44" s="47" t="str">
        <f>VLOOKUP($A44,Fall06HSGQE!$C$74:$J$121,8,FALSE)</f>
        <v>*</v>
      </c>
      <c r="FF44" s="86"/>
      <c r="FG44" s="51" t="str">
        <f>VLOOKUP($A44,Spr07HSGQE!$C$141:$J$194,7,FALSE)</f>
        <v>80% or More</v>
      </c>
      <c r="FH44" s="51" t="str">
        <f>VLOOKUP($A44,Spr07HSGQE!$C$141:$J$194,8,FALSE)</f>
        <v>20% or Fewer</v>
      </c>
      <c r="FI44" s="51" t="str">
        <f>VLOOKUP($A44,Spr07HSGQE!$C$275:$J$328,7,FALSE)</f>
        <v>80% or More</v>
      </c>
      <c r="FJ44" s="51" t="str">
        <f>VLOOKUP($A44,Spr07HSGQE!$C$275:$J$328,8,FALSE)</f>
        <v>20% or Fewer</v>
      </c>
      <c r="FK44" s="51" t="str">
        <f>VLOOKUP($A44,Spr07HSGQE!$C$2:$J$55,7,FALSE)</f>
        <v>80% or More</v>
      </c>
      <c r="FL44" s="51" t="str">
        <f>VLOOKUP($A44,Spr07HSGQE!$C$2:$J$55,8,FALSE)</f>
        <v>20% or Fewer</v>
      </c>
      <c r="FM44" s="47" t="e">
        <f>VLOOKUP($A44,Spr07HSGQE!$C$195:$J$242,7,FALSE)</f>
        <v>#N/A</v>
      </c>
      <c r="FN44" s="47" t="e">
        <f>VLOOKUP($A44,Spr07HSGQE!$C$195:$J$242,8,FALSE)</f>
        <v>#N/A</v>
      </c>
      <c r="FO44" s="47" t="e">
        <f>VLOOKUP($A44,Spr07HSGQE!$C$329:$J$374,7,FALSE)</f>
        <v>#N/A</v>
      </c>
      <c r="FP44" s="47" t="e">
        <f>VLOOKUP($A44,Spr07HSGQE!$C$329:$J$374,8,FALSE)</f>
        <v>#N/A</v>
      </c>
      <c r="FQ44" s="47" t="e">
        <f>VLOOKUP($A44,Spr07HSGQE!$C$56:$J$104,7,FALSE)</f>
        <v>#N/A</v>
      </c>
      <c r="FR44" s="47" t="e">
        <f>VLOOKUP($A44,Spr07HSGQE!$C$56:$J$104,8,FALSE)</f>
        <v>#N/A</v>
      </c>
      <c r="FS44" s="51" t="e">
        <f>VLOOKUP($A44,Spr07HSGQE!$C$243:$J$274,7,FALSE)</f>
        <v>#N/A</v>
      </c>
      <c r="FT44" s="51" t="e">
        <f>VLOOKUP($A44,Spr07HSGQE!$C$243:$J$274,8,FALSE)</f>
        <v>#N/A</v>
      </c>
      <c r="FU44" s="51" t="e">
        <f>VLOOKUP($A44,Spr07HSGQE!$C$375:$J$406,7,FALSE)</f>
        <v>#N/A</v>
      </c>
      <c r="FV44" s="51" t="e">
        <f>VLOOKUP($A44,Spr07HSGQE!$C$375:$J$406,8,FALSE)</f>
        <v>#N/A</v>
      </c>
      <c r="FW44" s="51" t="e">
        <f>VLOOKUP($A44,Spr07HSGQE!$C$105:$J$140,7,FALSE)</f>
        <v>#N/A</v>
      </c>
      <c r="FX44" s="51" t="e">
        <f>VLOOKUP($A44,Spr07HSGQE!$C$105:$J$140,8,FALSE)</f>
        <v>#N/A</v>
      </c>
      <c r="FY44" s="46"/>
    </row>
    <row r="45" spans="1:181">
      <c r="A45">
        <f>VLOOKUP(B45,districts!$A$2:$B$56,2,FALSE)</f>
        <v>46</v>
      </c>
      <c r="B45" s="19" t="s">
        <v>89</v>
      </c>
      <c r="C45" s="58">
        <v>1</v>
      </c>
      <c r="D45" s="59">
        <v>1</v>
      </c>
      <c r="E45" s="60">
        <v>2178228</v>
      </c>
      <c r="F45" s="61">
        <v>164.8</v>
      </c>
      <c r="G45" s="62">
        <v>6.5287653522947799</v>
      </c>
      <c r="H45" s="63">
        <v>8.5</v>
      </c>
      <c r="I45" s="62">
        <v>51.8</v>
      </c>
      <c r="J45" s="66">
        <v>93.9</v>
      </c>
      <c r="K45" s="20"/>
      <c r="L45" s="67">
        <v>1</v>
      </c>
      <c r="M45" s="63">
        <v>1.4</v>
      </c>
      <c r="N45" s="62">
        <v>0</v>
      </c>
      <c r="O45" s="63">
        <v>90.764622973925299</v>
      </c>
      <c r="P45" s="68">
        <v>6</v>
      </c>
      <c r="Q45" s="69">
        <v>54.5</v>
      </c>
      <c r="R45" s="32"/>
      <c r="S45" s="48">
        <v>0</v>
      </c>
      <c r="T45" s="48">
        <v>5.9</v>
      </c>
      <c r="U45" s="48">
        <v>29.4</v>
      </c>
      <c r="V45" s="48">
        <v>64.7</v>
      </c>
      <c r="W45" s="48">
        <v>0</v>
      </c>
      <c r="X45" s="48">
        <v>0</v>
      </c>
      <c r="Y45" s="48">
        <v>29.4</v>
      </c>
      <c r="Z45" s="48">
        <v>70.599999999999994</v>
      </c>
      <c r="AA45" s="48">
        <v>0</v>
      </c>
      <c r="AB45" s="48">
        <v>23.5</v>
      </c>
      <c r="AC45" s="48">
        <v>35.299999999999997</v>
      </c>
      <c r="AD45" s="48">
        <v>41.2</v>
      </c>
      <c r="AE45" s="81"/>
      <c r="AF45" s="50">
        <v>8.3000000000000007</v>
      </c>
      <c r="AG45" s="50">
        <v>33.299999999999997</v>
      </c>
      <c r="AH45" s="50">
        <v>33.299999999999997</v>
      </c>
      <c r="AI45" s="50">
        <v>25</v>
      </c>
      <c r="AJ45" s="50">
        <v>16.7</v>
      </c>
      <c r="AK45" s="50">
        <v>25</v>
      </c>
      <c r="AL45" s="50">
        <v>41.7</v>
      </c>
      <c r="AM45" s="50">
        <v>16.7</v>
      </c>
      <c r="AN45" s="50">
        <v>0</v>
      </c>
      <c r="AO45" s="50">
        <v>25</v>
      </c>
      <c r="AP45" s="50">
        <v>33.299999999999997</v>
      </c>
      <c r="AQ45" s="50">
        <v>41.7</v>
      </c>
      <c r="AR45" s="33"/>
      <c r="AS45" s="34"/>
      <c r="AT45" s="51">
        <f>VLOOKUP(A45,SBA07_raw!$C$427:$L$478,7,FALSE)</f>
        <v>0.266666666666667</v>
      </c>
      <c r="AU45" s="51">
        <f>VLOOKUP(A45,SBA07_raw!$C$427:$L$478,8,FALSE)</f>
        <v>0.6</v>
      </c>
      <c r="AV45" s="51">
        <f>VLOOKUP(A45,SBA07_raw!$C$427:$L$478,9,FALSE)</f>
        <v>0.133333333333333</v>
      </c>
      <c r="AW45" s="51">
        <f>VLOOKUP(A45,SBA07_raw!$C$427:$L$478,10,FALSE)</f>
        <v>0</v>
      </c>
      <c r="AX45" s="51">
        <f>VLOOKUP(A45,SBA07_raw!$C$852:$L$903,7,FALSE)</f>
        <v>0.133333333333333</v>
      </c>
      <c r="AY45" s="51">
        <f>VLOOKUP(A45,SBA07_raw!$C$852:$L$903,8,FALSE)</f>
        <v>0.53333333333333299</v>
      </c>
      <c r="AZ45" s="51">
        <f>VLOOKUP(A45,SBA07_raw!$C$852:$L$903,9,FALSE)</f>
        <v>0.33333333333333298</v>
      </c>
      <c r="BA45" s="51">
        <f>VLOOKUP(A45,SBA07_raw!$C$852:$L$903,10,FALSE)</f>
        <v>0</v>
      </c>
      <c r="BB45" s="51">
        <f>VLOOKUP(A45,SBA07_raw!$C$2:$L$53,7,FALSE)</f>
        <v>0.53333333333333299</v>
      </c>
      <c r="BC45" s="51">
        <f>VLOOKUP(A45,SBA07_raw!$C$2:$L$53,8,FALSE)</f>
        <v>0.33333333333333298</v>
      </c>
      <c r="BD45" s="51">
        <f>VLOOKUP(A45,SBA07_raw!$C$2:$L$53,9,FALSE)</f>
        <v>0.133333333333333</v>
      </c>
      <c r="BE45" s="51">
        <f>VLOOKUP(A45,SBA07_raw!$C$2:$L$53,10,FALSE)</f>
        <v>0</v>
      </c>
      <c r="BF45" s="33"/>
      <c r="BG45" s="47">
        <f>VLOOKUP(A45,SBA07_raw!$C$479:$L$531,7,FALSE)</f>
        <v>0.25</v>
      </c>
      <c r="BH45" s="47">
        <f>VLOOKUP(A45,SBA07_raw!$C$479:$L$531,8,FALSE)</f>
        <v>0.6875</v>
      </c>
      <c r="BI45" s="47">
        <f>VLOOKUP(A45,SBA07_raw!$C$479:$L$531,9,FALSE)</f>
        <v>6.25E-2</v>
      </c>
      <c r="BJ45" s="47">
        <f>VLOOKUP(A45,SBA07_raw!$C$479:$L$531,10,FALSE)</f>
        <v>0</v>
      </c>
      <c r="BK45" s="47">
        <f>VLOOKUP(A45,SBA07_raw!$C$904:$L$956,7,FALSE)</f>
        <v>6.25E-2</v>
      </c>
      <c r="BL45" s="47">
        <f>VLOOKUP(A45,SBA07_raw!$C$904:$L$956,8,FALSE)</f>
        <v>0.75</v>
      </c>
      <c r="BM45" s="47">
        <f>VLOOKUP(A45,SBA07_raw!$C$904:$L$956,9,FALSE)</f>
        <v>0.1875</v>
      </c>
      <c r="BN45" s="47">
        <f>VLOOKUP(A45,SBA07_raw!$C$904:$L$956,10,FALSE)</f>
        <v>0</v>
      </c>
      <c r="BO45" s="47">
        <f>VLOOKUP(A45,SBA07_raw!$C$54:$L$106,7,FALSE)</f>
        <v>0.375</v>
      </c>
      <c r="BP45" s="47">
        <f>VLOOKUP(A45,SBA07_raw!$C$54:$L$106,8,FALSE)</f>
        <v>0.5625</v>
      </c>
      <c r="BQ45" s="47">
        <f>VLOOKUP(A45,SBA07_raw!$C$54:$L$106,9,FALSE)</f>
        <v>6.25E-2</v>
      </c>
      <c r="BR45" s="47">
        <f>VLOOKUP(A45,SBA07_raw!$C$54:$L$106,10,FALSE)</f>
        <v>0</v>
      </c>
      <c r="BS45" s="33"/>
      <c r="BT45" s="51">
        <f>VLOOKUP($A45,SBA07_raw!$C$532:$L$584,7,FALSE)</f>
        <v>0</v>
      </c>
      <c r="BU45" s="51">
        <f>VLOOKUP($A45,SBA07_raw!$C$532:$L$584,8,FALSE)</f>
        <v>0.58823529411764697</v>
      </c>
      <c r="BV45" s="51">
        <f>VLOOKUP($A45,SBA07_raw!$C$532:$L$584,9,FALSE)</f>
        <v>0.23529411764705899</v>
      </c>
      <c r="BW45" s="51">
        <f>VLOOKUP($A45,SBA07_raw!$C$532:$L$584,10,FALSE)</f>
        <v>0.17647058823529399</v>
      </c>
      <c r="BX45" s="52">
        <f>VLOOKUP($A45,SBA07_raw!$C$957:$L$1009,7,FALSE)</f>
        <v>0</v>
      </c>
      <c r="BY45" s="52">
        <f>VLOOKUP($A45,SBA07_raw!$C$957:$L$1009,8,FALSE)</f>
        <v>0.35294117647058798</v>
      </c>
      <c r="BZ45" s="52">
        <f>VLOOKUP($A45,SBA07_raw!$C$957:$L$1009,9,FALSE)</f>
        <v>0.64705882352941202</v>
      </c>
      <c r="CA45" s="52">
        <f>VLOOKUP($A45,SBA07_raw!$C$957:$L$1009,10,FALSE)</f>
        <v>0</v>
      </c>
      <c r="CB45" s="52">
        <f>VLOOKUP($A45,SBA07_raw!$C$107:$L$159,7,FALSE)</f>
        <v>0.17647058823529399</v>
      </c>
      <c r="CC45" s="52">
        <f>VLOOKUP($A45,SBA07_raw!$C$107:$L$159,8,FALSE)</f>
        <v>0.41176470588235298</v>
      </c>
      <c r="CD45" s="52">
        <f>VLOOKUP($A45,SBA07_raw!$C$107:$L$159,9,FALSE)</f>
        <v>0.35294117647058798</v>
      </c>
      <c r="CE45" s="52">
        <f>VLOOKUP($A45,SBA07_raw!$C$107:$L$159,10,FALSE)</f>
        <v>5.8823529411764698E-2</v>
      </c>
      <c r="CF45" s="36"/>
      <c r="CG45" s="53">
        <f>VLOOKUP($A45,SBA07_raw!$C$585:$L$637,7,FALSE)</f>
        <v>0</v>
      </c>
      <c r="CH45" s="53">
        <f>VLOOKUP($A45,SBA07_raw!$C$585:$L$637,8,FALSE)</f>
        <v>0.4</v>
      </c>
      <c r="CI45" s="53">
        <f>VLOOKUP($A45,SBA07_raw!$C$585:$L$637,9,FALSE)</f>
        <v>0.6</v>
      </c>
      <c r="CJ45" s="53">
        <f>VLOOKUP($A45,SBA07_raw!$C$585:$L$637,10,FALSE)</f>
        <v>0</v>
      </c>
      <c r="CK45" s="53">
        <f>VLOOKUP($A45,SBA07_raw!$C$1010:$L$1062,7,FALSE)</f>
        <v>0</v>
      </c>
      <c r="CL45" s="53">
        <f>VLOOKUP($A45,SBA07_raw!$C$1010:$L$1062,8,FALSE)</f>
        <v>0.4</v>
      </c>
      <c r="CM45" s="53">
        <f>VLOOKUP($A45,SBA07_raw!$C$1010:$L$1062,9,FALSE)</f>
        <v>0.5</v>
      </c>
      <c r="CN45" s="53">
        <f>VLOOKUP($A45,SBA07_raw!$C$1010:$L$1062,10,FALSE)</f>
        <v>0.1</v>
      </c>
      <c r="CO45" s="53">
        <f>VLOOKUP($A45,SBA07_raw!$C$160:$L$212,7,FALSE)</f>
        <v>0.1</v>
      </c>
      <c r="CP45" s="53">
        <f>VLOOKUP($A45,SBA07_raw!$C$160:$L$212,8,FALSE)</f>
        <v>0.4</v>
      </c>
      <c r="CQ45" s="53">
        <f>VLOOKUP($A45,SBA07_raw!$C$160:$L$212,9,FALSE)</f>
        <v>0.5</v>
      </c>
      <c r="CR45" s="53">
        <f>VLOOKUP($A45,SBA07_raw!$C$160:$L$212,10,FALSE)</f>
        <v>0</v>
      </c>
      <c r="CS45" s="33"/>
      <c r="CT45" s="51">
        <f>VLOOKUP($A45,SBA07_raw!$C$638:$L$690,7,FALSE)</f>
        <v>0.15384615384615399</v>
      </c>
      <c r="CU45" s="51">
        <f>VLOOKUP($A45,SBA07_raw!$C$638:$L$690,8,FALSE)</f>
        <v>0.69230769230769196</v>
      </c>
      <c r="CV45" s="51">
        <f>VLOOKUP($A45,SBA07_raw!$C$638:$L$690,9,FALSE)</f>
        <v>7.69230769230769E-2</v>
      </c>
      <c r="CW45" s="51">
        <f>VLOOKUP($A45,SBA07_raw!$C$638:$L$690,10,FALSE)</f>
        <v>7.69230769230769E-2</v>
      </c>
      <c r="CX45" s="51">
        <f>VLOOKUP($A45,SBA07_raw!$C$1063:$L$1115,7,FALSE)</f>
        <v>0</v>
      </c>
      <c r="CY45" s="51">
        <f>VLOOKUP($A45,SBA07_raw!$C$1063:$L$1115,8,FALSE)</f>
        <v>0.69230769230769196</v>
      </c>
      <c r="CZ45" s="51">
        <f>VLOOKUP($A45,SBA07_raw!$C$1063:$L$1115,9,FALSE)</f>
        <v>0.30769230769230799</v>
      </c>
      <c r="DA45" s="51">
        <f>VLOOKUP($A45,SBA07_raw!$C$1063:$L$1115,10,FALSE)</f>
        <v>0</v>
      </c>
      <c r="DB45" s="51">
        <f>VLOOKUP($A45,SBA07_raw!$C$213:$L$265,7,FALSE)</f>
        <v>7.69230769230769E-2</v>
      </c>
      <c r="DC45" s="51">
        <f>VLOOKUP($A45,SBA07_raw!$C$213:$L$265,8,FALSE)</f>
        <v>0.46153846153846201</v>
      </c>
      <c r="DD45" s="51">
        <f>VLOOKUP($A45,SBA07_raw!$C$213:$L$265,9,FALSE)</f>
        <v>0.46153846153846201</v>
      </c>
      <c r="DE45" s="51">
        <f>VLOOKUP($A45,SBA07_raw!$C$213:$L$265,10,FALSE)</f>
        <v>0</v>
      </c>
      <c r="DF45" s="33"/>
      <c r="DG45" s="47">
        <f>VLOOKUP($A45,SBA07_raw!$C$691:$L$743,7,FALSE)</f>
        <v>0.125</v>
      </c>
      <c r="DH45" s="47">
        <f>VLOOKUP($A45,SBA07_raw!$C$691:$L$743,8,FALSE)</f>
        <v>0.625</v>
      </c>
      <c r="DI45" s="47">
        <f>VLOOKUP($A45,SBA07_raw!$C$691:$L$743,9,FALSE)</f>
        <v>0.25</v>
      </c>
      <c r="DJ45" s="47">
        <f>VLOOKUP($A45,SBA07_raw!$C$691:$L$743,10,FALSE)</f>
        <v>0</v>
      </c>
      <c r="DK45" s="47">
        <f>VLOOKUP($A45,SBA07_raw!$C$1116:$L$1168,7,FALSE)</f>
        <v>6.25E-2</v>
      </c>
      <c r="DL45" s="47">
        <f>VLOOKUP($A45,SBA07_raw!$C$1116:$L$1168,8,FALSE)</f>
        <v>0.3125</v>
      </c>
      <c r="DM45" s="47">
        <f>VLOOKUP($A45,SBA07_raw!$C$1116:$L$1168,9,FALSE)</f>
        <v>0.625</v>
      </c>
      <c r="DN45" s="47">
        <f>VLOOKUP($A45,SBA07_raw!$C$1116:$L$1168,10,FALSE)</f>
        <v>0</v>
      </c>
      <c r="DO45" s="47">
        <f>VLOOKUP($A45,SBA07_raw!$C$266:$L$318,7,FALSE)</f>
        <v>0.1875</v>
      </c>
      <c r="DP45" s="47">
        <f>VLOOKUP($A45,SBA07_raw!$C$266:$L$318,8,FALSE)</f>
        <v>0.1875</v>
      </c>
      <c r="DQ45" s="47">
        <f>VLOOKUP($A45,SBA07_raw!$C$266:$L$318,9,FALSE)</f>
        <v>0.375</v>
      </c>
      <c r="DR45" s="47">
        <f>VLOOKUP($A45,SBA07_raw!$C$266:$L$318,10,FALSE)</f>
        <v>0.25</v>
      </c>
      <c r="DS45" s="85"/>
      <c r="DT45" s="83">
        <f>VLOOKUP($A45,SBA07_raw!$C$744:$L$797,7,FALSE)</f>
        <v>0.214285714285714</v>
      </c>
      <c r="DU45" s="83">
        <f>VLOOKUP($A45,SBA07_raw!$C$744:$L$797,8,FALSE)</f>
        <v>0.57142857142857095</v>
      </c>
      <c r="DV45" s="83">
        <f>VLOOKUP($A45,SBA07_raw!$C$744:$L$797,9,FALSE)</f>
        <v>0.214285714285714</v>
      </c>
      <c r="DW45" s="83">
        <f>VLOOKUP($A45,SBA07_raw!$C$744:$L$797,10,FALSE)</f>
        <v>0</v>
      </c>
      <c r="DX45" s="83">
        <f>VLOOKUP($A45,SBA07_raw!$C$1169:$L$1222,7,FALSE)</f>
        <v>7.1428571428571397E-2</v>
      </c>
      <c r="DY45" s="83">
        <f>VLOOKUP($A45,SBA07_raw!$C$1169:$L$1222,8,FALSE)</f>
        <v>0.57142857142857095</v>
      </c>
      <c r="DZ45" s="83">
        <f>VLOOKUP($A45,SBA07_raw!$C$1169:$L$1222,9,FALSE)</f>
        <v>0.28571428571428598</v>
      </c>
      <c r="EA45" s="83">
        <f>VLOOKUP($A45,SBA07_raw!$C$1169:$L$1222,10,FALSE)</f>
        <v>7.1428571428571397E-2</v>
      </c>
      <c r="EB45" s="83">
        <f>VLOOKUP($A45,SBA07_raw!$C$319:$L$372,7,FALSE)</f>
        <v>0.214285714285714</v>
      </c>
      <c r="EC45" s="83">
        <f>VLOOKUP($A45,SBA07_raw!$C$319:$L$372,8,FALSE)</f>
        <v>0.35714285714285698</v>
      </c>
      <c r="ED45" s="83">
        <f>VLOOKUP($A45,SBA07_raw!$C$319:$L$372,9,FALSE)</f>
        <v>0.214285714285714</v>
      </c>
      <c r="EE45" s="83">
        <f>VLOOKUP($A45,SBA07_raw!$C$319:$L$372,10,FALSE)</f>
        <v>0.214285714285714</v>
      </c>
      <c r="EF45" s="85"/>
      <c r="EG45" s="84">
        <f>VLOOKUP($A45,SBA07_raw!$C$798:$L$851,7,FALSE)</f>
        <v>0</v>
      </c>
      <c r="EH45" s="84">
        <f>VLOOKUP($A45,SBA07_raw!$C$798:$L$851,8,FALSE)</f>
        <v>0.64705882352941202</v>
      </c>
      <c r="EI45" s="84">
        <f>VLOOKUP($A45,SBA07_raw!$C$798:$L$851,9,FALSE)</f>
        <v>0.35294117647058798</v>
      </c>
      <c r="EJ45" s="84">
        <f>VLOOKUP($A45,SBA07_raw!$C$798:$L$851,10,FALSE)</f>
        <v>0</v>
      </c>
      <c r="EK45" s="84">
        <f>VLOOKUP($A45,SBA07_raw!$C$1223:$L$1276,7,FALSE)</f>
        <v>0</v>
      </c>
      <c r="EL45" s="84">
        <f>VLOOKUP($A45,SBA07_raw!$C$1223:$L$1276,8,FALSE)</f>
        <v>0.64705882352941202</v>
      </c>
      <c r="EM45" s="84">
        <f>VLOOKUP($A45,SBA07_raw!$C$1223:$L$1276,9,FALSE)</f>
        <v>0.23529411764705899</v>
      </c>
      <c r="EN45" s="84">
        <f>VLOOKUP($A45,SBA07_raw!$C$1223:$L$1276,10,FALSE)</f>
        <v>0.11764705882352899</v>
      </c>
      <c r="EO45" s="84">
        <f>VLOOKUP($A45,SBA07_raw!$C$373:$L$426,7,FALSE)</f>
        <v>0</v>
      </c>
      <c r="EP45" s="84">
        <f>VLOOKUP($A45,SBA07_raw!$C$373:$L$426,8,FALSE)</f>
        <v>0.47058823529411797</v>
      </c>
      <c r="EQ45" s="84">
        <f>VLOOKUP($A45,SBA07_raw!$C$373:$L$426,9,FALSE)</f>
        <v>0.29411764705882398</v>
      </c>
      <c r="ER45" s="84">
        <f>VLOOKUP($A45,SBA07_raw!$C$373:$L$426,10,FALSE)</f>
        <v>0.23529411764705899</v>
      </c>
      <c r="ES45" s="56"/>
      <c r="ET45" s="51" t="str">
        <f>VLOOKUP($A45,Fall06HSGQE!$C$141:$J$192,7,FALSE)</f>
        <v>75% or More</v>
      </c>
      <c r="EU45" s="51" t="str">
        <f>VLOOKUP($A45,Fall06HSGQE!$C$141:$J$192,8,FALSE)</f>
        <v>25% or Fewer</v>
      </c>
      <c r="EV45" s="51" t="str">
        <f>VLOOKUP($A45,Fall06HSGQE!$C$260:$J$309,7,FALSE)</f>
        <v>*</v>
      </c>
      <c r="EW45" s="51" t="str">
        <f>VLOOKUP($A45,Fall06HSGQE!$C$260:$J$309,8,FALSE)</f>
        <v>*</v>
      </c>
      <c r="EX45" s="51" t="str">
        <f>VLOOKUP($A45,Fall06HSGQE!$C$22:$J$73,7,FALSE)</f>
        <v>60% or More</v>
      </c>
      <c r="EY45" s="51" t="str">
        <f>VLOOKUP($A45,Fall06HSGQE!$C$22:$J$73,8,FALSE)</f>
        <v>40% or Fewer</v>
      </c>
      <c r="EZ45" s="47" t="str">
        <f>VLOOKUP($A45,Fall06HSGQE!$C$193:$J$241,7,FALSE)</f>
        <v>*</v>
      </c>
      <c r="FA45" s="47" t="str">
        <f>VLOOKUP($A45,Fall06HSGQE!$C$193:$J$241,8,FALSE)</f>
        <v>*</v>
      </c>
      <c r="FB45" s="47" t="e">
        <f>VLOOKUP($A45,Fall06HSGQE!$C$310:$J$349,7,FALSE)</f>
        <v>#N/A</v>
      </c>
      <c r="FC45" s="47" t="e">
        <f>VLOOKUP($A45,Fall06HSGQE!$C$310:$J$349,8,FALSE)</f>
        <v>#N/A</v>
      </c>
      <c r="FD45" s="47" t="e">
        <f>VLOOKUP($A45,Fall06HSGQE!$C$74:$J$121,7,FALSE)</f>
        <v>#N/A</v>
      </c>
      <c r="FE45" s="47" t="e">
        <f>VLOOKUP($A45,Fall06HSGQE!$C$74:$J$121,8,FALSE)</f>
        <v>#N/A</v>
      </c>
      <c r="FF45" s="86"/>
      <c r="FG45" s="51" t="str">
        <f>VLOOKUP($A45,Spr07HSGQE!$C$141:$J$194,7,FALSE)</f>
        <v>80% or More</v>
      </c>
      <c r="FH45" s="51" t="str">
        <f>VLOOKUP($A45,Spr07HSGQE!$C$141:$J$194,8,FALSE)</f>
        <v>20% or Fewer</v>
      </c>
      <c r="FI45" s="51">
        <f>VLOOKUP($A45,Spr07HSGQE!$C$275:$J$328,7,FALSE)</f>
        <v>0.82352941176470595</v>
      </c>
      <c r="FJ45" s="51">
        <f>VLOOKUP($A45,Spr07HSGQE!$C$275:$J$328,8,FALSE)</f>
        <v>0.17647058823529399</v>
      </c>
      <c r="FK45" s="51">
        <f>VLOOKUP($A45,Spr07HSGQE!$C$2:$J$55,7,FALSE)</f>
        <v>0.64705882352941202</v>
      </c>
      <c r="FL45" s="51">
        <f>VLOOKUP($A45,Spr07HSGQE!$C$2:$J$55,8,FALSE)</f>
        <v>0.35294117647058798</v>
      </c>
      <c r="FM45" s="47" t="str">
        <f>VLOOKUP($A45,Spr07HSGQE!$C$195:$J$242,7,FALSE)</f>
        <v>*</v>
      </c>
      <c r="FN45" s="47" t="str">
        <f>VLOOKUP($A45,Spr07HSGQE!$C$195:$J$242,8,FALSE)</f>
        <v>*</v>
      </c>
      <c r="FO45" s="47" t="str">
        <f>VLOOKUP($A45,Spr07HSGQE!$C$329:$J$374,7,FALSE)</f>
        <v>*</v>
      </c>
      <c r="FP45" s="47" t="str">
        <f>VLOOKUP($A45,Spr07HSGQE!$C$329:$J$374,8,FALSE)</f>
        <v>*</v>
      </c>
      <c r="FQ45" s="47" t="str">
        <f>VLOOKUP($A45,Spr07HSGQE!$C$56:$J$104,7,FALSE)</f>
        <v>*</v>
      </c>
      <c r="FR45" s="47" t="str">
        <f>VLOOKUP($A45,Spr07HSGQE!$C$56:$J$104,8,FALSE)</f>
        <v>*</v>
      </c>
      <c r="FS45" s="51" t="e">
        <f>VLOOKUP($A45,Spr07HSGQE!$C$243:$J$274,7,FALSE)</f>
        <v>#N/A</v>
      </c>
      <c r="FT45" s="51" t="e">
        <f>VLOOKUP($A45,Spr07HSGQE!$C$243:$J$274,8,FALSE)</f>
        <v>#N/A</v>
      </c>
      <c r="FU45" s="51" t="e">
        <f>VLOOKUP($A45,Spr07HSGQE!$C$375:$J$406,7,FALSE)</f>
        <v>#N/A</v>
      </c>
      <c r="FV45" s="51" t="e">
        <f>VLOOKUP($A45,Spr07HSGQE!$C$375:$J$406,8,FALSE)</f>
        <v>#N/A</v>
      </c>
      <c r="FW45" s="51" t="e">
        <f>VLOOKUP($A45,Spr07HSGQE!$C$105:$J$140,7,FALSE)</f>
        <v>#N/A</v>
      </c>
      <c r="FX45" s="51" t="e">
        <f>VLOOKUP($A45,Spr07HSGQE!$C$105:$J$140,8,FALSE)</f>
        <v>#N/A</v>
      </c>
      <c r="FY45" s="46"/>
    </row>
    <row r="46" spans="1:181">
      <c r="A46">
        <f>VLOOKUP(B46,districts!$A$2:$B$56,2,FALSE)</f>
        <v>42</v>
      </c>
      <c r="B46" s="19" t="s">
        <v>85</v>
      </c>
      <c r="C46" s="58">
        <v>6</v>
      </c>
      <c r="D46" s="59">
        <v>2</v>
      </c>
      <c r="E46" s="60">
        <v>14209632</v>
      </c>
      <c r="F46" s="61">
        <v>1476.66</v>
      </c>
      <c r="G46" s="62">
        <v>-0.11161393753677264</v>
      </c>
      <c r="H46" s="63">
        <v>18.100000000000001</v>
      </c>
      <c r="I46" s="62">
        <v>5.0999999999999996</v>
      </c>
      <c r="J46" s="66">
        <v>40.700000000000003</v>
      </c>
      <c r="K46" s="20"/>
      <c r="L46" s="67">
        <v>18</v>
      </c>
      <c r="M46" s="63">
        <v>2.6</v>
      </c>
      <c r="N46" s="62">
        <v>1.5120967741935485</v>
      </c>
      <c r="O46" s="63">
        <v>95.031292236592307</v>
      </c>
      <c r="P46" s="68">
        <v>97</v>
      </c>
      <c r="Q46" s="69">
        <v>75.2</v>
      </c>
      <c r="R46" s="32"/>
      <c r="S46" s="48">
        <v>26.6</v>
      </c>
      <c r="T46" s="48">
        <v>36.700000000000003</v>
      </c>
      <c r="U46" s="48">
        <v>28.4</v>
      </c>
      <c r="V46" s="48">
        <v>8.3000000000000007</v>
      </c>
      <c r="W46" s="48">
        <v>30.6</v>
      </c>
      <c r="X46" s="48">
        <v>28.7</v>
      </c>
      <c r="Y46" s="48">
        <v>23.1</v>
      </c>
      <c r="Z46" s="48">
        <v>17.600000000000001</v>
      </c>
      <c r="AA46" s="48">
        <v>29.9</v>
      </c>
      <c r="AB46" s="48">
        <v>35.5</v>
      </c>
      <c r="AC46" s="48">
        <v>20.6</v>
      </c>
      <c r="AD46" s="48">
        <v>14</v>
      </c>
      <c r="AE46" s="81"/>
      <c r="AF46" s="50">
        <v>33.9</v>
      </c>
      <c r="AG46" s="50">
        <v>28.9</v>
      </c>
      <c r="AH46" s="50">
        <v>28.9</v>
      </c>
      <c r="AI46" s="50">
        <v>8.3000000000000007</v>
      </c>
      <c r="AJ46" s="50">
        <v>36.700000000000003</v>
      </c>
      <c r="AK46" s="50">
        <v>30.8</v>
      </c>
      <c r="AL46" s="50">
        <v>24.2</v>
      </c>
      <c r="AM46" s="50">
        <v>8.3000000000000007</v>
      </c>
      <c r="AN46" s="50">
        <v>31.2</v>
      </c>
      <c r="AO46" s="50">
        <v>28.8</v>
      </c>
      <c r="AP46" s="50">
        <v>25.6</v>
      </c>
      <c r="AQ46" s="50">
        <v>14.4</v>
      </c>
      <c r="AR46" s="33"/>
      <c r="AS46" s="34"/>
      <c r="AT46" s="51">
        <f>VLOOKUP(A46,SBA07_raw!$C$427:$L$478,7,FALSE)</f>
        <v>0.46666666666666701</v>
      </c>
      <c r="AU46" s="51">
        <f>VLOOKUP(A46,SBA07_raw!$C$427:$L$478,8,FALSE)</f>
        <v>0.43333333333333302</v>
      </c>
      <c r="AV46" s="51">
        <f>VLOOKUP(A46,SBA07_raw!$C$427:$L$478,9,FALSE)</f>
        <v>7.7777777777777807E-2</v>
      </c>
      <c r="AW46" s="51">
        <f>VLOOKUP(A46,SBA07_raw!$C$427:$L$478,10,FALSE)</f>
        <v>2.2222222222222199E-2</v>
      </c>
      <c r="AX46" s="51">
        <f>VLOOKUP(A46,SBA07_raw!$C$852:$L$903,7,FALSE)</f>
        <v>0.40659340659340698</v>
      </c>
      <c r="AY46" s="51">
        <f>VLOOKUP(A46,SBA07_raw!$C$852:$L$903,8,FALSE)</f>
        <v>0.450549450549451</v>
      </c>
      <c r="AZ46" s="51">
        <f>VLOOKUP(A46,SBA07_raw!$C$852:$L$903,9,FALSE)</f>
        <v>0.120879120879121</v>
      </c>
      <c r="BA46" s="51">
        <f>VLOOKUP(A46,SBA07_raw!$C$852:$L$903,10,FALSE)</f>
        <v>2.1978021978022001E-2</v>
      </c>
      <c r="BB46" s="51">
        <f>VLOOKUP(A46,SBA07_raw!$C$2:$L$53,7,FALSE)</f>
        <v>0.41758241758241799</v>
      </c>
      <c r="BC46" s="51">
        <f>VLOOKUP(A46,SBA07_raw!$C$2:$L$53,8,FALSE)</f>
        <v>0.49450549450549502</v>
      </c>
      <c r="BD46" s="51">
        <f>VLOOKUP(A46,SBA07_raw!$C$2:$L$53,9,FALSE)</f>
        <v>4.3956043956044001E-2</v>
      </c>
      <c r="BE46" s="51">
        <f>VLOOKUP(A46,SBA07_raw!$C$2:$L$53,10,FALSE)</f>
        <v>4.3956043956044001E-2</v>
      </c>
      <c r="BF46" s="33"/>
      <c r="BG46" s="47">
        <f>VLOOKUP(A46,SBA07_raw!$C$479:$L$531,7,FALSE)</f>
        <v>0.42352941176470599</v>
      </c>
      <c r="BH46" s="47">
        <f>VLOOKUP(A46,SBA07_raw!$C$479:$L$531,8,FALSE)</f>
        <v>0.47058823529411797</v>
      </c>
      <c r="BI46" s="47">
        <f>VLOOKUP(A46,SBA07_raw!$C$479:$L$531,9,FALSE)</f>
        <v>9.41176470588235E-2</v>
      </c>
      <c r="BJ46" s="47">
        <f>VLOOKUP(A46,SBA07_raw!$C$479:$L$531,10,FALSE)</f>
        <v>1.1764705882352899E-2</v>
      </c>
      <c r="BK46" s="47">
        <f>VLOOKUP(A46,SBA07_raw!$C$904:$L$956,7,FALSE)</f>
        <v>0.435294117647059</v>
      </c>
      <c r="BL46" s="47">
        <f>VLOOKUP(A46,SBA07_raw!$C$904:$L$956,8,FALSE)</f>
        <v>0.42352941176470599</v>
      </c>
      <c r="BM46" s="47">
        <f>VLOOKUP(A46,SBA07_raw!$C$904:$L$956,9,FALSE)</f>
        <v>0.11764705882352899</v>
      </c>
      <c r="BN46" s="47">
        <f>VLOOKUP(A46,SBA07_raw!$C$904:$L$956,10,FALSE)</f>
        <v>2.3529411764705899E-2</v>
      </c>
      <c r="BO46" s="47">
        <f>VLOOKUP(A46,SBA07_raw!$C$54:$L$106,7,FALSE)</f>
        <v>0.48235294117647098</v>
      </c>
      <c r="BP46" s="47">
        <f>VLOOKUP(A46,SBA07_raw!$C$54:$L$106,8,FALSE)</f>
        <v>0.42352941176470599</v>
      </c>
      <c r="BQ46" s="47">
        <f>VLOOKUP(A46,SBA07_raw!$C$54:$L$106,9,FALSE)</f>
        <v>4.7058823529411799E-2</v>
      </c>
      <c r="BR46" s="47">
        <f>VLOOKUP(A46,SBA07_raw!$C$54:$L$106,10,FALSE)</f>
        <v>4.7058823529411799E-2</v>
      </c>
      <c r="BS46" s="33"/>
      <c r="BT46" s="51">
        <f>VLOOKUP($A46,SBA07_raw!$C$532:$L$584,7,FALSE)</f>
        <v>0.354545454545455</v>
      </c>
      <c r="BU46" s="51">
        <f>VLOOKUP($A46,SBA07_raw!$C$532:$L$584,8,FALSE)</f>
        <v>0.58181818181818201</v>
      </c>
      <c r="BV46" s="51">
        <f>VLOOKUP($A46,SBA07_raw!$C$532:$L$584,9,FALSE)</f>
        <v>4.5454545454545497E-2</v>
      </c>
      <c r="BW46" s="51">
        <f>VLOOKUP($A46,SBA07_raw!$C$532:$L$584,10,FALSE)</f>
        <v>1.8181818181818198E-2</v>
      </c>
      <c r="BX46" s="52">
        <f>VLOOKUP($A46,SBA07_raw!$C$957:$L$1009,7,FALSE)</f>
        <v>0.31818181818181801</v>
      </c>
      <c r="BY46" s="52">
        <f>VLOOKUP($A46,SBA07_raw!$C$957:$L$1009,8,FALSE)</f>
        <v>0.5</v>
      </c>
      <c r="BZ46" s="52">
        <f>VLOOKUP($A46,SBA07_raw!$C$957:$L$1009,9,FALSE)</f>
        <v>0.18181818181818199</v>
      </c>
      <c r="CA46" s="52">
        <f>VLOOKUP($A46,SBA07_raw!$C$957:$L$1009,10,FALSE)</f>
        <v>0</v>
      </c>
      <c r="CB46" s="52">
        <f>VLOOKUP($A46,SBA07_raw!$C$107:$L$159,7,FALSE)</f>
        <v>0.53153153153153199</v>
      </c>
      <c r="CC46" s="52">
        <f>VLOOKUP($A46,SBA07_raw!$C$107:$L$159,8,FALSE)</f>
        <v>0.28828828828828801</v>
      </c>
      <c r="CD46" s="52">
        <f>VLOOKUP($A46,SBA07_raw!$C$107:$L$159,9,FALSE)</f>
        <v>0.144144144144144</v>
      </c>
      <c r="CE46" s="52">
        <f>VLOOKUP($A46,SBA07_raw!$C$107:$L$159,10,FALSE)</f>
        <v>3.6036036036036001E-2</v>
      </c>
      <c r="CF46" s="36"/>
      <c r="CG46" s="53">
        <f>VLOOKUP($A46,SBA07_raw!$C$585:$L$637,7,FALSE)</f>
        <v>0.34375</v>
      </c>
      <c r="CH46" s="53">
        <f>VLOOKUP($A46,SBA07_raw!$C$585:$L$637,8,FALSE)</f>
        <v>0.5</v>
      </c>
      <c r="CI46" s="53">
        <f>VLOOKUP($A46,SBA07_raw!$C$585:$L$637,9,FALSE)</f>
        <v>0.125</v>
      </c>
      <c r="CJ46" s="53">
        <f>VLOOKUP($A46,SBA07_raw!$C$585:$L$637,10,FALSE)</f>
        <v>3.125E-2</v>
      </c>
      <c r="CK46" s="53">
        <f>VLOOKUP($A46,SBA07_raw!$C$1010:$L$1062,7,FALSE)</f>
        <v>0.32653061224489799</v>
      </c>
      <c r="CL46" s="53">
        <f>VLOOKUP($A46,SBA07_raw!$C$1010:$L$1062,8,FALSE)</f>
        <v>0.34693877551020402</v>
      </c>
      <c r="CM46" s="53">
        <f>VLOOKUP($A46,SBA07_raw!$C$1010:$L$1062,9,FALSE)</f>
        <v>0.30612244897959201</v>
      </c>
      <c r="CN46" s="53">
        <f>VLOOKUP($A46,SBA07_raw!$C$1010:$L$1062,10,FALSE)</f>
        <v>2.04081632653061E-2</v>
      </c>
      <c r="CO46" s="53">
        <f>VLOOKUP($A46,SBA07_raw!$C$160:$L$212,7,FALSE)</f>
        <v>0.34736842105263199</v>
      </c>
      <c r="CP46" s="53">
        <f>VLOOKUP($A46,SBA07_raw!$C$160:$L$212,8,FALSE)</f>
        <v>0.35789473684210499</v>
      </c>
      <c r="CQ46" s="53">
        <f>VLOOKUP($A46,SBA07_raw!$C$160:$L$212,9,FALSE)</f>
        <v>0.17894736842105299</v>
      </c>
      <c r="CR46" s="53">
        <f>VLOOKUP($A46,SBA07_raw!$C$160:$L$212,10,FALSE)</f>
        <v>0.115789473684211</v>
      </c>
      <c r="CS46" s="33"/>
      <c r="CT46" s="51">
        <f>VLOOKUP($A46,SBA07_raw!$C$638:$L$690,7,FALSE)</f>
        <v>0.4453125</v>
      </c>
      <c r="CU46" s="51">
        <f>VLOOKUP($A46,SBA07_raw!$C$638:$L$690,8,FALSE)</f>
        <v>0.421875</v>
      </c>
      <c r="CV46" s="51">
        <f>VLOOKUP($A46,SBA07_raw!$C$638:$L$690,9,FALSE)</f>
        <v>0.1015625</v>
      </c>
      <c r="CW46" s="51">
        <f>VLOOKUP($A46,SBA07_raw!$C$638:$L$690,10,FALSE)</f>
        <v>3.125E-2</v>
      </c>
      <c r="CX46" s="51">
        <f>VLOOKUP($A46,SBA07_raw!$C$1063:$L$1115,7,FALSE)</f>
        <v>0.18461538461538499</v>
      </c>
      <c r="CY46" s="51">
        <f>VLOOKUP($A46,SBA07_raw!$C$1063:$L$1115,8,FALSE)</f>
        <v>0.60769230769230798</v>
      </c>
      <c r="CZ46" s="51">
        <f>VLOOKUP($A46,SBA07_raw!$C$1063:$L$1115,9,FALSE)</f>
        <v>0.16153846153846199</v>
      </c>
      <c r="DA46" s="51">
        <f>VLOOKUP($A46,SBA07_raw!$C$1063:$L$1115,10,FALSE)</f>
        <v>4.6153846153846198E-2</v>
      </c>
      <c r="DB46" s="51">
        <f>VLOOKUP($A46,SBA07_raw!$C$213:$L$265,7,FALSE)</f>
        <v>0.31007751937984501</v>
      </c>
      <c r="DC46" s="51">
        <f>VLOOKUP($A46,SBA07_raw!$C$213:$L$265,8,FALSE)</f>
        <v>0.387596899224806</v>
      </c>
      <c r="DD46" s="51">
        <f>VLOOKUP($A46,SBA07_raw!$C$213:$L$265,9,FALSE)</f>
        <v>0.24031007751937999</v>
      </c>
      <c r="DE46" s="51">
        <f>VLOOKUP($A46,SBA07_raw!$C$213:$L$265,10,FALSE)</f>
        <v>6.2015503875968998E-2</v>
      </c>
      <c r="DF46" s="33"/>
      <c r="DG46" s="47">
        <f>VLOOKUP($A46,SBA07_raw!$C$691:$L$743,7,FALSE)</f>
        <v>0.42372881355932202</v>
      </c>
      <c r="DH46" s="47">
        <f>VLOOKUP($A46,SBA07_raw!$C$691:$L$743,8,FALSE)</f>
        <v>0.47457627118644102</v>
      </c>
      <c r="DI46" s="47">
        <f>VLOOKUP($A46,SBA07_raw!$C$691:$L$743,9,FALSE)</f>
        <v>8.4745762711864403E-2</v>
      </c>
      <c r="DJ46" s="47">
        <f>VLOOKUP($A46,SBA07_raw!$C$691:$L$743,10,FALSE)</f>
        <v>1.6949152542372899E-2</v>
      </c>
      <c r="DK46" s="47">
        <f>VLOOKUP($A46,SBA07_raw!$C$1116:$L$1168,7,FALSE)</f>
        <v>0.12711864406779699</v>
      </c>
      <c r="DL46" s="47">
        <f>VLOOKUP($A46,SBA07_raw!$C$1116:$L$1168,8,FALSE)</f>
        <v>0.65254237288135597</v>
      </c>
      <c r="DM46" s="47">
        <f>VLOOKUP($A46,SBA07_raw!$C$1116:$L$1168,9,FALSE)</f>
        <v>0.144067796610169</v>
      </c>
      <c r="DN46" s="47">
        <f>VLOOKUP($A46,SBA07_raw!$C$1116:$L$1168,10,FALSE)</f>
        <v>7.6271186440677999E-2</v>
      </c>
      <c r="DO46" s="47">
        <f>VLOOKUP($A46,SBA07_raw!$C$266:$L$318,7,FALSE)</f>
        <v>0.35344827586206901</v>
      </c>
      <c r="DP46" s="47">
        <f>VLOOKUP($A46,SBA07_raw!$C$266:$L$318,8,FALSE)</f>
        <v>0.431034482758621</v>
      </c>
      <c r="DQ46" s="47">
        <f>VLOOKUP($A46,SBA07_raw!$C$266:$L$318,9,FALSE)</f>
        <v>0.12068965517241401</v>
      </c>
      <c r="DR46" s="47">
        <f>VLOOKUP($A46,SBA07_raw!$C$266:$L$318,10,FALSE)</f>
        <v>9.4827586206896505E-2</v>
      </c>
      <c r="DS46" s="85"/>
      <c r="DT46" s="83">
        <f>VLOOKUP($A46,SBA07_raw!$C$744:$L$797,7,FALSE)</f>
        <v>0.61111111111111105</v>
      </c>
      <c r="DU46" s="83">
        <f>VLOOKUP($A46,SBA07_raw!$C$744:$L$797,8,FALSE)</f>
        <v>0.32222222222222202</v>
      </c>
      <c r="DV46" s="83">
        <f>VLOOKUP($A46,SBA07_raw!$C$744:$L$797,9,FALSE)</f>
        <v>5.5555555555555601E-2</v>
      </c>
      <c r="DW46" s="83">
        <f>VLOOKUP($A46,SBA07_raw!$C$744:$L$797,10,FALSE)</f>
        <v>1.1111111111111099E-2</v>
      </c>
      <c r="DX46" s="83">
        <f>VLOOKUP($A46,SBA07_raw!$C$1169:$L$1222,7,FALSE)</f>
        <v>0.16666666666666699</v>
      </c>
      <c r="DY46" s="83">
        <f>VLOOKUP($A46,SBA07_raw!$C$1169:$L$1222,8,FALSE)</f>
        <v>0.67777777777777803</v>
      </c>
      <c r="DZ46" s="83">
        <f>VLOOKUP($A46,SBA07_raw!$C$1169:$L$1222,9,FALSE)</f>
        <v>0.133333333333333</v>
      </c>
      <c r="EA46" s="83">
        <f>VLOOKUP($A46,SBA07_raw!$C$1169:$L$1222,10,FALSE)</f>
        <v>2.2222222222222199E-2</v>
      </c>
      <c r="EB46" s="83">
        <f>VLOOKUP($A46,SBA07_raw!$C$319:$L$372,7,FALSE)</f>
        <v>0.325842696629214</v>
      </c>
      <c r="EC46" s="83">
        <f>VLOOKUP($A46,SBA07_raw!$C$319:$L$372,8,FALSE)</f>
        <v>0.41573033707865198</v>
      </c>
      <c r="ED46" s="83">
        <f>VLOOKUP($A46,SBA07_raw!$C$319:$L$372,9,FALSE)</f>
        <v>0.123595505617978</v>
      </c>
      <c r="EE46" s="83">
        <f>VLOOKUP($A46,SBA07_raw!$C$319:$L$372,10,FALSE)</f>
        <v>0.13483146067415699</v>
      </c>
      <c r="EF46" s="85"/>
      <c r="EG46" s="84">
        <f>VLOOKUP($A46,SBA07_raw!$C$798:$L$851,7,FALSE)</f>
        <v>0.40776699029126201</v>
      </c>
      <c r="EH46" s="84">
        <f>VLOOKUP($A46,SBA07_raw!$C$798:$L$851,8,FALSE)</f>
        <v>0.485436893203884</v>
      </c>
      <c r="EI46" s="84">
        <f>VLOOKUP($A46,SBA07_raw!$C$798:$L$851,9,FALSE)</f>
        <v>7.7669902912621394E-2</v>
      </c>
      <c r="EJ46" s="84">
        <f>VLOOKUP($A46,SBA07_raw!$C$798:$L$851,10,FALSE)</f>
        <v>2.9126213592233E-2</v>
      </c>
      <c r="EK46" s="84">
        <f>VLOOKUP($A46,SBA07_raw!$C$1223:$L$1276,7,FALSE)</f>
        <v>9.8039215686274508E-3</v>
      </c>
      <c r="EL46" s="84">
        <f>VLOOKUP($A46,SBA07_raw!$C$1223:$L$1276,8,FALSE)</f>
        <v>0.87254901960784303</v>
      </c>
      <c r="EM46" s="84">
        <f>VLOOKUP($A46,SBA07_raw!$C$1223:$L$1276,9,FALSE)</f>
        <v>9.8039215686274495E-2</v>
      </c>
      <c r="EN46" s="84">
        <f>VLOOKUP($A46,SBA07_raw!$C$1223:$L$1276,10,FALSE)</f>
        <v>1.9607843137254902E-2</v>
      </c>
      <c r="EO46" s="84">
        <f>VLOOKUP($A46,SBA07_raw!$C$373:$L$426,7,FALSE)</f>
        <v>0.13592233009708701</v>
      </c>
      <c r="EP46" s="84">
        <f>VLOOKUP($A46,SBA07_raw!$C$373:$L$426,8,FALSE)</f>
        <v>0.57281553398058205</v>
      </c>
      <c r="EQ46" s="84">
        <f>VLOOKUP($A46,SBA07_raw!$C$373:$L$426,9,FALSE)</f>
        <v>0.17475728155339801</v>
      </c>
      <c r="ER46" s="84">
        <f>VLOOKUP($A46,SBA07_raw!$C$373:$L$426,10,FALSE)</f>
        <v>0.116504854368932</v>
      </c>
      <c r="ES46" s="56"/>
      <c r="ET46" s="51">
        <f>VLOOKUP($A46,Fall06HSGQE!$C$141:$J$192,7,FALSE)</f>
        <v>0.78571428571428603</v>
      </c>
      <c r="EU46" s="51">
        <f>VLOOKUP($A46,Fall06HSGQE!$C$141:$J$192,8,FALSE)</f>
        <v>0.214285714285714</v>
      </c>
      <c r="EV46" s="51">
        <f>VLOOKUP($A46,Fall06HSGQE!$C$260:$J$309,7,FALSE)</f>
        <v>0.66666666666666696</v>
      </c>
      <c r="EW46" s="51">
        <f>VLOOKUP($A46,Fall06HSGQE!$C$260:$J$309,8,FALSE)</f>
        <v>0.33333333333333298</v>
      </c>
      <c r="EX46" s="51">
        <f>VLOOKUP($A46,Fall06HSGQE!$C$22:$J$73,7,FALSE)</f>
        <v>0.63636363636363602</v>
      </c>
      <c r="EY46" s="51">
        <f>VLOOKUP($A46,Fall06HSGQE!$C$22:$J$73,8,FALSE)</f>
        <v>0.36363636363636398</v>
      </c>
      <c r="EZ46" s="47" t="str">
        <f>VLOOKUP($A46,Fall06HSGQE!$C$193:$J$241,7,FALSE)</f>
        <v>75% or More</v>
      </c>
      <c r="FA46" s="47" t="str">
        <f>VLOOKUP($A46,Fall06HSGQE!$C$193:$J$241,8,FALSE)</f>
        <v>25% or Fewer</v>
      </c>
      <c r="FB46" s="47" t="str">
        <f>VLOOKUP($A46,Fall06HSGQE!$C$310:$J$349,7,FALSE)</f>
        <v>*</v>
      </c>
      <c r="FC46" s="47" t="str">
        <f>VLOOKUP($A46,Fall06HSGQE!$C$310:$J$349,8,FALSE)</f>
        <v>*</v>
      </c>
      <c r="FD46" s="47">
        <f>VLOOKUP($A46,Fall06HSGQE!$C$74:$J$121,7,FALSE)</f>
        <v>0.57142857142857095</v>
      </c>
      <c r="FE46" s="47">
        <f>VLOOKUP($A46,Fall06HSGQE!$C$74:$J$121,8,FALSE)</f>
        <v>0.42857142857142899</v>
      </c>
      <c r="FF46" s="86"/>
      <c r="FG46" s="51">
        <f>VLOOKUP($A46,Spr07HSGQE!$C$141:$J$194,7,FALSE)</f>
        <v>0.91262135922330101</v>
      </c>
      <c r="FH46" s="51">
        <f>VLOOKUP($A46,Spr07HSGQE!$C$141:$J$194,8,FALSE)</f>
        <v>8.7378640776699004E-2</v>
      </c>
      <c r="FI46" s="51">
        <f>VLOOKUP($A46,Spr07HSGQE!$C$275:$J$328,7,FALSE)</f>
        <v>0.91089108910891103</v>
      </c>
      <c r="FJ46" s="51">
        <f>VLOOKUP($A46,Spr07HSGQE!$C$275:$J$328,8,FALSE)</f>
        <v>8.9108910891089105E-2</v>
      </c>
      <c r="FK46" s="51">
        <f>VLOOKUP($A46,Spr07HSGQE!$C$2:$J$55,7,FALSE)</f>
        <v>0.82524271844660202</v>
      </c>
      <c r="FL46" s="51">
        <f>VLOOKUP($A46,Spr07HSGQE!$C$2:$J$55,8,FALSE)</f>
        <v>0.17475728155339801</v>
      </c>
      <c r="FM46" s="47" t="str">
        <f>VLOOKUP($A46,Spr07HSGQE!$C$195:$J$242,7,FALSE)</f>
        <v>60% or More</v>
      </c>
      <c r="FN46" s="47" t="str">
        <f>VLOOKUP($A46,Spr07HSGQE!$C$195:$J$242,8,FALSE)</f>
        <v>40% or Fewer</v>
      </c>
      <c r="FO46" s="47" t="str">
        <f>VLOOKUP($A46,Spr07HSGQE!$C$329:$J$374,7,FALSE)</f>
        <v>40% or Fewer</v>
      </c>
      <c r="FP46" s="47" t="str">
        <f>VLOOKUP($A46,Spr07HSGQE!$C$329:$J$374,8,FALSE)</f>
        <v>60% or More</v>
      </c>
      <c r="FQ46" s="47">
        <f>VLOOKUP($A46,Spr07HSGQE!$C$56:$J$104,7,FALSE)</f>
        <v>0.55555555555555602</v>
      </c>
      <c r="FR46" s="47">
        <f>VLOOKUP($A46,Spr07HSGQE!$C$56:$J$104,8,FALSE)</f>
        <v>0.44444444444444398</v>
      </c>
      <c r="FS46" s="51" t="str">
        <f>VLOOKUP($A46,Spr07HSGQE!$C$243:$J$274,7,FALSE)</f>
        <v>*</v>
      </c>
      <c r="FT46" s="51" t="str">
        <f>VLOOKUP($A46,Spr07HSGQE!$C$243:$J$274,8,FALSE)</f>
        <v>*</v>
      </c>
      <c r="FU46" s="51" t="str">
        <f>VLOOKUP($A46,Spr07HSGQE!$C$375:$J$406,7,FALSE)</f>
        <v>*</v>
      </c>
      <c r="FV46" s="51" t="str">
        <f>VLOOKUP($A46,Spr07HSGQE!$C$375:$J$406,8,FALSE)</f>
        <v>*</v>
      </c>
      <c r="FW46" s="51" t="str">
        <f>VLOOKUP($A46,Spr07HSGQE!$C$105:$J$140,7,FALSE)</f>
        <v>*</v>
      </c>
      <c r="FX46" s="51" t="str">
        <f>VLOOKUP($A46,Spr07HSGQE!$C$105:$J$140,8,FALSE)</f>
        <v>*</v>
      </c>
      <c r="FY46" s="46"/>
    </row>
    <row r="47" spans="1:181">
      <c r="A47">
        <f>VLOOKUP(B47,districts!$A$2:$B$56,2,FALSE)</f>
        <v>43</v>
      </c>
      <c r="B47" s="19" t="s">
        <v>86</v>
      </c>
      <c r="C47" s="58">
        <v>1</v>
      </c>
      <c r="D47" s="59">
        <v>1</v>
      </c>
      <c r="E47" s="60">
        <v>1702582</v>
      </c>
      <c r="F47" s="61">
        <v>109.25</v>
      </c>
      <c r="G47" s="62">
        <v>0.45977011494252873</v>
      </c>
      <c r="H47" s="63">
        <v>13.3</v>
      </c>
      <c r="I47" s="62">
        <v>0</v>
      </c>
      <c r="J47" s="66">
        <v>11.4</v>
      </c>
      <c r="K47" s="20"/>
      <c r="L47" s="67">
        <v>0</v>
      </c>
      <c r="M47" s="63">
        <v>0</v>
      </c>
      <c r="N47" s="62">
        <v>1.4705882352941175</v>
      </c>
      <c r="O47" s="63">
        <v>90.219320849796716</v>
      </c>
      <c r="P47" s="68">
        <v>6</v>
      </c>
      <c r="Q47" s="69">
        <v>100</v>
      </c>
      <c r="R47" s="32"/>
      <c r="S47" s="48">
        <v>75</v>
      </c>
      <c r="T47" s="48">
        <v>25</v>
      </c>
      <c r="U47" s="48">
        <v>0</v>
      </c>
      <c r="V47" s="48">
        <v>0</v>
      </c>
      <c r="W47" s="48">
        <v>75</v>
      </c>
      <c r="X47" s="48">
        <v>25</v>
      </c>
      <c r="Y47" s="48">
        <v>0</v>
      </c>
      <c r="Z47" s="48">
        <v>0</v>
      </c>
      <c r="AA47" s="48">
        <v>25</v>
      </c>
      <c r="AB47" s="48">
        <v>50</v>
      </c>
      <c r="AC47" s="48">
        <v>25</v>
      </c>
      <c r="AD47" s="48">
        <v>0</v>
      </c>
      <c r="AE47" s="81"/>
      <c r="AF47" s="50">
        <v>37.5</v>
      </c>
      <c r="AG47" s="50">
        <v>50</v>
      </c>
      <c r="AH47" s="50">
        <v>12.5</v>
      </c>
      <c r="AI47" s="50">
        <v>0</v>
      </c>
      <c r="AJ47" s="50">
        <v>75</v>
      </c>
      <c r="AK47" s="50">
        <v>12.5</v>
      </c>
      <c r="AL47" s="50">
        <v>12.5</v>
      </c>
      <c r="AM47" s="50">
        <v>0</v>
      </c>
      <c r="AN47" s="50">
        <v>37.5</v>
      </c>
      <c r="AO47" s="50">
        <v>50</v>
      </c>
      <c r="AP47" s="50">
        <v>12.5</v>
      </c>
      <c r="AQ47" s="50">
        <v>0</v>
      </c>
      <c r="AR47" s="33"/>
      <c r="AS47" s="34"/>
      <c r="AT47" s="51" t="str">
        <f>VLOOKUP(A47,SBA07_raw!$C$427:$L$478,7,FALSE)</f>
        <v>*</v>
      </c>
      <c r="AU47" s="51" t="str">
        <f>VLOOKUP(A47,SBA07_raw!$C$427:$L$478,8,FALSE)</f>
        <v>*</v>
      </c>
      <c r="AV47" s="51" t="str">
        <f>VLOOKUP(A47,SBA07_raw!$C$427:$L$478,9,FALSE)</f>
        <v>*</v>
      </c>
      <c r="AW47" s="51" t="str">
        <f>VLOOKUP(A47,SBA07_raw!$C$427:$L$478,10,FALSE)</f>
        <v>*</v>
      </c>
      <c r="AX47" s="51" t="str">
        <f>VLOOKUP(A47,SBA07_raw!$C$852:$L$903,7,FALSE)</f>
        <v>*</v>
      </c>
      <c r="AY47" s="51" t="str">
        <f>VLOOKUP(A47,SBA07_raw!$C$852:$L$903,8,FALSE)</f>
        <v>*</v>
      </c>
      <c r="AZ47" s="51" t="str">
        <f>VLOOKUP(A47,SBA07_raw!$C$852:$L$903,9,FALSE)</f>
        <v>*</v>
      </c>
      <c r="BA47" s="51" t="str">
        <f>VLOOKUP(A47,SBA07_raw!$C$852:$L$903,10,FALSE)</f>
        <v>*</v>
      </c>
      <c r="BB47" s="51" t="str">
        <f>VLOOKUP(A47,SBA07_raw!$C$2:$L$53,7,FALSE)</f>
        <v>*</v>
      </c>
      <c r="BC47" s="51" t="str">
        <f>VLOOKUP(A47,SBA07_raw!$C$2:$L$53,8,FALSE)</f>
        <v>*</v>
      </c>
      <c r="BD47" s="51" t="str">
        <f>VLOOKUP(A47,SBA07_raw!$C$2:$L$53,9,FALSE)</f>
        <v>*</v>
      </c>
      <c r="BE47" s="51" t="str">
        <f>VLOOKUP(A47,SBA07_raw!$C$2:$L$53,10,FALSE)</f>
        <v>*</v>
      </c>
      <c r="BF47" s="33"/>
      <c r="BG47" s="47" t="str">
        <f>VLOOKUP(A47,SBA07_raw!$C$479:$L$531,7,FALSE)</f>
        <v>60% or More</v>
      </c>
      <c r="BH47" s="47" t="str">
        <f>VLOOKUP(A47,SBA07_raw!$C$479:$L$531,8,FALSE)</f>
        <v>40% or Fewer</v>
      </c>
      <c r="BI47" s="47">
        <f>VLOOKUP(A47,SBA07_raw!$C$479:$L$531,9,FALSE)</f>
        <v>0</v>
      </c>
      <c r="BJ47" s="47">
        <f>VLOOKUP(A47,SBA07_raw!$C$479:$L$531,10,FALSE)</f>
        <v>0</v>
      </c>
      <c r="BK47" s="47" t="str">
        <f>VLOOKUP(A47,SBA07_raw!$C$904:$L$956,7,FALSE)</f>
        <v>60% or More</v>
      </c>
      <c r="BL47" s="47" t="str">
        <f>VLOOKUP(A47,SBA07_raw!$C$904:$L$956,8,FALSE)</f>
        <v>40% or Fewer</v>
      </c>
      <c r="BM47" s="47">
        <f>VLOOKUP(A47,SBA07_raw!$C$904:$L$956,9,FALSE)</f>
        <v>0</v>
      </c>
      <c r="BN47" s="47">
        <f>VLOOKUP(A47,SBA07_raw!$C$904:$L$956,10,FALSE)</f>
        <v>0</v>
      </c>
      <c r="BO47" s="47" t="str">
        <f>VLOOKUP(A47,SBA07_raw!$C$54:$L$106,7,FALSE)</f>
        <v>60% or More</v>
      </c>
      <c r="BP47" s="47" t="str">
        <f>VLOOKUP(A47,SBA07_raw!$C$54:$L$106,8,FALSE)</f>
        <v>40% or Fewer</v>
      </c>
      <c r="BQ47" s="47">
        <f>VLOOKUP(A47,SBA07_raw!$C$54:$L$106,9,FALSE)</f>
        <v>0</v>
      </c>
      <c r="BR47" s="47">
        <f>VLOOKUP(A47,SBA07_raw!$C$54:$L$106,10,FALSE)</f>
        <v>0</v>
      </c>
      <c r="BS47" s="33"/>
      <c r="BT47" s="51" t="str">
        <f>VLOOKUP($A47,SBA07_raw!$C$532:$L$584,7,FALSE)</f>
        <v>*</v>
      </c>
      <c r="BU47" s="51" t="str">
        <f>VLOOKUP($A47,SBA07_raw!$C$532:$L$584,8,FALSE)</f>
        <v>*</v>
      </c>
      <c r="BV47" s="51" t="str">
        <f>VLOOKUP($A47,SBA07_raw!$C$532:$L$584,9,FALSE)</f>
        <v>*</v>
      </c>
      <c r="BW47" s="51" t="str">
        <f>VLOOKUP($A47,SBA07_raw!$C$532:$L$584,10,FALSE)</f>
        <v>*</v>
      </c>
      <c r="BX47" s="52" t="str">
        <f>VLOOKUP($A47,SBA07_raw!$C$957:$L$1009,7,FALSE)</f>
        <v>*</v>
      </c>
      <c r="BY47" s="52" t="str">
        <f>VLOOKUP($A47,SBA07_raw!$C$957:$L$1009,8,FALSE)</f>
        <v>*</v>
      </c>
      <c r="BZ47" s="52" t="str">
        <f>VLOOKUP($A47,SBA07_raw!$C$957:$L$1009,9,FALSE)</f>
        <v>*</v>
      </c>
      <c r="CA47" s="52" t="str">
        <f>VLOOKUP($A47,SBA07_raw!$C$957:$L$1009,10,FALSE)</f>
        <v>*</v>
      </c>
      <c r="CB47" s="52" t="str">
        <f>VLOOKUP($A47,SBA07_raw!$C$107:$L$159,7,FALSE)</f>
        <v>*</v>
      </c>
      <c r="CC47" s="52" t="str">
        <f>VLOOKUP($A47,SBA07_raw!$C$107:$L$159,8,FALSE)</f>
        <v>*</v>
      </c>
      <c r="CD47" s="52" t="str">
        <f>VLOOKUP($A47,SBA07_raw!$C$107:$L$159,9,FALSE)</f>
        <v>*</v>
      </c>
      <c r="CE47" s="52" t="str">
        <f>VLOOKUP($A47,SBA07_raw!$C$107:$L$159,10,FALSE)</f>
        <v>*</v>
      </c>
      <c r="CF47" s="36"/>
      <c r="CG47" s="53">
        <f>VLOOKUP($A47,SBA07_raw!$C$585:$L$637,7,FALSE)</f>
        <v>0.6</v>
      </c>
      <c r="CH47" s="53">
        <f>VLOOKUP($A47,SBA07_raw!$C$585:$L$637,8,FALSE)</f>
        <v>0.3</v>
      </c>
      <c r="CI47" s="53">
        <f>VLOOKUP($A47,SBA07_raw!$C$585:$L$637,9,FALSE)</f>
        <v>0.1</v>
      </c>
      <c r="CJ47" s="53">
        <f>VLOOKUP($A47,SBA07_raw!$C$585:$L$637,10,FALSE)</f>
        <v>0</v>
      </c>
      <c r="CK47" s="53">
        <f>VLOOKUP($A47,SBA07_raw!$C$1010:$L$1062,7,FALSE)</f>
        <v>0.7</v>
      </c>
      <c r="CL47" s="53">
        <f>VLOOKUP($A47,SBA07_raw!$C$1010:$L$1062,8,FALSE)</f>
        <v>0.1</v>
      </c>
      <c r="CM47" s="53">
        <f>VLOOKUP($A47,SBA07_raw!$C$1010:$L$1062,9,FALSE)</f>
        <v>0.2</v>
      </c>
      <c r="CN47" s="53">
        <f>VLOOKUP($A47,SBA07_raw!$C$1010:$L$1062,10,FALSE)</f>
        <v>0</v>
      </c>
      <c r="CO47" s="53">
        <f>VLOOKUP($A47,SBA07_raw!$C$160:$L$212,7,FALSE)</f>
        <v>0.6</v>
      </c>
      <c r="CP47" s="53">
        <f>VLOOKUP($A47,SBA07_raw!$C$160:$L$212,8,FALSE)</f>
        <v>0.3</v>
      </c>
      <c r="CQ47" s="53">
        <f>VLOOKUP($A47,SBA07_raw!$C$160:$L$212,9,FALSE)</f>
        <v>0.1</v>
      </c>
      <c r="CR47" s="53">
        <f>VLOOKUP($A47,SBA07_raw!$C$160:$L$212,10,FALSE)</f>
        <v>0</v>
      </c>
      <c r="CS47" s="33"/>
      <c r="CT47" s="51">
        <f>VLOOKUP($A47,SBA07_raw!$C$638:$L$690,7,FALSE)</f>
        <v>0.625</v>
      </c>
      <c r="CU47" s="51">
        <f>VLOOKUP($A47,SBA07_raw!$C$638:$L$690,8,FALSE)</f>
        <v>0.375</v>
      </c>
      <c r="CV47" s="51">
        <f>VLOOKUP($A47,SBA07_raw!$C$638:$L$690,9,FALSE)</f>
        <v>0</v>
      </c>
      <c r="CW47" s="51">
        <f>VLOOKUP($A47,SBA07_raw!$C$638:$L$690,10,FALSE)</f>
        <v>0</v>
      </c>
      <c r="CX47" s="51">
        <f>VLOOKUP($A47,SBA07_raw!$C$1063:$L$1115,7,FALSE)</f>
        <v>0.375</v>
      </c>
      <c r="CY47" s="51">
        <f>VLOOKUP($A47,SBA07_raw!$C$1063:$L$1115,8,FALSE)</f>
        <v>0.625</v>
      </c>
      <c r="CZ47" s="51">
        <f>VLOOKUP($A47,SBA07_raw!$C$1063:$L$1115,9,FALSE)</f>
        <v>0</v>
      </c>
      <c r="DA47" s="51">
        <f>VLOOKUP($A47,SBA07_raw!$C$1063:$L$1115,10,FALSE)</f>
        <v>0</v>
      </c>
      <c r="DB47" s="51">
        <f>VLOOKUP($A47,SBA07_raw!$C$213:$L$265,7,FALSE)</f>
        <v>0.375</v>
      </c>
      <c r="DC47" s="51">
        <f>VLOOKUP($A47,SBA07_raw!$C$213:$L$265,8,FALSE)</f>
        <v>0.625</v>
      </c>
      <c r="DD47" s="51">
        <f>VLOOKUP($A47,SBA07_raw!$C$213:$L$265,9,FALSE)</f>
        <v>0</v>
      </c>
      <c r="DE47" s="51">
        <f>VLOOKUP($A47,SBA07_raw!$C$213:$L$265,10,FALSE)</f>
        <v>0</v>
      </c>
      <c r="DF47" s="33"/>
      <c r="DG47" s="47">
        <f>VLOOKUP($A47,SBA07_raw!$C$691:$L$743,7,FALSE)</f>
        <v>0.44444444444444398</v>
      </c>
      <c r="DH47" s="47">
        <f>VLOOKUP($A47,SBA07_raw!$C$691:$L$743,8,FALSE)</f>
        <v>0.55555555555555602</v>
      </c>
      <c r="DI47" s="47">
        <f>VLOOKUP($A47,SBA07_raw!$C$691:$L$743,9,FALSE)</f>
        <v>0</v>
      </c>
      <c r="DJ47" s="47">
        <f>VLOOKUP($A47,SBA07_raw!$C$691:$L$743,10,FALSE)</f>
        <v>0</v>
      </c>
      <c r="DK47" s="47">
        <f>VLOOKUP($A47,SBA07_raw!$C$1116:$L$1168,7,FALSE)</f>
        <v>0.11111111111111099</v>
      </c>
      <c r="DL47" s="47">
        <f>VLOOKUP($A47,SBA07_raw!$C$1116:$L$1168,8,FALSE)</f>
        <v>0.77777777777777801</v>
      </c>
      <c r="DM47" s="47">
        <f>VLOOKUP($A47,SBA07_raw!$C$1116:$L$1168,9,FALSE)</f>
        <v>0.11111111111111099</v>
      </c>
      <c r="DN47" s="47">
        <f>VLOOKUP($A47,SBA07_raw!$C$1116:$L$1168,10,FALSE)</f>
        <v>0</v>
      </c>
      <c r="DO47" s="47">
        <f>VLOOKUP($A47,SBA07_raw!$C$266:$L$318,7,FALSE)</f>
        <v>0.44444444444444398</v>
      </c>
      <c r="DP47" s="47">
        <f>VLOOKUP($A47,SBA07_raw!$C$266:$L$318,8,FALSE)</f>
        <v>0.33333333333333298</v>
      </c>
      <c r="DQ47" s="47">
        <f>VLOOKUP($A47,SBA07_raw!$C$266:$L$318,9,FALSE)</f>
        <v>0.11111111111111099</v>
      </c>
      <c r="DR47" s="47">
        <f>VLOOKUP($A47,SBA07_raw!$C$266:$L$318,10,FALSE)</f>
        <v>0.11111111111111099</v>
      </c>
      <c r="DS47" s="85"/>
      <c r="DT47" s="83">
        <f>VLOOKUP($A47,SBA07_raw!$C$744:$L$797,7,FALSE)</f>
        <v>0.69230769230769196</v>
      </c>
      <c r="DU47" s="83">
        <f>VLOOKUP($A47,SBA07_raw!$C$744:$L$797,8,FALSE)</f>
        <v>0.230769230769231</v>
      </c>
      <c r="DV47" s="83">
        <f>VLOOKUP($A47,SBA07_raw!$C$744:$L$797,9,FALSE)</f>
        <v>7.69230769230769E-2</v>
      </c>
      <c r="DW47" s="83">
        <f>VLOOKUP($A47,SBA07_raw!$C$744:$L$797,10,FALSE)</f>
        <v>0</v>
      </c>
      <c r="DX47" s="83">
        <f>VLOOKUP($A47,SBA07_raw!$C$1169:$L$1222,7,FALSE)</f>
        <v>0.15384615384615399</v>
      </c>
      <c r="DY47" s="83">
        <f>VLOOKUP($A47,SBA07_raw!$C$1169:$L$1222,8,FALSE)</f>
        <v>0.69230769230769196</v>
      </c>
      <c r="DZ47" s="83">
        <f>VLOOKUP($A47,SBA07_raw!$C$1169:$L$1222,9,FALSE)</f>
        <v>0.15384615384615399</v>
      </c>
      <c r="EA47" s="83">
        <f>VLOOKUP($A47,SBA07_raw!$C$1169:$L$1222,10,FALSE)</f>
        <v>0</v>
      </c>
      <c r="EB47" s="83">
        <f>VLOOKUP($A47,SBA07_raw!$C$319:$L$372,7,FALSE)</f>
        <v>0.53846153846153799</v>
      </c>
      <c r="EC47" s="83">
        <f>VLOOKUP($A47,SBA07_raw!$C$319:$L$372,8,FALSE)</f>
        <v>0.230769230769231</v>
      </c>
      <c r="ED47" s="83">
        <f>VLOOKUP($A47,SBA07_raw!$C$319:$L$372,9,FALSE)</f>
        <v>0.230769230769231</v>
      </c>
      <c r="EE47" s="83">
        <f>VLOOKUP($A47,SBA07_raw!$C$319:$L$372,10,FALSE)</f>
        <v>0</v>
      </c>
      <c r="EF47" s="85"/>
      <c r="EG47" s="84">
        <f>VLOOKUP($A47,SBA07_raw!$C$798:$L$851,7,FALSE)</f>
        <v>0.5</v>
      </c>
      <c r="EH47" s="84">
        <f>VLOOKUP($A47,SBA07_raw!$C$798:$L$851,8,FALSE)</f>
        <v>0.5</v>
      </c>
      <c r="EI47" s="84">
        <f>VLOOKUP($A47,SBA07_raw!$C$798:$L$851,9,FALSE)</f>
        <v>0</v>
      </c>
      <c r="EJ47" s="84">
        <f>VLOOKUP($A47,SBA07_raw!$C$798:$L$851,10,FALSE)</f>
        <v>0</v>
      </c>
      <c r="EK47" s="84">
        <f>VLOOKUP($A47,SBA07_raw!$C$1223:$L$1276,7,FALSE)</f>
        <v>0</v>
      </c>
      <c r="EL47" s="84" t="str">
        <f>VLOOKUP($A47,SBA07_raw!$C$1223:$L$1276,8,FALSE)</f>
        <v>60% or More</v>
      </c>
      <c r="EM47" s="84" t="str">
        <f>VLOOKUP($A47,SBA07_raw!$C$1223:$L$1276,9,FALSE)</f>
        <v>40% or Fewer</v>
      </c>
      <c r="EN47" s="84">
        <f>VLOOKUP($A47,SBA07_raw!$C$1223:$L$1276,10,FALSE)</f>
        <v>0</v>
      </c>
      <c r="EO47" s="84">
        <f>VLOOKUP($A47,SBA07_raw!$C$373:$L$426,7,FALSE)</f>
        <v>0.16666666666666699</v>
      </c>
      <c r="EP47" s="84">
        <f>VLOOKUP($A47,SBA07_raw!$C$373:$L$426,8,FALSE)</f>
        <v>0.5</v>
      </c>
      <c r="EQ47" s="84">
        <f>VLOOKUP($A47,SBA07_raw!$C$373:$L$426,9,FALSE)</f>
        <v>0.33333333333333298</v>
      </c>
      <c r="ER47" s="84">
        <f>VLOOKUP($A47,SBA07_raw!$C$373:$L$426,10,FALSE)</f>
        <v>0</v>
      </c>
      <c r="ES47" s="56"/>
      <c r="ET47" s="51" t="str">
        <f>VLOOKUP($A47,Fall06HSGQE!$C$141:$J$192,7,FALSE)</f>
        <v>*</v>
      </c>
      <c r="EU47" s="51" t="str">
        <f>VLOOKUP($A47,Fall06HSGQE!$C$141:$J$192,8,FALSE)</f>
        <v>*</v>
      </c>
      <c r="EV47" s="51" t="str">
        <f>VLOOKUP($A47,Fall06HSGQE!$C$260:$J$309,7,FALSE)</f>
        <v>*</v>
      </c>
      <c r="EW47" s="51" t="str">
        <f>VLOOKUP($A47,Fall06HSGQE!$C$260:$J$309,8,FALSE)</f>
        <v>*</v>
      </c>
      <c r="EX47" s="51" t="str">
        <f>VLOOKUP($A47,Fall06HSGQE!$C$22:$J$73,7,FALSE)</f>
        <v>60% or More</v>
      </c>
      <c r="EY47" s="51" t="str">
        <f>VLOOKUP($A47,Fall06HSGQE!$C$22:$J$73,8,FALSE)</f>
        <v>40% or Fewer</v>
      </c>
      <c r="EZ47" s="47" t="e">
        <f>VLOOKUP($A47,Fall06HSGQE!$C$193:$J$241,7,FALSE)</f>
        <v>#N/A</v>
      </c>
      <c r="FA47" s="47" t="e">
        <f>VLOOKUP($A47,Fall06HSGQE!$C$193:$J$241,8,FALSE)</f>
        <v>#N/A</v>
      </c>
      <c r="FB47" s="47" t="e">
        <f>VLOOKUP($A47,Fall06HSGQE!$C$310:$J$349,7,FALSE)</f>
        <v>#N/A</v>
      </c>
      <c r="FC47" s="47" t="e">
        <f>VLOOKUP($A47,Fall06HSGQE!$C$310:$J$349,8,FALSE)</f>
        <v>#N/A</v>
      </c>
      <c r="FD47" s="47" t="e">
        <f>VLOOKUP($A47,Fall06HSGQE!$C$74:$J$121,7,FALSE)</f>
        <v>#N/A</v>
      </c>
      <c r="FE47" s="47" t="e">
        <f>VLOOKUP($A47,Fall06HSGQE!$C$74:$J$121,8,FALSE)</f>
        <v>#N/A</v>
      </c>
      <c r="FF47" s="86"/>
      <c r="FG47" s="51" t="str">
        <f>VLOOKUP($A47,Spr07HSGQE!$C$141:$J$194,7,FALSE)</f>
        <v>60% or More</v>
      </c>
      <c r="FH47" s="51" t="str">
        <f>VLOOKUP($A47,Spr07HSGQE!$C$141:$J$194,8,FALSE)</f>
        <v>40% or Fewer</v>
      </c>
      <c r="FI47" s="51" t="str">
        <f>VLOOKUP($A47,Spr07HSGQE!$C$275:$J$328,7,FALSE)</f>
        <v>60% or More</v>
      </c>
      <c r="FJ47" s="51" t="str">
        <f>VLOOKUP($A47,Spr07HSGQE!$C$275:$J$328,8,FALSE)</f>
        <v>40% or Fewer</v>
      </c>
      <c r="FK47" s="51" t="str">
        <f>VLOOKUP($A47,Spr07HSGQE!$C$2:$J$55,7,FALSE)</f>
        <v>60% or More</v>
      </c>
      <c r="FL47" s="51" t="str">
        <f>VLOOKUP($A47,Spr07HSGQE!$C$2:$J$55,8,FALSE)</f>
        <v>40% or Fewer</v>
      </c>
      <c r="FM47" s="47" t="str">
        <f>VLOOKUP($A47,Spr07HSGQE!$C$195:$J$242,7,FALSE)</f>
        <v>*</v>
      </c>
      <c r="FN47" s="47" t="str">
        <f>VLOOKUP($A47,Spr07HSGQE!$C$195:$J$242,8,FALSE)</f>
        <v>*</v>
      </c>
      <c r="FO47" s="47" t="str">
        <f>VLOOKUP($A47,Spr07HSGQE!$C$329:$J$374,7,FALSE)</f>
        <v>*</v>
      </c>
      <c r="FP47" s="47" t="str">
        <f>VLOOKUP($A47,Spr07HSGQE!$C$329:$J$374,8,FALSE)</f>
        <v>*</v>
      </c>
      <c r="FQ47" s="47" t="str">
        <f>VLOOKUP($A47,Spr07HSGQE!$C$56:$J$104,7,FALSE)</f>
        <v>*</v>
      </c>
      <c r="FR47" s="47" t="str">
        <f>VLOOKUP($A47,Spr07HSGQE!$C$56:$J$104,8,FALSE)</f>
        <v>*</v>
      </c>
      <c r="FS47" s="51" t="e">
        <f>VLOOKUP($A47,Spr07HSGQE!$C$243:$J$274,7,FALSE)</f>
        <v>#N/A</v>
      </c>
      <c r="FT47" s="51" t="e">
        <f>VLOOKUP($A47,Spr07HSGQE!$C$243:$J$274,8,FALSE)</f>
        <v>#N/A</v>
      </c>
      <c r="FU47" s="51" t="e">
        <f>VLOOKUP($A47,Spr07HSGQE!$C$375:$J$406,7,FALSE)</f>
        <v>#N/A</v>
      </c>
      <c r="FV47" s="51" t="e">
        <f>VLOOKUP($A47,Spr07HSGQE!$C$375:$J$406,8,FALSE)</f>
        <v>#N/A</v>
      </c>
      <c r="FW47" s="51" t="e">
        <f>VLOOKUP($A47,Spr07HSGQE!$C$105:$J$140,7,FALSE)</f>
        <v>#N/A</v>
      </c>
      <c r="FX47" s="51" t="e">
        <f>VLOOKUP($A47,Spr07HSGQE!$C$105:$J$140,8,FALSE)</f>
        <v>#N/A</v>
      </c>
      <c r="FY47" s="46"/>
    </row>
    <row r="48" spans="1:181">
      <c r="A48">
        <f>VLOOKUP(B48,districts!$A$2:$B$56,2,FALSE)</f>
        <v>44</v>
      </c>
      <c r="B48" s="19" t="s">
        <v>87</v>
      </c>
      <c r="C48" s="58">
        <v>9</v>
      </c>
      <c r="D48" s="59">
        <v>0</v>
      </c>
      <c r="E48" s="60">
        <v>4178202</v>
      </c>
      <c r="F48" s="61">
        <v>206.5</v>
      </c>
      <c r="G48" s="62">
        <v>-2.5943396226415096</v>
      </c>
      <c r="H48" s="63">
        <v>18.5</v>
      </c>
      <c r="I48" s="62">
        <v>12.2</v>
      </c>
      <c r="J48" s="66">
        <v>48.8</v>
      </c>
      <c r="K48" s="20"/>
      <c r="L48" s="67">
        <v>5</v>
      </c>
      <c r="M48" s="63">
        <v>5.0999999999999996</v>
      </c>
      <c r="N48" s="62">
        <v>0</v>
      </c>
      <c r="O48" s="63">
        <v>91.976967370441457</v>
      </c>
      <c r="P48" s="68">
        <v>16</v>
      </c>
      <c r="Q48" s="69">
        <v>88.9</v>
      </c>
      <c r="R48" s="32"/>
      <c r="S48" s="48">
        <v>9.1</v>
      </c>
      <c r="T48" s="48">
        <v>54.5</v>
      </c>
      <c r="U48" s="48">
        <v>18.2</v>
      </c>
      <c r="V48" s="48">
        <v>18.2</v>
      </c>
      <c r="W48" s="48">
        <v>36.4</v>
      </c>
      <c r="X48" s="48">
        <v>36.4</v>
      </c>
      <c r="Y48" s="48">
        <v>0</v>
      </c>
      <c r="Z48" s="48">
        <v>27.3</v>
      </c>
      <c r="AA48" s="48">
        <v>27.3</v>
      </c>
      <c r="AB48" s="48">
        <v>27.3</v>
      </c>
      <c r="AC48" s="48">
        <v>27.3</v>
      </c>
      <c r="AD48" s="48">
        <v>18.2</v>
      </c>
      <c r="AE48" s="81"/>
      <c r="AF48" s="50">
        <v>50</v>
      </c>
      <c r="AG48" s="50">
        <v>11.1</v>
      </c>
      <c r="AH48" s="50">
        <v>22.2</v>
      </c>
      <c r="AI48" s="50">
        <v>16.7</v>
      </c>
      <c r="AJ48" s="50">
        <v>22.2</v>
      </c>
      <c r="AK48" s="50">
        <v>33.299999999999997</v>
      </c>
      <c r="AL48" s="50">
        <v>22.2</v>
      </c>
      <c r="AM48" s="50">
        <v>22.2</v>
      </c>
      <c r="AN48" s="50">
        <v>11.1</v>
      </c>
      <c r="AO48" s="50">
        <v>44.4</v>
      </c>
      <c r="AP48" s="50">
        <v>27.8</v>
      </c>
      <c r="AQ48" s="50">
        <v>16.7</v>
      </c>
      <c r="AR48" s="33"/>
      <c r="AS48" s="34"/>
      <c r="AT48" s="51">
        <f>VLOOKUP(A48,SBA07_raw!$C$427:$L$478,7,FALSE)</f>
        <v>0.45454545454545497</v>
      </c>
      <c r="AU48" s="51">
        <f>VLOOKUP(A48,SBA07_raw!$C$427:$L$478,8,FALSE)</f>
        <v>0.27272727272727298</v>
      </c>
      <c r="AV48" s="51">
        <f>VLOOKUP(A48,SBA07_raw!$C$427:$L$478,9,FALSE)</f>
        <v>0.18181818181818199</v>
      </c>
      <c r="AW48" s="51">
        <f>VLOOKUP(A48,SBA07_raw!$C$427:$L$478,10,FALSE)</f>
        <v>9.0909090909090898E-2</v>
      </c>
      <c r="AX48" s="51">
        <f>VLOOKUP(A48,SBA07_raw!$C$852:$L$903,7,FALSE)</f>
        <v>0.36363636363636398</v>
      </c>
      <c r="AY48" s="51">
        <f>VLOOKUP(A48,SBA07_raw!$C$852:$L$903,8,FALSE)</f>
        <v>0.36363636363636398</v>
      </c>
      <c r="AZ48" s="51">
        <f>VLOOKUP(A48,SBA07_raw!$C$852:$L$903,9,FALSE)</f>
        <v>0.27272727272727298</v>
      </c>
      <c r="BA48" s="51">
        <f>VLOOKUP(A48,SBA07_raw!$C$852:$L$903,10,FALSE)</f>
        <v>0</v>
      </c>
      <c r="BB48" s="51">
        <f>VLOOKUP(A48,SBA07_raw!$C$2:$L$53,7,FALSE)</f>
        <v>0.45454545454545497</v>
      </c>
      <c r="BC48" s="51">
        <f>VLOOKUP(A48,SBA07_raw!$C$2:$L$53,8,FALSE)</f>
        <v>0.27272727272727298</v>
      </c>
      <c r="BD48" s="51">
        <f>VLOOKUP(A48,SBA07_raw!$C$2:$L$53,9,FALSE)</f>
        <v>9.0909090909090898E-2</v>
      </c>
      <c r="BE48" s="51">
        <f>VLOOKUP(A48,SBA07_raw!$C$2:$L$53,10,FALSE)</f>
        <v>0.18181818181818199</v>
      </c>
      <c r="BF48" s="33"/>
      <c r="BG48" s="47">
        <f>VLOOKUP(A48,SBA07_raw!$C$479:$L$531,7,FALSE)</f>
        <v>0.42857142857142899</v>
      </c>
      <c r="BH48" s="47">
        <f>VLOOKUP(A48,SBA07_raw!$C$479:$L$531,8,FALSE)</f>
        <v>0.28571428571428598</v>
      </c>
      <c r="BI48" s="47">
        <f>VLOOKUP(A48,SBA07_raw!$C$479:$L$531,9,FALSE)</f>
        <v>0.28571428571428598</v>
      </c>
      <c r="BJ48" s="47">
        <f>VLOOKUP(A48,SBA07_raw!$C$479:$L$531,10,FALSE)</f>
        <v>0</v>
      </c>
      <c r="BK48" s="47">
        <f>VLOOKUP(A48,SBA07_raw!$C$904:$L$956,7,FALSE)</f>
        <v>0.35714285714285698</v>
      </c>
      <c r="BL48" s="47">
        <f>VLOOKUP(A48,SBA07_raw!$C$904:$L$956,8,FALSE)</f>
        <v>0.42857142857142899</v>
      </c>
      <c r="BM48" s="47">
        <f>VLOOKUP(A48,SBA07_raw!$C$904:$L$956,9,FALSE)</f>
        <v>0.214285714285714</v>
      </c>
      <c r="BN48" s="47">
        <f>VLOOKUP(A48,SBA07_raw!$C$904:$L$956,10,FALSE)</f>
        <v>0</v>
      </c>
      <c r="BO48" s="47">
        <f>VLOOKUP(A48,SBA07_raw!$C$54:$L$106,7,FALSE)</f>
        <v>0.35714285714285698</v>
      </c>
      <c r="BP48" s="47">
        <f>VLOOKUP(A48,SBA07_raw!$C$54:$L$106,8,FALSE)</f>
        <v>0.214285714285714</v>
      </c>
      <c r="BQ48" s="47">
        <f>VLOOKUP(A48,SBA07_raw!$C$54:$L$106,9,FALSE)</f>
        <v>0.35714285714285698</v>
      </c>
      <c r="BR48" s="47">
        <f>VLOOKUP(A48,SBA07_raw!$C$54:$L$106,10,FALSE)</f>
        <v>7.1428571428571397E-2</v>
      </c>
      <c r="BS48" s="33"/>
      <c r="BT48" s="51">
        <f>VLOOKUP($A48,SBA07_raw!$C$532:$L$584,7,FALSE)</f>
        <v>8.3333333333333301E-2</v>
      </c>
      <c r="BU48" s="51">
        <f>VLOOKUP($A48,SBA07_raw!$C$532:$L$584,8,FALSE)</f>
        <v>0.66666666666666696</v>
      </c>
      <c r="BV48" s="51">
        <f>VLOOKUP($A48,SBA07_raw!$C$532:$L$584,9,FALSE)</f>
        <v>0.25</v>
      </c>
      <c r="BW48" s="51">
        <f>VLOOKUP($A48,SBA07_raw!$C$532:$L$584,10,FALSE)</f>
        <v>0</v>
      </c>
      <c r="BX48" s="52">
        <f>VLOOKUP($A48,SBA07_raw!$C$957:$L$1009,7,FALSE)</f>
        <v>8.3333333333333301E-2</v>
      </c>
      <c r="BY48" s="52">
        <f>VLOOKUP($A48,SBA07_raw!$C$957:$L$1009,8,FALSE)</f>
        <v>0.5</v>
      </c>
      <c r="BZ48" s="52">
        <f>VLOOKUP($A48,SBA07_raw!$C$957:$L$1009,9,FALSE)</f>
        <v>0.41666666666666702</v>
      </c>
      <c r="CA48" s="52">
        <f>VLOOKUP($A48,SBA07_raw!$C$957:$L$1009,10,FALSE)</f>
        <v>0</v>
      </c>
      <c r="CB48" s="52">
        <f>VLOOKUP($A48,SBA07_raw!$C$107:$L$159,7,FALSE)</f>
        <v>0.16666666666666699</v>
      </c>
      <c r="CC48" s="52">
        <f>VLOOKUP($A48,SBA07_raw!$C$107:$L$159,8,FALSE)</f>
        <v>0.5</v>
      </c>
      <c r="CD48" s="52">
        <f>VLOOKUP($A48,SBA07_raw!$C$107:$L$159,9,FALSE)</f>
        <v>8.3333333333333301E-2</v>
      </c>
      <c r="CE48" s="52">
        <f>VLOOKUP($A48,SBA07_raw!$C$107:$L$159,10,FALSE)</f>
        <v>0.25</v>
      </c>
      <c r="CF48" s="36"/>
      <c r="CG48" s="53">
        <f>VLOOKUP($A48,SBA07_raw!$C$585:$L$637,7,FALSE)</f>
        <v>0.66666666666666696</v>
      </c>
      <c r="CH48" s="53">
        <f>VLOOKUP($A48,SBA07_raw!$C$585:$L$637,8,FALSE)</f>
        <v>0.11111111111111099</v>
      </c>
      <c r="CI48" s="53">
        <f>VLOOKUP($A48,SBA07_raw!$C$585:$L$637,9,FALSE)</f>
        <v>0.22222222222222199</v>
      </c>
      <c r="CJ48" s="53">
        <f>VLOOKUP($A48,SBA07_raw!$C$585:$L$637,10,FALSE)</f>
        <v>0</v>
      </c>
      <c r="CK48" s="53">
        <f>VLOOKUP($A48,SBA07_raw!$C$1010:$L$1062,7,FALSE)</f>
        <v>0.22222222222222199</v>
      </c>
      <c r="CL48" s="53">
        <f>VLOOKUP($A48,SBA07_raw!$C$1010:$L$1062,8,FALSE)</f>
        <v>0.44444444444444398</v>
      </c>
      <c r="CM48" s="53">
        <f>VLOOKUP($A48,SBA07_raw!$C$1010:$L$1062,9,FALSE)</f>
        <v>0.33333333333333298</v>
      </c>
      <c r="CN48" s="53">
        <f>VLOOKUP($A48,SBA07_raw!$C$1010:$L$1062,10,FALSE)</f>
        <v>0</v>
      </c>
      <c r="CO48" s="53">
        <f>VLOOKUP($A48,SBA07_raw!$C$160:$L$212,7,FALSE)</f>
        <v>0.44444444444444398</v>
      </c>
      <c r="CP48" s="53">
        <f>VLOOKUP($A48,SBA07_raw!$C$160:$L$212,8,FALSE)</f>
        <v>0.44444444444444398</v>
      </c>
      <c r="CQ48" s="53">
        <f>VLOOKUP($A48,SBA07_raw!$C$160:$L$212,9,FALSE)</f>
        <v>0</v>
      </c>
      <c r="CR48" s="53">
        <f>VLOOKUP($A48,SBA07_raw!$C$160:$L$212,10,FALSE)</f>
        <v>0.11111111111111099</v>
      </c>
      <c r="CS48" s="33"/>
      <c r="CT48" s="51">
        <f>VLOOKUP($A48,SBA07_raw!$C$638:$L$690,7,FALSE)</f>
        <v>0.3125</v>
      </c>
      <c r="CU48" s="51">
        <f>VLOOKUP($A48,SBA07_raw!$C$638:$L$690,8,FALSE)</f>
        <v>0.5625</v>
      </c>
      <c r="CV48" s="51">
        <f>VLOOKUP($A48,SBA07_raw!$C$638:$L$690,9,FALSE)</f>
        <v>6.25E-2</v>
      </c>
      <c r="CW48" s="51">
        <f>VLOOKUP($A48,SBA07_raw!$C$638:$L$690,10,FALSE)</f>
        <v>6.25E-2</v>
      </c>
      <c r="CX48" s="51">
        <f>VLOOKUP($A48,SBA07_raw!$C$1063:$L$1115,7,FALSE)</f>
        <v>0.1875</v>
      </c>
      <c r="CY48" s="51">
        <f>VLOOKUP($A48,SBA07_raw!$C$1063:$L$1115,8,FALSE)</f>
        <v>0.4375</v>
      </c>
      <c r="CZ48" s="51">
        <f>VLOOKUP($A48,SBA07_raw!$C$1063:$L$1115,9,FALSE)</f>
        <v>0.25</v>
      </c>
      <c r="DA48" s="51">
        <f>VLOOKUP($A48,SBA07_raw!$C$1063:$L$1115,10,FALSE)</f>
        <v>0.125</v>
      </c>
      <c r="DB48" s="51">
        <f>VLOOKUP($A48,SBA07_raw!$C$213:$L$265,7,FALSE)</f>
        <v>0.125</v>
      </c>
      <c r="DC48" s="51">
        <f>VLOOKUP($A48,SBA07_raw!$C$213:$L$265,8,FALSE)</f>
        <v>0.5625</v>
      </c>
      <c r="DD48" s="51">
        <f>VLOOKUP($A48,SBA07_raw!$C$213:$L$265,9,FALSE)</f>
        <v>0.1875</v>
      </c>
      <c r="DE48" s="51">
        <f>VLOOKUP($A48,SBA07_raw!$C$213:$L$265,10,FALSE)</f>
        <v>0.125</v>
      </c>
      <c r="DF48" s="33"/>
      <c r="DG48" s="47">
        <f>VLOOKUP($A48,SBA07_raw!$C$691:$L$743,7,FALSE)</f>
        <v>0.66666666666666696</v>
      </c>
      <c r="DH48" s="47">
        <f>VLOOKUP($A48,SBA07_raw!$C$691:$L$743,8,FALSE)</f>
        <v>0.22222222222222199</v>
      </c>
      <c r="DI48" s="47">
        <f>VLOOKUP($A48,SBA07_raw!$C$691:$L$743,9,FALSE)</f>
        <v>0</v>
      </c>
      <c r="DJ48" s="47">
        <f>VLOOKUP($A48,SBA07_raw!$C$691:$L$743,10,FALSE)</f>
        <v>0.11111111111111099</v>
      </c>
      <c r="DK48" s="47">
        <f>VLOOKUP($A48,SBA07_raw!$C$1116:$L$1168,7,FALSE)</f>
        <v>0.11111111111111099</v>
      </c>
      <c r="DL48" s="47">
        <f>VLOOKUP($A48,SBA07_raw!$C$1116:$L$1168,8,FALSE)</f>
        <v>0.66666666666666696</v>
      </c>
      <c r="DM48" s="47">
        <f>VLOOKUP($A48,SBA07_raw!$C$1116:$L$1168,9,FALSE)</f>
        <v>0.11111111111111099</v>
      </c>
      <c r="DN48" s="47">
        <f>VLOOKUP($A48,SBA07_raw!$C$1116:$L$1168,10,FALSE)</f>
        <v>0.11111111111111099</v>
      </c>
      <c r="DO48" s="47">
        <f>VLOOKUP($A48,SBA07_raw!$C$266:$L$318,7,FALSE)</f>
        <v>0</v>
      </c>
      <c r="DP48" s="47">
        <f>VLOOKUP($A48,SBA07_raw!$C$266:$L$318,8,FALSE)</f>
        <v>0.66666666666666696</v>
      </c>
      <c r="DQ48" s="47">
        <f>VLOOKUP($A48,SBA07_raw!$C$266:$L$318,9,FALSE)</f>
        <v>0.22222222222222199</v>
      </c>
      <c r="DR48" s="47">
        <f>VLOOKUP($A48,SBA07_raw!$C$266:$L$318,10,FALSE)</f>
        <v>0.11111111111111099</v>
      </c>
      <c r="DS48" s="85"/>
      <c r="DT48" s="83">
        <f>VLOOKUP($A48,SBA07_raw!$C$744:$L$797,7,FALSE)</f>
        <v>0.35</v>
      </c>
      <c r="DU48" s="83">
        <f>VLOOKUP($A48,SBA07_raw!$C$744:$L$797,8,FALSE)</f>
        <v>0.6</v>
      </c>
      <c r="DV48" s="83">
        <f>VLOOKUP($A48,SBA07_raw!$C$744:$L$797,9,FALSE)</f>
        <v>0.05</v>
      </c>
      <c r="DW48" s="83">
        <f>VLOOKUP($A48,SBA07_raw!$C$744:$L$797,10,FALSE)</f>
        <v>0</v>
      </c>
      <c r="DX48" s="83">
        <f>VLOOKUP($A48,SBA07_raw!$C$1169:$L$1222,7,FALSE)</f>
        <v>0.15</v>
      </c>
      <c r="DY48" s="83">
        <f>VLOOKUP($A48,SBA07_raw!$C$1169:$L$1222,8,FALSE)</f>
        <v>0.55000000000000004</v>
      </c>
      <c r="DZ48" s="83">
        <f>VLOOKUP($A48,SBA07_raw!$C$1169:$L$1222,9,FALSE)</f>
        <v>0.3</v>
      </c>
      <c r="EA48" s="83">
        <f>VLOOKUP($A48,SBA07_raw!$C$1169:$L$1222,10,FALSE)</f>
        <v>0</v>
      </c>
      <c r="EB48" s="83">
        <f>VLOOKUP($A48,SBA07_raw!$C$319:$L$372,7,FALSE)</f>
        <v>0.35</v>
      </c>
      <c r="EC48" s="83">
        <f>VLOOKUP($A48,SBA07_raw!$C$319:$L$372,8,FALSE)</f>
        <v>0.25</v>
      </c>
      <c r="ED48" s="83">
        <f>VLOOKUP($A48,SBA07_raw!$C$319:$L$372,9,FALSE)</f>
        <v>0.3</v>
      </c>
      <c r="EE48" s="83">
        <f>VLOOKUP($A48,SBA07_raw!$C$319:$L$372,10,FALSE)</f>
        <v>0.1</v>
      </c>
      <c r="EF48" s="85"/>
      <c r="EG48" s="84">
        <f>VLOOKUP($A48,SBA07_raw!$C$798:$L$851,7,FALSE)</f>
        <v>0.42105263157894701</v>
      </c>
      <c r="EH48" s="84">
        <f>VLOOKUP($A48,SBA07_raw!$C$798:$L$851,8,FALSE)</f>
        <v>0.36842105263157898</v>
      </c>
      <c r="EI48" s="84">
        <f>VLOOKUP($A48,SBA07_raw!$C$798:$L$851,9,FALSE)</f>
        <v>0.21052631578947401</v>
      </c>
      <c r="EJ48" s="84">
        <f>VLOOKUP($A48,SBA07_raw!$C$798:$L$851,10,FALSE)</f>
        <v>0</v>
      </c>
      <c r="EK48" s="84">
        <f>VLOOKUP($A48,SBA07_raw!$C$1223:$L$1276,7,FALSE)</f>
        <v>0</v>
      </c>
      <c r="EL48" s="84">
        <f>VLOOKUP($A48,SBA07_raw!$C$1223:$L$1276,8,FALSE)</f>
        <v>0.73684210526315796</v>
      </c>
      <c r="EM48" s="84">
        <f>VLOOKUP($A48,SBA07_raw!$C$1223:$L$1276,9,FALSE)</f>
        <v>0.26315789473684198</v>
      </c>
      <c r="EN48" s="84">
        <f>VLOOKUP($A48,SBA07_raw!$C$1223:$L$1276,10,FALSE)</f>
        <v>0</v>
      </c>
      <c r="EO48" s="84">
        <f>VLOOKUP($A48,SBA07_raw!$C$373:$L$426,7,FALSE)</f>
        <v>0.105263157894737</v>
      </c>
      <c r="EP48" s="84">
        <f>VLOOKUP($A48,SBA07_raw!$C$373:$L$426,8,FALSE)</f>
        <v>0.42105263157894701</v>
      </c>
      <c r="EQ48" s="84">
        <f>VLOOKUP($A48,SBA07_raw!$C$373:$L$426,9,FALSE)</f>
        <v>0.26315789473684198</v>
      </c>
      <c r="ER48" s="84">
        <f>VLOOKUP($A48,SBA07_raw!$C$373:$L$426,10,FALSE)</f>
        <v>0.21052631578947401</v>
      </c>
      <c r="ES48" s="56"/>
      <c r="ET48" s="51" t="str">
        <f>VLOOKUP($A48,Fall06HSGQE!$C$141:$J$192,7,FALSE)</f>
        <v>*</v>
      </c>
      <c r="EU48" s="51" t="str">
        <f>VLOOKUP($A48,Fall06HSGQE!$C$141:$J$192,8,FALSE)</f>
        <v>*</v>
      </c>
      <c r="EV48" s="51" t="str">
        <f>VLOOKUP($A48,Fall06HSGQE!$C$260:$J$309,7,FALSE)</f>
        <v>*</v>
      </c>
      <c r="EW48" s="51" t="str">
        <f>VLOOKUP($A48,Fall06HSGQE!$C$260:$J$309,8,FALSE)</f>
        <v>*</v>
      </c>
      <c r="EX48" s="51" t="str">
        <f>VLOOKUP($A48,Fall06HSGQE!$C$22:$J$73,7,FALSE)</f>
        <v>60% or More</v>
      </c>
      <c r="EY48" s="51" t="str">
        <f>VLOOKUP($A48,Fall06HSGQE!$C$22:$J$73,8,FALSE)</f>
        <v>40% or Fewer</v>
      </c>
      <c r="EZ48" s="47" t="str">
        <f>VLOOKUP($A48,Fall06HSGQE!$C$193:$J$241,7,FALSE)</f>
        <v>*</v>
      </c>
      <c r="FA48" s="47" t="str">
        <f>VLOOKUP($A48,Fall06HSGQE!$C$193:$J$241,8,FALSE)</f>
        <v>*</v>
      </c>
      <c r="FB48" s="47" t="str">
        <f>VLOOKUP($A48,Fall06HSGQE!$C$310:$J$349,7,FALSE)</f>
        <v>*</v>
      </c>
      <c r="FC48" s="47" t="str">
        <f>VLOOKUP($A48,Fall06HSGQE!$C$310:$J$349,8,FALSE)</f>
        <v>*</v>
      </c>
      <c r="FD48" s="47" t="str">
        <f>VLOOKUP($A48,Fall06HSGQE!$C$74:$J$121,7,FALSE)</f>
        <v>*</v>
      </c>
      <c r="FE48" s="47" t="str">
        <f>VLOOKUP($A48,Fall06HSGQE!$C$74:$J$121,8,FALSE)</f>
        <v>*</v>
      </c>
      <c r="FF48" s="86"/>
      <c r="FG48" s="51" t="str">
        <f>VLOOKUP($A48,Spr07HSGQE!$C$141:$J$194,7,FALSE)</f>
        <v>80% or More</v>
      </c>
      <c r="FH48" s="51" t="str">
        <f>VLOOKUP($A48,Spr07HSGQE!$C$141:$J$194,8,FALSE)</f>
        <v>20% or Fewer</v>
      </c>
      <c r="FI48" s="51">
        <f>VLOOKUP($A48,Spr07HSGQE!$C$275:$J$328,7,FALSE)</f>
        <v>0.83333333333333304</v>
      </c>
      <c r="FJ48" s="51">
        <f>VLOOKUP($A48,Spr07HSGQE!$C$275:$J$328,8,FALSE)</f>
        <v>0.16666666666666699</v>
      </c>
      <c r="FK48" s="51">
        <f>VLOOKUP($A48,Spr07HSGQE!$C$2:$J$55,7,FALSE)</f>
        <v>0.76470588235294101</v>
      </c>
      <c r="FL48" s="51">
        <f>VLOOKUP($A48,Spr07HSGQE!$C$2:$J$55,8,FALSE)</f>
        <v>0.23529411764705899</v>
      </c>
      <c r="FM48" s="47" t="str">
        <f>VLOOKUP($A48,Spr07HSGQE!$C$195:$J$242,7,FALSE)</f>
        <v>*</v>
      </c>
      <c r="FN48" s="47" t="str">
        <f>VLOOKUP($A48,Spr07HSGQE!$C$195:$J$242,8,FALSE)</f>
        <v>*</v>
      </c>
      <c r="FO48" s="47" t="e">
        <f>VLOOKUP($A48,Spr07HSGQE!$C$329:$J$374,7,FALSE)</f>
        <v>#N/A</v>
      </c>
      <c r="FP48" s="47" t="e">
        <f>VLOOKUP($A48,Spr07HSGQE!$C$329:$J$374,8,FALSE)</f>
        <v>#N/A</v>
      </c>
      <c r="FQ48" s="47" t="str">
        <f>VLOOKUP($A48,Spr07HSGQE!$C$56:$J$104,7,FALSE)</f>
        <v>*</v>
      </c>
      <c r="FR48" s="47" t="str">
        <f>VLOOKUP($A48,Spr07HSGQE!$C$56:$J$104,8,FALSE)</f>
        <v>*</v>
      </c>
      <c r="FS48" s="51" t="e">
        <f>VLOOKUP($A48,Spr07HSGQE!$C$243:$J$274,7,FALSE)</f>
        <v>#N/A</v>
      </c>
      <c r="FT48" s="51" t="e">
        <f>VLOOKUP($A48,Spr07HSGQE!$C$243:$J$274,8,FALSE)</f>
        <v>#N/A</v>
      </c>
      <c r="FU48" s="51" t="e">
        <f>VLOOKUP($A48,Spr07HSGQE!$C$375:$J$406,7,FALSE)</f>
        <v>#N/A</v>
      </c>
      <c r="FV48" s="51" t="e">
        <f>VLOOKUP($A48,Spr07HSGQE!$C$375:$J$406,8,FALSE)</f>
        <v>#N/A</v>
      </c>
      <c r="FW48" s="51" t="e">
        <f>VLOOKUP($A48,Spr07HSGQE!$C$105:$J$140,7,FALSE)</f>
        <v>#N/A</v>
      </c>
      <c r="FX48" s="51" t="e">
        <f>VLOOKUP($A48,Spr07HSGQE!$C$105:$J$140,8,FALSE)</f>
        <v>#N/A</v>
      </c>
      <c r="FY48" s="46"/>
    </row>
    <row r="49" spans="1:181">
      <c r="A49">
        <f>VLOOKUP(B49,districts!$A$2:$B$56,2,FALSE)</f>
        <v>45</v>
      </c>
      <c r="B49" s="19" t="s">
        <v>88</v>
      </c>
      <c r="C49" s="58">
        <v>8</v>
      </c>
      <c r="D49" s="59">
        <v>0</v>
      </c>
      <c r="E49" s="60">
        <v>12463146</v>
      </c>
      <c r="F49" s="61">
        <v>668.7</v>
      </c>
      <c r="G49" s="62">
        <v>-5.2765776613074582</v>
      </c>
      <c r="H49" s="63">
        <v>19.600000000000001</v>
      </c>
      <c r="I49" s="62">
        <v>34.700000000000003</v>
      </c>
      <c r="J49" s="66">
        <v>73.099999999999994</v>
      </c>
      <c r="K49" s="20"/>
      <c r="L49" s="67">
        <v>15</v>
      </c>
      <c r="M49" s="63">
        <v>5.0999999999999996</v>
      </c>
      <c r="N49" s="62">
        <v>2.3483365949119372</v>
      </c>
      <c r="O49" s="63">
        <v>90.966754348151213</v>
      </c>
      <c r="P49" s="68">
        <v>20</v>
      </c>
      <c r="Q49" s="69">
        <v>34.5</v>
      </c>
      <c r="R49" s="32"/>
      <c r="S49" s="48">
        <v>1.8</v>
      </c>
      <c r="T49" s="48">
        <v>9.1</v>
      </c>
      <c r="U49" s="48">
        <v>27.3</v>
      </c>
      <c r="V49" s="48">
        <v>61.8</v>
      </c>
      <c r="W49" s="48">
        <v>3.7</v>
      </c>
      <c r="X49" s="48">
        <v>3.7</v>
      </c>
      <c r="Y49" s="48">
        <v>33.299999999999997</v>
      </c>
      <c r="Z49" s="48">
        <v>59.3</v>
      </c>
      <c r="AA49" s="48">
        <v>3.6</v>
      </c>
      <c r="AB49" s="48">
        <v>10.9</v>
      </c>
      <c r="AC49" s="48">
        <v>34.5</v>
      </c>
      <c r="AD49" s="48">
        <v>50.9</v>
      </c>
      <c r="AE49" s="81"/>
      <c r="AF49" s="50">
        <v>0</v>
      </c>
      <c r="AG49" s="50">
        <v>10.1</v>
      </c>
      <c r="AH49" s="50">
        <v>31.9</v>
      </c>
      <c r="AI49" s="50">
        <v>58</v>
      </c>
      <c r="AJ49" s="50">
        <v>0</v>
      </c>
      <c r="AK49" s="50">
        <v>14.5</v>
      </c>
      <c r="AL49" s="50">
        <v>42</v>
      </c>
      <c r="AM49" s="50">
        <v>43.5</v>
      </c>
      <c r="AN49" s="50">
        <v>0</v>
      </c>
      <c r="AO49" s="50">
        <v>11.6</v>
      </c>
      <c r="AP49" s="50">
        <v>39.1</v>
      </c>
      <c r="AQ49" s="50">
        <v>49.3</v>
      </c>
      <c r="AR49" s="33"/>
      <c r="AS49" s="34"/>
      <c r="AT49" s="51">
        <f>VLOOKUP(A49,SBA07_raw!$C$427:$L$478,7,FALSE)</f>
        <v>8.1632653061224497E-2</v>
      </c>
      <c r="AU49" s="51">
        <f>VLOOKUP(A49,SBA07_raw!$C$427:$L$478,8,FALSE)</f>
        <v>0.34693877551020402</v>
      </c>
      <c r="AV49" s="51">
        <f>VLOOKUP(A49,SBA07_raw!$C$427:$L$478,9,FALSE)</f>
        <v>0.36734693877551</v>
      </c>
      <c r="AW49" s="51">
        <f>VLOOKUP(A49,SBA07_raw!$C$427:$L$478,10,FALSE)</f>
        <v>0.20408163265306101</v>
      </c>
      <c r="AX49" s="51">
        <f>VLOOKUP(A49,SBA07_raw!$C$852:$L$903,7,FALSE)</f>
        <v>6.1224489795918401E-2</v>
      </c>
      <c r="AY49" s="51">
        <f>VLOOKUP(A49,SBA07_raw!$C$852:$L$903,8,FALSE)</f>
        <v>0.183673469387755</v>
      </c>
      <c r="AZ49" s="51">
        <f>VLOOKUP(A49,SBA07_raw!$C$852:$L$903,9,FALSE)</f>
        <v>0.61224489795918402</v>
      </c>
      <c r="BA49" s="51">
        <f>VLOOKUP(A49,SBA07_raw!$C$852:$L$903,10,FALSE)</f>
        <v>0.14285714285714299</v>
      </c>
      <c r="BB49" s="51">
        <f>VLOOKUP(A49,SBA07_raw!$C$2:$L$53,7,FALSE)</f>
        <v>2.04081632653061E-2</v>
      </c>
      <c r="BC49" s="51">
        <f>VLOOKUP(A49,SBA07_raw!$C$2:$L$53,8,FALSE)</f>
        <v>0.26530612244898</v>
      </c>
      <c r="BD49" s="51">
        <f>VLOOKUP(A49,SBA07_raw!$C$2:$L$53,9,FALSE)</f>
        <v>0.22448979591836701</v>
      </c>
      <c r="BE49" s="51">
        <f>VLOOKUP(A49,SBA07_raw!$C$2:$L$53,10,FALSE)</f>
        <v>0.48979591836734698</v>
      </c>
      <c r="BF49" s="33"/>
      <c r="BG49" s="47">
        <f>VLOOKUP(A49,SBA07_raw!$C$479:$L$531,7,FALSE)</f>
        <v>0</v>
      </c>
      <c r="BH49" s="47">
        <f>VLOOKUP(A49,SBA07_raw!$C$479:$L$531,8,FALSE)</f>
        <v>0.42372881355932202</v>
      </c>
      <c r="BI49" s="47">
        <f>VLOOKUP(A49,SBA07_raw!$C$479:$L$531,9,FALSE)</f>
        <v>0.40677966101694901</v>
      </c>
      <c r="BJ49" s="47">
        <f>VLOOKUP(A49,SBA07_raw!$C$479:$L$531,10,FALSE)</f>
        <v>0.169491525423729</v>
      </c>
      <c r="BK49" s="47">
        <f>VLOOKUP(A49,SBA07_raw!$C$904:$L$956,7,FALSE)</f>
        <v>1.6949152542372899E-2</v>
      </c>
      <c r="BL49" s="47">
        <f>VLOOKUP(A49,SBA07_raw!$C$904:$L$956,8,FALSE)</f>
        <v>0.38983050847457601</v>
      </c>
      <c r="BM49" s="47">
        <f>VLOOKUP(A49,SBA07_raw!$C$904:$L$956,9,FALSE)</f>
        <v>0.49152542372881403</v>
      </c>
      <c r="BN49" s="47">
        <f>VLOOKUP(A49,SBA07_raw!$C$904:$L$956,10,FALSE)</f>
        <v>0.101694915254237</v>
      </c>
      <c r="BO49" s="47">
        <f>VLOOKUP(A49,SBA07_raw!$C$54:$L$106,7,FALSE)</f>
        <v>0</v>
      </c>
      <c r="BP49" s="47">
        <f>VLOOKUP(A49,SBA07_raw!$C$54:$L$106,8,FALSE)</f>
        <v>0.31578947368421101</v>
      </c>
      <c r="BQ49" s="47">
        <f>VLOOKUP(A49,SBA07_raw!$C$54:$L$106,9,FALSE)</f>
        <v>0.28070175438596501</v>
      </c>
      <c r="BR49" s="47">
        <f>VLOOKUP(A49,SBA07_raw!$C$54:$L$106,10,FALSE)</f>
        <v>0.40350877192982498</v>
      </c>
      <c r="BS49" s="33"/>
      <c r="BT49" s="51">
        <f>VLOOKUP($A49,SBA07_raw!$C$532:$L$584,7,FALSE)</f>
        <v>1.8181818181818198E-2</v>
      </c>
      <c r="BU49" s="51">
        <f>VLOOKUP($A49,SBA07_raw!$C$532:$L$584,8,FALSE)</f>
        <v>0.527272727272727</v>
      </c>
      <c r="BV49" s="51">
        <f>VLOOKUP($A49,SBA07_raw!$C$532:$L$584,9,FALSE)</f>
        <v>0.34545454545454501</v>
      </c>
      <c r="BW49" s="51">
        <f>VLOOKUP($A49,SBA07_raw!$C$532:$L$584,10,FALSE)</f>
        <v>0.109090909090909</v>
      </c>
      <c r="BX49" s="52">
        <f>VLOOKUP($A49,SBA07_raw!$C$957:$L$1009,7,FALSE)</f>
        <v>3.5714285714285698E-2</v>
      </c>
      <c r="BY49" s="52">
        <f>VLOOKUP($A49,SBA07_raw!$C$957:$L$1009,8,FALSE)</f>
        <v>0.32142857142857101</v>
      </c>
      <c r="BZ49" s="52">
        <f>VLOOKUP($A49,SBA07_raw!$C$957:$L$1009,9,FALSE)</f>
        <v>0.58928571428571397</v>
      </c>
      <c r="CA49" s="52">
        <f>VLOOKUP($A49,SBA07_raw!$C$957:$L$1009,10,FALSE)</f>
        <v>5.3571428571428603E-2</v>
      </c>
      <c r="CB49" s="52">
        <f>VLOOKUP($A49,SBA07_raw!$C$107:$L$159,7,FALSE)</f>
        <v>5.3571428571428603E-2</v>
      </c>
      <c r="CC49" s="52">
        <f>VLOOKUP($A49,SBA07_raw!$C$107:$L$159,8,FALSE)</f>
        <v>0.39285714285714302</v>
      </c>
      <c r="CD49" s="52">
        <f>VLOOKUP($A49,SBA07_raw!$C$107:$L$159,9,FALSE)</f>
        <v>0.35714285714285698</v>
      </c>
      <c r="CE49" s="52">
        <f>VLOOKUP($A49,SBA07_raw!$C$107:$L$159,10,FALSE)</f>
        <v>0.19642857142857101</v>
      </c>
      <c r="CF49" s="36"/>
      <c r="CG49" s="53">
        <f>VLOOKUP($A49,SBA07_raw!$C$585:$L$637,7,FALSE)</f>
        <v>6.1224489795918401E-2</v>
      </c>
      <c r="CH49" s="53">
        <f>VLOOKUP($A49,SBA07_raw!$C$585:$L$637,8,FALSE)</f>
        <v>0.20408163265306101</v>
      </c>
      <c r="CI49" s="53">
        <f>VLOOKUP($A49,SBA07_raw!$C$585:$L$637,9,FALSE)</f>
        <v>0.65306122448979598</v>
      </c>
      <c r="CJ49" s="53">
        <f>VLOOKUP($A49,SBA07_raw!$C$585:$L$637,10,FALSE)</f>
        <v>8.1632653061224497E-2</v>
      </c>
      <c r="CK49" s="53">
        <f>VLOOKUP($A49,SBA07_raw!$C$1010:$L$1062,7,FALSE)</f>
        <v>4.08163265306122E-2</v>
      </c>
      <c r="CL49" s="53">
        <f>VLOOKUP($A49,SBA07_raw!$C$1010:$L$1062,8,FALSE)</f>
        <v>0.183673469387755</v>
      </c>
      <c r="CM49" s="53">
        <f>VLOOKUP($A49,SBA07_raw!$C$1010:$L$1062,9,FALSE)</f>
        <v>0.51020408163265296</v>
      </c>
      <c r="CN49" s="53">
        <f>VLOOKUP($A49,SBA07_raw!$C$1010:$L$1062,10,FALSE)</f>
        <v>0.26530612244898</v>
      </c>
      <c r="CO49" s="53">
        <f>VLOOKUP($A49,SBA07_raw!$C$160:$L$212,7,FALSE)</f>
        <v>6.1224489795918401E-2</v>
      </c>
      <c r="CP49" s="53">
        <f>VLOOKUP($A49,SBA07_raw!$C$160:$L$212,8,FALSE)</f>
        <v>0.28571428571428598</v>
      </c>
      <c r="CQ49" s="53">
        <f>VLOOKUP($A49,SBA07_raw!$C$160:$L$212,9,FALSE)</f>
        <v>0.30612244897959201</v>
      </c>
      <c r="CR49" s="53">
        <f>VLOOKUP($A49,SBA07_raw!$C$160:$L$212,10,FALSE)</f>
        <v>0.34693877551020402</v>
      </c>
      <c r="CS49" s="33"/>
      <c r="CT49" s="51">
        <f>VLOOKUP($A49,SBA07_raw!$C$638:$L$690,7,FALSE)</f>
        <v>1.4492753623188401E-2</v>
      </c>
      <c r="CU49" s="51">
        <f>VLOOKUP($A49,SBA07_raw!$C$638:$L$690,8,FALSE)</f>
        <v>0.434782608695652</v>
      </c>
      <c r="CV49" s="51">
        <f>VLOOKUP($A49,SBA07_raw!$C$638:$L$690,9,FALSE)</f>
        <v>0.434782608695652</v>
      </c>
      <c r="CW49" s="51">
        <f>VLOOKUP($A49,SBA07_raw!$C$638:$L$690,10,FALSE)</f>
        <v>0.115942028985507</v>
      </c>
      <c r="CX49" s="51">
        <f>VLOOKUP($A49,SBA07_raw!$C$1063:$L$1115,7,FALSE)</f>
        <v>0</v>
      </c>
      <c r="CY49" s="51">
        <f>VLOOKUP($A49,SBA07_raw!$C$1063:$L$1115,8,FALSE)</f>
        <v>0.30434782608695699</v>
      </c>
      <c r="CZ49" s="51">
        <f>VLOOKUP($A49,SBA07_raw!$C$1063:$L$1115,9,FALSE)</f>
        <v>0.46376811594202899</v>
      </c>
      <c r="DA49" s="51">
        <f>VLOOKUP($A49,SBA07_raw!$C$1063:$L$1115,10,FALSE)</f>
        <v>0.231884057971014</v>
      </c>
      <c r="DB49" s="51">
        <f>VLOOKUP($A49,SBA07_raw!$C$213:$L$265,7,FALSE)</f>
        <v>2.8985507246376802E-2</v>
      </c>
      <c r="DC49" s="51">
        <f>VLOOKUP($A49,SBA07_raw!$C$213:$L$265,8,FALSE)</f>
        <v>0.31884057971014501</v>
      </c>
      <c r="DD49" s="51">
        <f>VLOOKUP($A49,SBA07_raw!$C$213:$L$265,9,FALSE)</f>
        <v>0.33333333333333298</v>
      </c>
      <c r="DE49" s="51">
        <f>VLOOKUP($A49,SBA07_raw!$C$213:$L$265,10,FALSE)</f>
        <v>0.31884057971014501</v>
      </c>
      <c r="DF49" s="33"/>
      <c r="DG49" s="47">
        <f>VLOOKUP($A49,SBA07_raw!$C$691:$L$743,7,FALSE)</f>
        <v>6.1224489795918401E-2</v>
      </c>
      <c r="DH49" s="47">
        <f>VLOOKUP($A49,SBA07_raw!$C$691:$L$743,8,FALSE)</f>
        <v>0.40816326530612201</v>
      </c>
      <c r="DI49" s="47">
        <f>VLOOKUP($A49,SBA07_raw!$C$691:$L$743,9,FALSE)</f>
        <v>0.44897959183673503</v>
      </c>
      <c r="DJ49" s="47">
        <f>VLOOKUP($A49,SBA07_raw!$C$691:$L$743,10,FALSE)</f>
        <v>8.1632653061224497E-2</v>
      </c>
      <c r="DK49" s="47">
        <f>VLOOKUP($A49,SBA07_raw!$C$1116:$L$1168,7,FALSE)</f>
        <v>0</v>
      </c>
      <c r="DL49" s="47">
        <f>VLOOKUP($A49,SBA07_raw!$C$1116:$L$1168,8,FALSE)</f>
        <v>0.26530612244898</v>
      </c>
      <c r="DM49" s="47">
        <f>VLOOKUP($A49,SBA07_raw!$C$1116:$L$1168,9,FALSE)</f>
        <v>0.42857142857142899</v>
      </c>
      <c r="DN49" s="47">
        <f>VLOOKUP($A49,SBA07_raw!$C$1116:$L$1168,10,FALSE)</f>
        <v>0.30612244897959201</v>
      </c>
      <c r="DO49" s="47">
        <f>VLOOKUP($A49,SBA07_raw!$C$266:$L$318,7,FALSE)</f>
        <v>0.122448979591837</v>
      </c>
      <c r="DP49" s="47">
        <f>VLOOKUP($A49,SBA07_raw!$C$266:$L$318,8,FALSE)</f>
        <v>0.22448979591836701</v>
      </c>
      <c r="DQ49" s="47">
        <f>VLOOKUP($A49,SBA07_raw!$C$266:$L$318,9,FALSE)</f>
        <v>0.14285714285714299</v>
      </c>
      <c r="DR49" s="47">
        <f>VLOOKUP($A49,SBA07_raw!$C$266:$L$318,10,FALSE)</f>
        <v>0.51020408163265296</v>
      </c>
      <c r="DS49" s="85"/>
      <c r="DT49" s="83">
        <f>VLOOKUP($A49,SBA07_raw!$C$744:$L$797,7,FALSE)</f>
        <v>3.2258064516128997E-2</v>
      </c>
      <c r="DU49" s="83">
        <f>VLOOKUP($A49,SBA07_raw!$C$744:$L$797,8,FALSE)</f>
        <v>0.37096774193548399</v>
      </c>
      <c r="DV49" s="83">
        <f>VLOOKUP($A49,SBA07_raw!$C$744:$L$797,9,FALSE)</f>
        <v>0.467741935483871</v>
      </c>
      <c r="DW49" s="83">
        <f>VLOOKUP($A49,SBA07_raw!$C$744:$L$797,10,FALSE)</f>
        <v>0.12903225806451599</v>
      </c>
      <c r="DX49" s="83">
        <f>VLOOKUP($A49,SBA07_raw!$C$1169:$L$1222,7,FALSE)</f>
        <v>1.6129032258064498E-2</v>
      </c>
      <c r="DY49" s="83">
        <f>VLOOKUP($A49,SBA07_raw!$C$1169:$L$1222,8,FALSE)</f>
        <v>0.27419354838709697</v>
      </c>
      <c r="DZ49" s="83">
        <f>VLOOKUP($A49,SBA07_raw!$C$1169:$L$1222,9,FALSE)</f>
        <v>0.43548387096774199</v>
      </c>
      <c r="EA49" s="83">
        <f>VLOOKUP($A49,SBA07_raw!$C$1169:$L$1222,10,FALSE)</f>
        <v>0.27419354838709697</v>
      </c>
      <c r="EB49" s="83">
        <f>VLOOKUP($A49,SBA07_raw!$C$319:$L$372,7,FALSE)</f>
        <v>8.1967213114754106E-2</v>
      </c>
      <c r="EC49" s="83">
        <f>VLOOKUP($A49,SBA07_raw!$C$319:$L$372,8,FALSE)</f>
        <v>0.18032786885245899</v>
      </c>
      <c r="ED49" s="83">
        <f>VLOOKUP($A49,SBA07_raw!$C$319:$L$372,9,FALSE)</f>
        <v>0.32786885245901598</v>
      </c>
      <c r="EE49" s="83">
        <f>VLOOKUP($A49,SBA07_raw!$C$319:$L$372,10,FALSE)</f>
        <v>0.409836065573771</v>
      </c>
      <c r="EF49" s="85"/>
      <c r="EG49" s="84">
        <f>VLOOKUP($A49,SBA07_raw!$C$798:$L$851,7,FALSE)</f>
        <v>2.6315789473684199E-2</v>
      </c>
      <c r="EH49" s="84">
        <f>VLOOKUP($A49,SBA07_raw!$C$798:$L$851,8,FALSE)</f>
        <v>0.394736842105263</v>
      </c>
      <c r="EI49" s="84">
        <f>VLOOKUP($A49,SBA07_raw!$C$798:$L$851,9,FALSE)</f>
        <v>0.57894736842105299</v>
      </c>
      <c r="EJ49" s="84">
        <f>VLOOKUP($A49,SBA07_raw!$C$798:$L$851,10,FALSE)</f>
        <v>0</v>
      </c>
      <c r="EK49" s="84">
        <f>VLOOKUP($A49,SBA07_raw!$C$1223:$L$1276,7,FALSE)</f>
        <v>0</v>
      </c>
      <c r="EL49" s="84">
        <f>VLOOKUP($A49,SBA07_raw!$C$1223:$L$1276,8,FALSE)</f>
        <v>0.40540540540540498</v>
      </c>
      <c r="EM49" s="84">
        <f>VLOOKUP($A49,SBA07_raw!$C$1223:$L$1276,9,FALSE)</f>
        <v>0.51351351351351304</v>
      </c>
      <c r="EN49" s="84">
        <f>VLOOKUP($A49,SBA07_raw!$C$1223:$L$1276,10,FALSE)</f>
        <v>8.1081081081081099E-2</v>
      </c>
      <c r="EO49" s="84">
        <f>VLOOKUP($A49,SBA07_raw!$C$373:$L$426,7,FALSE)</f>
        <v>2.7027027027027001E-2</v>
      </c>
      <c r="EP49" s="84">
        <f>VLOOKUP($A49,SBA07_raw!$C$373:$L$426,8,FALSE)</f>
        <v>0.32432432432432401</v>
      </c>
      <c r="EQ49" s="84">
        <f>VLOOKUP($A49,SBA07_raw!$C$373:$L$426,9,FALSE)</f>
        <v>0.24324324324324301</v>
      </c>
      <c r="ER49" s="84">
        <f>VLOOKUP($A49,SBA07_raw!$C$373:$L$426,10,FALSE)</f>
        <v>0.40540540540540498</v>
      </c>
      <c r="ES49" s="56"/>
      <c r="ET49" s="51">
        <f>VLOOKUP($A49,Fall06HSGQE!$C$141:$J$192,7,FALSE)</f>
        <v>0.59090909090909105</v>
      </c>
      <c r="EU49" s="51">
        <f>VLOOKUP($A49,Fall06HSGQE!$C$141:$J$192,8,FALSE)</f>
        <v>0.40909090909090901</v>
      </c>
      <c r="EV49" s="51" t="str">
        <f>VLOOKUP($A49,Fall06HSGQE!$C$260:$J$309,7,FALSE)</f>
        <v>40% or Fewer</v>
      </c>
      <c r="EW49" s="51" t="str">
        <f>VLOOKUP($A49,Fall06HSGQE!$C$260:$J$309,8,FALSE)</f>
        <v>60% or More</v>
      </c>
      <c r="EX49" s="51">
        <f>VLOOKUP($A49,Fall06HSGQE!$C$22:$J$73,7,FALSE)</f>
        <v>0.2</v>
      </c>
      <c r="EY49" s="51">
        <f>VLOOKUP($A49,Fall06HSGQE!$C$22:$J$73,8,FALSE)</f>
        <v>0.8</v>
      </c>
      <c r="EZ49" s="47">
        <f>VLOOKUP($A49,Fall06HSGQE!$C$193:$J$241,7,FALSE)</f>
        <v>0.65217391304347805</v>
      </c>
      <c r="FA49" s="47">
        <f>VLOOKUP($A49,Fall06HSGQE!$C$193:$J$241,8,FALSE)</f>
        <v>0.34782608695652201</v>
      </c>
      <c r="FB49" s="47" t="str">
        <f>VLOOKUP($A49,Fall06HSGQE!$C$310:$J$349,7,FALSE)</f>
        <v>*</v>
      </c>
      <c r="FC49" s="47" t="str">
        <f>VLOOKUP($A49,Fall06HSGQE!$C$310:$J$349,8,FALSE)</f>
        <v>*</v>
      </c>
      <c r="FD49" s="47">
        <f>VLOOKUP($A49,Fall06HSGQE!$C$74:$J$121,7,FALSE)</f>
        <v>0.230769230769231</v>
      </c>
      <c r="FE49" s="47">
        <f>VLOOKUP($A49,Fall06HSGQE!$C$74:$J$121,8,FALSE)</f>
        <v>0.76923076923076905</v>
      </c>
      <c r="FF49" s="86"/>
      <c r="FG49" s="51">
        <f>VLOOKUP($A49,Spr07HSGQE!$C$141:$J$194,7,FALSE)</f>
        <v>0.57894736842105299</v>
      </c>
      <c r="FH49" s="51">
        <f>VLOOKUP($A49,Spr07HSGQE!$C$141:$J$194,8,FALSE)</f>
        <v>0.42105263157894701</v>
      </c>
      <c r="FI49" s="51">
        <f>VLOOKUP($A49,Spr07HSGQE!$C$275:$J$328,7,FALSE)</f>
        <v>0.48648648648648701</v>
      </c>
      <c r="FJ49" s="51">
        <f>VLOOKUP($A49,Spr07HSGQE!$C$275:$J$328,8,FALSE)</f>
        <v>0.51351351351351304</v>
      </c>
      <c r="FK49" s="51">
        <f>VLOOKUP($A49,Spr07HSGQE!$C$2:$J$55,7,FALSE)</f>
        <v>0.56756756756756799</v>
      </c>
      <c r="FL49" s="51">
        <f>VLOOKUP($A49,Spr07HSGQE!$C$2:$J$55,8,FALSE)</f>
        <v>0.43243243243243201</v>
      </c>
      <c r="FM49" s="47">
        <f>VLOOKUP($A49,Spr07HSGQE!$C$195:$J$242,7,FALSE)</f>
        <v>0.42857142857142899</v>
      </c>
      <c r="FN49" s="47">
        <f>VLOOKUP($A49,Spr07HSGQE!$C$195:$J$242,8,FALSE)</f>
        <v>0.57142857142857095</v>
      </c>
      <c r="FO49" s="47" t="str">
        <f>VLOOKUP($A49,Spr07HSGQE!$C$329:$J$374,7,FALSE)</f>
        <v>*</v>
      </c>
      <c r="FP49" s="47" t="str">
        <f>VLOOKUP($A49,Spr07HSGQE!$C$329:$J$374,8,FALSE)</f>
        <v>*</v>
      </c>
      <c r="FQ49" s="47" t="str">
        <f>VLOOKUP($A49,Spr07HSGQE!$C$56:$J$104,7,FALSE)</f>
        <v>25% or Fewer</v>
      </c>
      <c r="FR49" s="47" t="str">
        <f>VLOOKUP($A49,Spr07HSGQE!$C$56:$J$104,8,FALSE)</f>
        <v>75% or More</v>
      </c>
      <c r="FS49" s="51" t="str">
        <f>VLOOKUP($A49,Spr07HSGQE!$C$243:$J$274,7,FALSE)</f>
        <v>*</v>
      </c>
      <c r="FT49" s="51" t="str">
        <f>VLOOKUP($A49,Spr07HSGQE!$C$243:$J$274,8,FALSE)</f>
        <v>*</v>
      </c>
      <c r="FU49" s="51" t="str">
        <f>VLOOKUP($A49,Spr07HSGQE!$C$375:$J$406,7,FALSE)</f>
        <v>*</v>
      </c>
      <c r="FV49" s="51" t="str">
        <f>VLOOKUP($A49,Spr07HSGQE!$C$375:$J$406,8,FALSE)</f>
        <v>*</v>
      </c>
      <c r="FW49" s="51" t="str">
        <f>VLOOKUP($A49,Spr07HSGQE!$C$105:$J$140,7,FALSE)</f>
        <v>*</v>
      </c>
      <c r="FX49" s="51" t="str">
        <f>VLOOKUP($A49,Spr07HSGQE!$C$105:$J$140,8,FALSE)</f>
        <v>*</v>
      </c>
      <c r="FY49" s="46"/>
    </row>
    <row r="50" spans="1:181">
      <c r="A50">
        <f>VLOOKUP(B50,districts!$A$2:$B$56,2,FALSE)</f>
        <v>53</v>
      </c>
      <c r="B50" s="19" t="s">
        <v>96</v>
      </c>
      <c r="C50" s="58">
        <v>2</v>
      </c>
      <c r="D50" s="59">
        <v>0</v>
      </c>
      <c r="E50" s="60">
        <v>945624</v>
      </c>
      <c r="F50" s="61">
        <v>66.55</v>
      </c>
      <c r="G50" s="62">
        <v>-42.15558452846588</v>
      </c>
      <c r="H50" s="63">
        <v>14.9</v>
      </c>
      <c r="I50" s="62">
        <v>82.1</v>
      </c>
      <c r="J50" s="66">
        <v>35.799999999999997</v>
      </c>
      <c r="K50" s="20"/>
      <c r="L50" s="67">
        <v>3</v>
      </c>
      <c r="M50" s="63">
        <v>7.3</v>
      </c>
      <c r="N50" s="62">
        <v>0</v>
      </c>
      <c r="O50" s="63">
        <v>89.050163489911469</v>
      </c>
      <c r="P50" s="68">
        <v>5</v>
      </c>
      <c r="Q50" s="69">
        <v>41.7</v>
      </c>
      <c r="R50" s="32"/>
      <c r="S50" s="48">
        <v>0</v>
      </c>
      <c r="T50" s="48">
        <v>50</v>
      </c>
      <c r="U50" s="48">
        <v>50</v>
      </c>
      <c r="V50" s="48">
        <v>0</v>
      </c>
      <c r="W50" s="48">
        <v>0</v>
      </c>
      <c r="X50" s="48">
        <v>50</v>
      </c>
      <c r="Y50" s="48">
        <v>25</v>
      </c>
      <c r="Z50" s="48">
        <v>25</v>
      </c>
      <c r="AA50" s="48">
        <v>0</v>
      </c>
      <c r="AB50" s="48">
        <v>25</v>
      </c>
      <c r="AC50" s="48">
        <v>50</v>
      </c>
      <c r="AD50" s="48">
        <v>25</v>
      </c>
      <c r="AE50" s="81"/>
      <c r="AF50" s="50">
        <v>50</v>
      </c>
      <c r="AG50" s="50">
        <v>50</v>
      </c>
      <c r="AH50" s="50">
        <v>0</v>
      </c>
      <c r="AI50" s="50">
        <v>0</v>
      </c>
      <c r="AJ50" s="50">
        <v>50</v>
      </c>
      <c r="AK50" s="50">
        <v>50</v>
      </c>
      <c r="AL50" s="50">
        <v>0</v>
      </c>
      <c r="AM50" s="50">
        <v>0</v>
      </c>
      <c r="AN50" s="50">
        <v>50</v>
      </c>
      <c r="AO50" s="50">
        <v>50</v>
      </c>
      <c r="AP50" s="50">
        <v>0</v>
      </c>
      <c r="AQ50" s="50">
        <v>0</v>
      </c>
      <c r="AR50" s="33"/>
      <c r="AS50" s="34"/>
      <c r="AT50" s="51" t="str">
        <f>VLOOKUP(A50,SBA07_raw!$C$427:$L$478,7,FALSE)</f>
        <v>*</v>
      </c>
      <c r="AU50" s="51" t="str">
        <f>VLOOKUP(A50,SBA07_raw!$C$427:$L$478,8,FALSE)</f>
        <v>*</v>
      </c>
      <c r="AV50" s="51" t="str">
        <f>VLOOKUP(A50,SBA07_raw!$C$427:$L$478,9,FALSE)</f>
        <v>*</v>
      </c>
      <c r="AW50" s="51" t="str">
        <f>VLOOKUP(A50,SBA07_raw!$C$427:$L$478,10,FALSE)</f>
        <v>*</v>
      </c>
      <c r="AX50" s="51" t="str">
        <f>VLOOKUP(A50,SBA07_raw!$C$852:$L$903,7,FALSE)</f>
        <v>*</v>
      </c>
      <c r="AY50" s="51" t="str">
        <f>VLOOKUP(A50,SBA07_raw!$C$852:$L$903,8,FALSE)</f>
        <v>*</v>
      </c>
      <c r="AZ50" s="51" t="str">
        <f>VLOOKUP(A50,SBA07_raw!$C$852:$L$903,9,FALSE)</f>
        <v>*</v>
      </c>
      <c r="BA50" s="51" t="str">
        <f>VLOOKUP(A50,SBA07_raw!$C$852:$L$903,10,FALSE)</f>
        <v>*</v>
      </c>
      <c r="BB50" s="51" t="str">
        <f>VLOOKUP(A50,SBA07_raw!$C$2:$L$53,7,FALSE)</f>
        <v>*</v>
      </c>
      <c r="BC50" s="51" t="str">
        <f>VLOOKUP(A50,SBA07_raw!$C$2:$L$53,8,FALSE)</f>
        <v>*</v>
      </c>
      <c r="BD50" s="51" t="str">
        <f>VLOOKUP(A50,SBA07_raw!$C$2:$L$53,9,FALSE)</f>
        <v>*</v>
      </c>
      <c r="BE50" s="51" t="str">
        <f>VLOOKUP(A50,SBA07_raw!$C$2:$L$53,10,FALSE)</f>
        <v>*</v>
      </c>
      <c r="BF50" s="33"/>
      <c r="BG50" s="47" t="str">
        <f>VLOOKUP(A50,SBA07_raw!$C$479:$L$531,7,FALSE)</f>
        <v>*</v>
      </c>
      <c r="BH50" s="47" t="str">
        <f>VLOOKUP(A50,SBA07_raw!$C$479:$L$531,8,FALSE)</f>
        <v>*</v>
      </c>
      <c r="BI50" s="47" t="str">
        <f>VLOOKUP(A50,SBA07_raw!$C$479:$L$531,9,FALSE)</f>
        <v>*</v>
      </c>
      <c r="BJ50" s="47" t="str">
        <f>VLOOKUP(A50,SBA07_raw!$C$479:$L$531,10,FALSE)</f>
        <v>*</v>
      </c>
      <c r="BK50" s="47" t="str">
        <f>VLOOKUP(A50,SBA07_raw!$C$904:$L$956,7,FALSE)</f>
        <v>*</v>
      </c>
      <c r="BL50" s="47" t="str">
        <f>VLOOKUP(A50,SBA07_raw!$C$904:$L$956,8,FALSE)</f>
        <v>*</v>
      </c>
      <c r="BM50" s="47" t="str">
        <f>VLOOKUP(A50,SBA07_raw!$C$904:$L$956,9,FALSE)</f>
        <v>*</v>
      </c>
      <c r="BN50" s="47" t="str">
        <f>VLOOKUP(A50,SBA07_raw!$C$904:$L$956,10,FALSE)</f>
        <v>*</v>
      </c>
      <c r="BO50" s="47" t="str">
        <f>VLOOKUP(A50,SBA07_raw!$C$54:$L$106,7,FALSE)</f>
        <v>*</v>
      </c>
      <c r="BP50" s="47" t="str">
        <f>VLOOKUP(A50,SBA07_raw!$C$54:$L$106,8,FALSE)</f>
        <v>*</v>
      </c>
      <c r="BQ50" s="47" t="str">
        <f>VLOOKUP(A50,SBA07_raw!$C$54:$L$106,9,FALSE)</f>
        <v>*</v>
      </c>
      <c r="BR50" s="47" t="str">
        <f>VLOOKUP(A50,SBA07_raw!$C$54:$L$106,10,FALSE)</f>
        <v>*</v>
      </c>
      <c r="BS50" s="33"/>
      <c r="BT50" s="51" t="str">
        <f>VLOOKUP($A50,SBA07_raw!$C$532:$L$584,7,FALSE)</f>
        <v>*</v>
      </c>
      <c r="BU50" s="51" t="str">
        <f>VLOOKUP($A50,SBA07_raw!$C$532:$L$584,8,FALSE)</f>
        <v>*</v>
      </c>
      <c r="BV50" s="51" t="str">
        <f>VLOOKUP($A50,SBA07_raw!$C$532:$L$584,9,FALSE)</f>
        <v>*</v>
      </c>
      <c r="BW50" s="51" t="str">
        <f>VLOOKUP($A50,SBA07_raw!$C$532:$L$584,10,FALSE)</f>
        <v>*</v>
      </c>
      <c r="BX50" s="52" t="str">
        <f>VLOOKUP($A50,SBA07_raw!$C$957:$L$1009,7,FALSE)</f>
        <v>*</v>
      </c>
      <c r="BY50" s="52" t="str">
        <f>VLOOKUP($A50,SBA07_raw!$C$957:$L$1009,8,FALSE)</f>
        <v>*</v>
      </c>
      <c r="BZ50" s="52" t="str">
        <f>VLOOKUP($A50,SBA07_raw!$C$957:$L$1009,9,FALSE)</f>
        <v>*</v>
      </c>
      <c r="CA50" s="52" t="str">
        <f>VLOOKUP($A50,SBA07_raw!$C$957:$L$1009,10,FALSE)</f>
        <v>*</v>
      </c>
      <c r="CB50" s="52" t="str">
        <f>VLOOKUP($A50,SBA07_raw!$C$107:$L$159,7,FALSE)</f>
        <v>*</v>
      </c>
      <c r="CC50" s="52" t="str">
        <f>VLOOKUP($A50,SBA07_raw!$C$107:$L$159,8,FALSE)</f>
        <v>*</v>
      </c>
      <c r="CD50" s="52" t="str">
        <f>VLOOKUP($A50,SBA07_raw!$C$107:$L$159,9,FALSE)</f>
        <v>*</v>
      </c>
      <c r="CE50" s="52" t="str">
        <f>VLOOKUP($A50,SBA07_raw!$C$107:$L$159,10,FALSE)</f>
        <v>*</v>
      </c>
      <c r="CF50" s="36"/>
      <c r="CG50" s="53" t="str">
        <f>VLOOKUP($A50,SBA07_raw!$C$585:$L$637,7,FALSE)</f>
        <v>*</v>
      </c>
      <c r="CH50" s="53" t="str">
        <f>VLOOKUP($A50,SBA07_raw!$C$585:$L$637,8,FALSE)</f>
        <v>*</v>
      </c>
      <c r="CI50" s="53" t="str">
        <f>VLOOKUP($A50,SBA07_raw!$C$585:$L$637,9,FALSE)</f>
        <v>*</v>
      </c>
      <c r="CJ50" s="53" t="str">
        <f>VLOOKUP($A50,SBA07_raw!$C$585:$L$637,10,FALSE)</f>
        <v>*</v>
      </c>
      <c r="CK50" s="53" t="str">
        <f>VLOOKUP($A50,SBA07_raw!$C$1010:$L$1062,7,FALSE)</f>
        <v>*</v>
      </c>
      <c r="CL50" s="53" t="str">
        <f>VLOOKUP($A50,SBA07_raw!$C$1010:$L$1062,8,FALSE)</f>
        <v>*</v>
      </c>
      <c r="CM50" s="53" t="str">
        <f>VLOOKUP($A50,SBA07_raw!$C$1010:$L$1062,9,FALSE)</f>
        <v>*</v>
      </c>
      <c r="CN50" s="53" t="str">
        <f>VLOOKUP($A50,SBA07_raw!$C$1010:$L$1062,10,FALSE)</f>
        <v>*</v>
      </c>
      <c r="CO50" s="53" t="str">
        <f>VLOOKUP($A50,SBA07_raw!$C$160:$L$212,7,FALSE)</f>
        <v>*</v>
      </c>
      <c r="CP50" s="53" t="str">
        <f>VLOOKUP($A50,SBA07_raw!$C$160:$L$212,8,FALSE)</f>
        <v>*</v>
      </c>
      <c r="CQ50" s="53" t="str">
        <f>VLOOKUP($A50,SBA07_raw!$C$160:$L$212,9,FALSE)</f>
        <v>*</v>
      </c>
      <c r="CR50" s="53" t="str">
        <f>VLOOKUP($A50,SBA07_raw!$C$160:$L$212,10,FALSE)</f>
        <v>*</v>
      </c>
      <c r="CS50" s="33"/>
      <c r="CT50" s="51" t="str">
        <f>VLOOKUP($A50,SBA07_raw!$C$638:$L$690,7,FALSE)</f>
        <v>*</v>
      </c>
      <c r="CU50" s="51" t="str">
        <f>VLOOKUP($A50,SBA07_raw!$C$638:$L$690,8,FALSE)</f>
        <v>*</v>
      </c>
      <c r="CV50" s="51" t="str">
        <f>VLOOKUP($A50,SBA07_raw!$C$638:$L$690,9,FALSE)</f>
        <v>*</v>
      </c>
      <c r="CW50" s="51" t="str">
        <f>VLOOKUP($A50,SBA07_raw!$C$638:$L$690,10,FALSE)</f>
        <v>*</v>
      </c>
      <c r="CX50" s="51" t="str">
        <f>VLOOKUP($A50,SBA07_raw!$C$1063:$L$1115,7,FALSE)</f>
        <v>*</v>
      </c>
      <c r="CY50" s="51" t="str">
        <f>VLOOKUP($A50,SBA07_raw!$C$1063:$L$1115,8,FALSE)</f>
        <v>*</v>
      </c>
      <c r="CZ50" s="51" t="str">
        <f>VLOOKUP($A50,SBA07_raw!$C$1063:$L$1115,9,FALSE)</f>
        <v>*</v>
      </c>
      <c r="DA50" s="51" t="str">
        <f>VLOOKUP($A50,SBA07_raw!$C$1063:$L$1115,10,FALSE)</f>
        <v>*</v>
      </c>
      <c r="DB50" s="51" t="str">
        <f>VLOOKUP($A50,SBA07_raw!$C$213:$L$265,7,FALSE)</f>
        <v>*</v>
      </c>
      <c r="DC50" s="51" t="str">
        <f>VLOOKUP($A50,SBA07_raw!$C$213:$L$265,8,FALSE)</f>
        <v>*</v>
      </c>
      <c r="DD50" s="51" t="str">
        <f>VLOOKUP($A50,SBA07_raw!$C$213:$L$265,9,FALSE)</f>
        <v>*</v>
      </c>
      <c r="DE50" s="51" t="str">
        <f>VLOOKUP($A50,SBA07_raw!$C$213:$L$265,10,FALSE)</f>
        <v>*</v>
      </c>
      <c r="DF50" s="33"/>
      <c r="DG50" s="47" t="str">
        <f>VLOOKUP($A50,SBA07_raw!$C$691:$L$743,7,FALSE)</f>
        <v>*</v>
      </c>
      <c r="DH50" s="47" t="str">
        <f>VLOOKUP($A50,SBA07_raw!$C$691:$L$743,8,FALSE)</f>
        <v>*</v>
      </c>
      <c r="DI50" s="47" t="str">
        <f>VLOOKUP($A50,SBA07_raw!$C$691:$L$743,9,FALSE)</f>
        <v>*</v>
      </c>
      <c r="DJ50" s="47" t="str">
        <f>VLOOKUP($A50,SBA07_raw!$C$691:$L$743,10,FALSE)</f>
        <v>*</v>
      </c>
      <c r="DK50" s="47" t="str">
        <f>VLOOKUP($A50,SBA07_raw!$C$1116:$L$1168,7,FALSE)</f>
        <v>*</v>
      </c>
      <c r="DL50" s="47" t="str">
        <f>VLOOKUP($A50,SBA07_raw!$C$1116:$L$1168,8,FALSE)</f>
        <v>*</v>
      </c>
      <c r="DM50" s="47" t="str">
        <f>VLOOKUP($A50,SBA07_raw!$C$1116:$L$1168,9,FALSE)</f>
        <v>*</v>
      </c>
      <c r="DN50" s="47" t="str">
        <f>VLOOKUP($A50,SBA07_raw!$C$1116:$L$1168,10,FALSE)</f>
        <v>*</v>
      </c>
      <c r="DO50" s="47" t="str">
        <f>VLOOKUP($A50,SBA07_raw!$C$266:$L$318,7,FALSE)</f>
        <v>*</v>
      </c>
      <c r="DP50" s="47" t="str">
        <f>VLOOKUP($A50,SBA07_raw!$C$266:$L$318,8,FALSE)</f>
        <v>*</v>
      </c>
      <c r="DQ50" s="47" t="str">
        <f>VLOOKUP($A50,SBA07_raw!$C$266:$L$318,9,FALSE)</f>
        <v>*</v>
      </c>
      <c r="DR50" s="47" t="str">
        <f>VLOOKUP($A50,SBA07_raw!$C$266:$L$318,10,FALSE)</f>
        <v>*</v>
      </c>
      <c r="DS50" s="85"/>
      <c r="DT50" s="83">
        <f>VLOOKUP($A50,SBA07_raw!$C$744:$L$797,7,FALSE)</f>
        <v>0</v>
      </c>
      <c r="DU50" s="83" t="str">
        <f>VLOOKUP($A50,SBA07_raw!$C$744:$L$797,8,FALSE)</f>
        <v>60% or More</v>
      </c>
      <c r="DV50" s="83" t="str">
        <f>VLOOKUP($A50,SBA07_raw!$C$744:$L$797,9,FALSE)</f>
        <v>40% or Fewer</v>
      </c>
      <c r="DW50" s="83">
        <f>VLOOKUP($A50,SBA07_raw!$C$744:$L$797,10,FALSE)</f>
        <v>0</v>
      </c>
      <c r="DX50" s="83">
        <f>VLOOKUP($A50,SBA07_raw!$C$1169:$L$1222,7,FALSE)</f>
        <v>0</v>
      </c>
      <c r="DY50" s="83">
        <f>VLOOKUP($A50,SBA07_raw!$C$1169:$L$1222,8,FALSE)</f>
        <v>0.2</v>
      </c>
      <c r="DZ50" s="83">
        <f>VLOOKUP($A50,SBA07_raw!$C$1169:$L$1222,9,FALSE)</f>
        <v>0.4</v>
      </c>
      <c r="EA50" s="83">
        <f>VLOOKUP($A50,SBA07_raw!$C$1169:$L$1222,10,FALSE)</f>
        <v>0.4</v>
      </c>
      <c r="EB50" s="83">
        <f>VLOOKUP($A50,SBA07_raw!$C$319:$L$372,7,FALSE)</f>
        <v>0</v>
      </c>
      <c r="EC50" s="83">
        <f>VLOOKUP($A50,SBA07_raw!$C$319:$L$372,8,FALSE)</f>
        <v>0</v>
      </c>
      <c r="ED50" s="83" t="str">
        <f>VLOOKUP($A50,SBA07_raw!$C$319:$L$372,9,FALSE)</f>
        <v>40% or Fewer</v>
      </c>
      <c r="EE50" s="83" t="str">
        <f>VLOOKUP($A50,SBA07_raw!$C$319:$L$372,10,FALSE)</f>
        <v>60% or More</v>
      </c>
      <c r="EF50" s="85"/>
      <c r="EG50" s="84" t="str">
        <f>VLOOKUP($A50,SBA07_raw!$C$798:$L$851,7,FALSE)</f>
        <v>40% or Fewer</v>
      </c>
      <c r="EH50" s="84" t="str">
        <f>VLOOKUP($A50,SBA07_raw!$C$798:$L$851,8,FALSE)</f>
        <v>60% or More</v>
      </c>
      <c r="EI50" s="84">
        <f>VLOOKUP($A50,SBA07_raw!$C$798:$L$851,9,FALSE)</f>
        <v>0</v>
      </c>
      <c r="EJ50" s="84">
        <f>VLOOKUP($A50,SBA07_raw!$C$798:$L$851,10,FALSE)</f>
        <v>0</v>
      </c>
      <c r="EK50" s="84" t="str">
        <f>VLOOKUP($A50,SBA07_raw!$C$1223:$L$1276,7,FALSE)</f>
        <v>*</v>
      </c>
      <c r="EL50" s="84" t="str">
        <f>VLOOKUP($A50,SBA07_raw!$C$1223:$L$1276,8,FALSE)</f>
        <v>*</v>
      </c>
      <c r="EM50" s="84" t="str">
        <f>VLOOKUP($A50,SBA07_raw!$C$1223:$L$1276,9,FALSE)</f>
        <v>*</v>
      </c>
      <c r="EN50" s="84" t="str">
        <f>VLOOKUP($A50,SBA07_raw!$C$1223:$L$1276,10,FALSE)</f>
        <v>*</v>
      </c>
      <c r="EO50" s="84">
        <f>VLOOKUP($A50,SBA07_raw!$C$373:$L$426,7,FALSE)</f>
        <v>0</v>
      </c>
      <c r="EP50" s="84">
        <f>VLOOKUP($A50,SBA07_raw!$C$373:$L$426,8,FALSE)</f>
        <v>0.2</v>
      </c>
      <c r="EQ50" s="84">
        <f>VLOOKUP($A50,SBA07_raw!$C$373:$L$426,9,FALSE)</f>
        <v>0.6</v>
      </c>
      <c r="ER50" s="84">
        <f>VLOOKUP($A50,SBA07_raw!$C$373:$L$426,10,FALSE)</f>
        <v>0.2</v>
      </c>
      <c r="ES50" s="56"/>
      <c r="ET50" s="51" t="str">
        <f>VLOOKUP($A50,Fall06HSGQE!$C$141:$J$192,7,FALSE)</f>
        <v>*</v>
      </c>
      <c r="EU50" s="51" t="str">
        <f>VLOOKUP($A50,Fall06HSGQE!$C$141:$J$192,8,FALSE)</f>
        <v>*</v>
      </c>
      <c r="EV50" s="51" t="str">
        <f>VLOOKUP($A50,Fall06HSGQE!$C$260:$J$309,7,FALSE)</f>
        <v>*</v>
      </c>
      <c r="EW50" s="51" t="str">
        <f>VLOOKUP($A50,Fall06HSGQE!$C$260:$J$309,8,FALSE)</f>
        <v>*</v>
      </c>
      <c r="EX50" s="51" t="str">
        <f>VLOOKUP($A50,Fall06HSGQE!$C$22:$J$73,7,FALSE)</f>
        <v>*</v>
      </c>
      <c r="EY50" s="51" t="str">
        <f>VLOOKUP($A50,Fall06HSGQE!$C$22:$J$73,8,FALSE)</f>
        <v>*</v>
      </c>
      <c r="EZ50" s="47" t="str">
        <f>VLOOKUP($A50,Fall06HSGQE!$C$193:$J$241,7,FALSE)</f>
        <v>*</v>
      </c>
      <c r="FA50" s="47" t="str">
        <f>VLOOKUP($A50,Fall06HSGQE!$C$193:$J$241,8,FALSE)</f>
        <v>*</v>
      </c>
      <c r="FB50" s="47" t="e">
        <f>VLOOKUP($A50,Fall06HSGQE!$C$310:$J$349,7,FALSE)</f>
        <v>#N/A</v>
      </c>
      <c r="FC50" s="47" t="e">
        <f>VLOOKUP($A50,Fall06HSGQE!$C$310:$J$349,8,FALSE)</f>
        <v>#N/A</v>
      </c>
      <c r="FD50" s="47" t="str">
        <f>VLOOKUP($A50,Fall06HSGQE!$C$74:$J$121,7,FALSE)</f>
        <v>*</v>
      </c>
      <c r="FE50" s="47" t="str">
        <f>VLOOKUP($A50,Fall06HSGQE!$C$74:$J$121,8,FALSE)</f>
        <v>*</v>
      </c>
      <c r="FF50" s="86"/>
      <c r="FG50" s="51" t="str">
        <f>VLOOKUP($A50,Spr07HSGQE!$C$141:$J$194,7,FALSE)</f>
        <v>60% or More</v>
      </c>
      <c r="FH50" s="51" t="str">
        <f>VLOOKUP($A50,Spr07HSGQE!$C$141:$J$194,8,FALSE)</f>
        <v>40% or Fewer</v>
      </c>
      <c r="FI50" s="51" t="str">
        <f>VLOOKUP($A50,Spr07HSGQE!$C$275:$J$328,7,FALSE)</f>
        <v>*</v>
      </c>
      <c r="FJ50" s="51" t="str">
        <f>VLOOKUP($A50,Spr07HSGQE!$C$275:$J$328,8,FALSE)</f>
        <v>*</v>
      </c>
      <c r="FK50" s="51" t="str">
        <f>VLOOKUP($A50,Spr07HSGQE!$C$2:$J$55,7,FALSE)</f>
        <v>60% or More</v>
      </c>
      <c r="FL50" s="51" t="str">
        <f>VLOOKUP($A50,Spr07HSGQE!$C$2:$J$55,8,FALSE)</f>
        <v>40% or Fewer</v>
      </c>
      <c r="FM50" s="47" t="e">
        <f>VLOOKUP($A50,Spr07HSGQE!$C$195:$J$242,7,FALSE)</f>
        <v>#N/A</v>
      </c>
      <c r="FN50" s="47" t="e">
        <f>VLOOKUP($A50,Spr07HSGQE!$C$195:$J$242,8,FALSE)</f>
        <v>#N/A</v>
      </c>
      <c r="FO50" s="47" t="e">
        <f>VLOOKUP($A50,Spr07HSGQE!$C$329:$J$374,7,FALSE)</f>
        <v>#N/A</v>
      </c>
      <c r="FP50" s="47" t="e">
        <f>VLOOKUP($A50,Spr07HSGQE!$C$329:$J$374,8,FALSE)</f>
        <v>#N/A</v>
      </c>
      <c r="FQ50" s="47" t="e">
        <f>VLOOKUP($A50,Spr07HSGQE!$C$56:$J$104,7,FALSE)</f>
        <v>#N/A</v>
      </c>
      <c r="FR50" s="47" t="e">
        <f>VLOOKUP($A50,Spr07HSGQE!$C$56:$J$104,8,FALSE)</f>
        <v>#N/A</v>
      </c>
      <c r="FS50" s="51" t="e">
        <f>VLOOKUP($A50,Spr07HSGQE!$C$243:$J$274,7,FALSE)</f>
        <v>#N/A</v>
      </c>
      <c r="FT50" s="51" t="e">
        <f>VLOOKUP($A50,Spr07HSGQE!$C$243:$J$274,8,FALSE)</f>
        <v>#N/A</v>
      </c>
      <c r="FU50" s="51" t="e">
        <f>VLOOKUP($A50,Spr07HSGQE!$C$375:$J$406,7,FALSE)</f>
        <v>#N/A</v>
      </c>
      <c r="FV50" s="51" t="e">
        <f>VLOOKUP($A50,Spr07HSGQE!$C$375:$J$406,8,FALSE)</f>
        <v>#N/A</v>
      </c>
      <c r="FW50" s="51" t="e">
        <f>VLOOKUP($A50,Spr07HSGQE!$C$105:$J$140,7,FALSE)</f>
        <v>#N/A</v>
      </c>
      <c r="FX50" s="51" t="e">
        <f>VLOOKUP($A50,Spr07HSGQE!$C$105:$J$140,8,FALSE)</f>
        <v>#N/A</v>
      </c>
      <c r="FY50" s="46"/>
    </row>
    <row r="51" spans="1:181">
      <c r="A51">
        <f>VLOOKUP(B51,districts!$A$2:$B$56,2,FALSE)</f>
        <v>47</v>
      </c>
      <c r="B51" s="19" t="s">
        <v>90</v>
      </c>
      <c r="C51" s="58">
        <v>2</v>
      </c>
      <c r="D51" s="59">
        <v>2</v>
      </c>
      <c r="E51" s="60">
        <v>4982418</v>
      </c>
      <c r="F51" s="61">
        <v>397.5</v>
      </c>
      <c r="G51" s="62">
        <v>-0.30097817908201374</v>
      </c>
      <c r="H51" s="63">
        <v>15.1</v>
      </c>
      <c r="I51" s="62">
        <v>0</v>
      </c>
      <c r="J51" s="66">
        <v>13.6</v>
      </c>
      <c r="K51" s="20"/>
      <c r="L51" s="67">
        <v>1</v>
      </c>
      <c r="M51" s="63">
        <v>0.6</v>
      </c>
      <c r="N51" s="62">
        <v>0</v>
      </c>
      <c r="O51" s="63">
        <v>94.205867085677411</v>
      </c>
      <c r="P51" s="68">
        <v>33</v>
      </c>
      <c r="Q51" s="69">
        <v>100</v>
      </c>
      <c r="R51" s="32"/>
      <c r="S51" s="48">
        <v>30.4</v>
      </c>
      <c r="T51" s="48">
        <v>39.1</v>
      </c>
      <c r="U51" s="48">
        <v>26.1</v>
      </c>
      <c r="V51" s="48">
        <v>4.3</v>
      </c>
      <c r="W51" s="48">
        <v>34.799999999999997</v>
      </c>
      <c r="X51" s="48">
        <v>34.799999999999997</v>
      </c>
      <c r="Y51" s="48">
        <v>26.1</v>
      </c>
      <c r="Z51" s="48">
        <v>4.3</v>
      </c>
      <c r="AA51" s="48">
        <v>30.4</v>
      </c>
      <c r="AB51" s="48">
        <v>34.799999999999997</v>
      </c>
      <c r="AC51" s="48">
        <v>30.4</v>
      </c>
      <c r="AD51" s="48">
        <v>4.3</v>
      </c>
      <c r="AE51" s="81"/>
      <c r="AF51" s="50">
        <v>17.5</v>
      </c>
      <c r="AG51" s="50">
        <v>37.5</v>
      </c>
      <c r="AH51" s="50">
        <v>30</v>
      </c>
      <c r="AI51" s="50">
        <v>15</v>
      </c>
      <c r="AJ51" s="50">
        <v>27.5</v>
      </c>
      <c r="AK51" s="50">
        <v>35</v>
      </c>
      <c r="AL51" s="50">
        <v>15</v>
      </c>
      <c r="AM51" s="50">
        <v>22.5</v>
      </c>
      <c r="AN51" s="50">
        <v>20</v>
      </c>
      <c r="AO51" s="50">
        <v>30</v>
      </c>
      <c r="AP51" s="50">
        <v>32.5</v>
      </c>
      <c r="AQ51" s="50">
        <v>17.5</v>
      </c>
      <c r="AR51" s="33"/>
      <c r="AS51" s="34"/>
      <c r="AT51" s="51">
        <f>VLOOKUP(A51,SBA07_raw!$C$427:$L$478,7,FALSE)</f>
        <v>0.47058823529411797</v>
      </c>
      <c r="AU51" s="51">
        <f>VLOOKUP(A51,SBA07_raw!$C$427:$L$478,8,FALSE)</f>
        <v>0.441176470588235</v>
      </c>
      <c r="AV51" s="51">
        <f>VLOOKUP(A51,SBA07_raw!$C$427:$L$478,9,FALSE)</f>
        <v>5.8823529411764698E-2</v>
      </c>
      <c r="AW51" s="51">
        <f>VLOOKUP(A51,SBA07_raw!$C$427:$L$478,10,FALSE)</f>
        <v>2.9411764705882401E-2</v>
      </c>
      <c r="AX51" s="51">
        <f>VLOOKUP(A51,SBA07_raw!$C$852:$L$903,7,FALSE)</f>
        <v>0.441176470588235</v>
      </c>
      <c r="AY51" s="51">
        <f>VLOOKUP(A51,SBA07_raw!$C$852:$L$903,8,FALSE)</f>
        <v>0.32352941176470601</v>
      </c>
      <c r="AZ51" s="51">
        <f>VLOOKUP(A51,SBA07_raw!$C$852:$L$903,9,FALSE)</f>
        <v>0.17647058823529399</v>
      </c>
      <c r="BA51" s="51">
        <f>VLOOKUP(A51,SBA07_raw!$C$852:$L$903,10,FALSE)</f>
        <v>5.8823529411764698E-2</v>
      </c>
      <c r="BB51" s="51">
        <f>VLOOKUP(A51,SBA07_raw!$C$2:$L$53,7,FALSE)</f>
        <v>0.41176470588235298</v>
      </c>
      <c r="BC51" s="51">
        <f>VLOOKUP(A51,SBA07_raw!$C$2:$L$53,8,FALSE)</f>
        <v>0.41176470588235298</v>
      </c>
      <c r="BD51" s="51">
        <f>VLOOKUP(A51,SBA07_raw!$C$2:$L$53,9,FALSE)</f>
        <v>0.11764705882352899</v>
      </c>
      <c r="BE51" s="51">
        <f>VLOOKUP(A51,SBA07_raw!$C$2:$L$53,10,FALSE)</f>
        <v>5.8823529411764698E-2</v>
      </c>
      <c r="BF51" s="33"/>
      <c r="BG51" s="47">
        <f>VLOOKUP(A51,SBA07_raw!$C$479:$L$531,7,FALSE)</f>
        <v>0.58333333333333304</v>
      </c>
      <c r="BH51" s="47">
        <f>VLOOKUP(A51,SBA07_raw!$C$479:$L$531,8,FALSE)</f>
        <v>0.30555555555555602</v>
      </c>
      <c r="BI51" s="47">
        <f>VLOOKUP(A51,SBA07_raw!$C$479:$L$531,9,FALSE)</f>
        <v>0.11111111111111099</v>
      </c>
      <c r="BJ51" s="47">
        <f>VLOOKUP(A51,SBA07_raw!$C$479:$L$531,10,FALSE)</f>
        <v>0</v>
      </c>
      <c r="BK51" s="47">
        <f>VLOOKUP(A51,SBA07_raw!$C$904:$L$956,7,FALSE)</f>
        <v>0.44444444444444398</v>
      </c>
      <c r="BL51" s="47">
        <f>VLOOKUP(A51,SBA07_raw!$C$904:$L$956,8,FALSE)</f>
        <v>0.47222222222222199</v>
      </c>
      <c r="BM51" s="47">
        <f>VLOOKUP(A51,SBA07_raw!$C$904:$L$956,9,FALSE)</f>
        <v>8.3333333333333301E-2</v>
      </c>
      <c r="BN51" s="47">
        <f>VLOOKUP(A51,SBA07_raw!$C$904:$L$956,10,FALSE)</f>
        <v>0</v>
      </c>
      <c r="BO51" s="47">
        <f>VLOOKUP(A51,SBA07_raw!$C$54:$L$106,7,FALSE)</f>
        <v>0.47222222222222199</v>
      </c>
      <c r="BP51" s="47">
        <f>VLOOKUP(A51,SBA07_raw!$C$54:$L$106,8,FALSE)</f>
        <v>0.41666666666666702</v>
      </c>
      <c r="BQ51" s="47">
        <f>VLOOKUP(A51,SBA07_raw!$C$54:$L$106,9,FALSE)</f>
        <v>5.5555555555555601E-2</v>
      </c>
      <c r="BR51" s="47">
        <f>VLOOKUP(A51,SBA07_raw!$C$54:$L$106,10,FALSE)</f>
        <v>5.5555555555555601E-2</v>
      </c>
      <c r="BS51" s="33"/>
      <c r="BT51" s="51">
        <f>VLOOKUP($A51,SBA07_raw!$C$532:$L$584,7,FALSE)</f>
        <v>0.29166666666666702</v>
      </c>
      <c r="BU51" s="51">
        <f>VLOOKUP($A51,SBA07_raw!$C$532:$L$584,8,FALSE)</f>
        <v>0.625</v>
      </c>
      <c r="BV51" s="51">
        <f>VLOOKUP($A51,SBA07_raw!$C$532:$L$584,9,FALSE)</f>
        <v>8.3333333333333301E-2</v>
      </c>
      <c r="BW51" s="51">
        <f>VLOOKUP($A51,SBA07_raw!$C$532:$L$584,10,FALSE)</f>
        <v>0</v>
      </c>
      <c r="BX51" s="52">
        <f>VLOOKUP($A51,SBA07_raw!$C$957:$L$1009,7,FALSE)</f>
        <v>0.29166666666666702</v>
      </c>
      <c r="BY51" s="52">
        <f>VLOOKUP($A51,SBA07_raw!$C$957:$L$1009,8,FALSE)</f>
        <v>0.58333333333333304</v>
      </c>
      <c r="BZ51" s="52">
        <f>VLOOKUP($A51,SBA07_raw!$C$957:$L$1009,9,FALSE)</f>
        <v>0.125</v>
      </c>
      <c r="CA51" s="52">
        <f>VLOOKUP($A51,SBA07_raw!$C$957:$L$1009,10,FALSE)</f>
        <v>0</v>
      </c>
      <c r="CB51" s="52">
        <f>VLOOKUP($A51,SBA07_raw!$C$107:$L$159,7,FALSE)</f>
        <v>0.625</v>
      </c>
      <c r="CC51" s="52">
        <f>VLOOKUP($A51,SBA07_raw!$C$107:$L$159,8,FALSE)</f>
        <v>0.29166666666666702</v>
      </c>
      <c r="CD51" s="52">
        <f>VLOOKUP($A51,SBA07_raw!$C$107:$L$159,9,FALSE)</f>
        <v>8.3333333333333301E-2</v>
      </c>
      <c r="CE51" s="52">
        <f>VLOOKUP($A51,SBA07_raw!$C$107:$L$159,10,FALSE)</f>
        <v>0</v>
      </c>
      <c r="CF51" s="36"/>
      <c r="CG51" s="53">
        <f>VLOOKUP($A51,SBA07_raw!$C$585:$L$637,7,FALSE)</f>
        <v>0.30769230769230799</v>
      </c>
      <c r="CH51" s="53">
        <f>VLOOKUP($A51,SBA07_raw!$C$585:$L$637,8,FALSE)</f>
        <v>0.5</v>
      </c>
      <c r="CI51" s="53">
        <f>VLOOKUP($A51,SBA07_raw!$C$585:$L$637,9,FALSE)</f>
        <v>0.19230769230769201</v>
      </c>
      <c r="CJ51" s="53">
        <f>VLOOKUP($A51,SBA07_raw!$C$585:$L$637,10,FALSE)</f>
        <v>0</v>
      </c>
      <c r="CK51" s="53">
        <f>VLOOKUP($A51,SBA07_raw!$C$1010:$L$1062,7,FALSE)</f>
        <v>0.34615384615384598</v>
      </c>
      <c r="CL51" s="53">
        <f>VLOOKUP($A51,SBA07_raw!$C$1010:$L$1062,8,FALSE)</f>
        <v>0.42307692307692302</v>
      </c>
      <c r="CM51" s="53">
        <f>VLOOKUP($A51,SBA07_raw!$C$1010:$L$1062,9,FALSE)</f>
        <v>0.230769230769231</v>
      </c>
      <c r="CN51" s="53">
        <f>VLOOKUP($A51,SBA07_raw!$C$1010:$L$1062,10,FALSE)</f>
        <v>0</v>
      </c>
      <c r="CO51" s="53">
        <f>VLOOKUP($A51,SBA07_raw!$C$160:$L$212,7,FALSE)</f>
        <v>0.34615384615384598</v>
      </c>
      <c r="CP51" s="53">
        <f>VLOOKUP($A51,SBA07_raw!$C$160:$L$212,8,FALSE)</f>
        <v>0.46153846153846201</v>
      </c>
      <c r="CQ51" s="53">
        <f>VLOOKUP($A51,SBA07_raw!$C$160:$L$212,9,FALSE)</f>
        <v>0.115384615384615</v>
      </c>
      <c r="CR51" s="53">
        <f>VLOOKUP($A51,SBA07_raw!$C$160:$L$212,10,FALSE)</f>
        <v>7.69230769230769E-2</v>
      </c>
      <c r="CS51" s="33"/>
      <c r="CT51" s="51">
        <f>VLOOKUP($A51,SBA07_raw!$C$638:$L$690,7,FALSE)</f>
        <v>0.33333333333333298</v>
      </c>
      <c r="CU51" s="51">
        <f>VLOOKUP($A51,SBA07_raw!$C$638:$L$690,8,FALSE)</f>
        <v>0.53846153846153799</v>
      </c>
      <c r="CV51" s="51">
        <f>VLOOKUP($A51,SBA07_raw!$C$638:$L$690,9,FALSE)</f>
        <v>0.102564102564103</v>
      </c>
      <c r="CW51" s="51">
        <f>VLOOKUP($A51,SBA07_raw!$C$638:$L$690,10,FALSE)</f>
        <v>2.5641025641025599E-2</v>
      </c>
      <c r="CX51" s="51">
        <f>VLOOKUP($A51,SBA07_raw!$C$1063:$L$1115,7,FALSE)</f>
        <v>0.128205128205128</v>
      </c>
      <c r="CY51" s="51">
        <f>VLOOKUP($A51,SBA07_raw!$C$1063:$L$1115,8,FALSE)</f>
        <v>0.61538461538461497</v>
      </c>
      <c r="CZ51" s="51">
        <f>VLOOKUP($A51,SBA07_raw!$C$1063:$L$1115,9,FALSE)</f>
        <v>0.15384615384615399</v>
      </c>
      <c r="DA51" s="51">
        <f>VLOOKUP($A51,SBA07_raw!$C$1063:$L$1115,10,FALSE)</f>
        <v>0.102564102564103</v>
      </c>
      <c r="DB51" s="51">
        <f>VLOOKUP($A51,SBA07_raw!$C$213:$L$265,7,FALSE)</f>
        <v>0.230769230769231</v>
      </c>
      <c r="DC51" s="51">
        <f>VLOOKUP($A51,SBA07_raw!$C$213:$L$265,8,FALSE)</f>
        <v>0.58974358974358998</v>
      </c>
      <c r="DD51" s="51">
        <f>VLOOKUP($A51,SBA07_raw!$C$213:$L$265,9,FALSE)</f>
        <v>7.69230769230769E-2</v>
      </c>
      <c r="DE51" s="51">
        <f>VLOOKUP($A51,SBA07_raw!$C$213:$L$265,10,FALSE)</f>
        <v>0.102564102564103</v>
      </c>
      <c r="DF51" s="33"/>
      <c r="DG51" s="47">
        <f>VLOOKUP($A51,SBA07_raw!$C$691:$L$743,7,FALSE)</f>
        <v>0.38461538461538503</v>
      </c>
      <c r="DH51" s="47">
        <f>VLOOKUP($A51,SBA07_raw!$C$691:$L$743,8,FALSE)</f>
        <v>0.53846153846153799</v>
      </c>
      <c r="DI51" s="47">
        <f>VLOOKUP($A51,SBA07_raw!$C$691:$L$743,9,FALSE)</f>
        <v>3.8461538461538498E-2</v>
      </c>
      <c r="DJ51" s="47">
        <f>VLOOKUP($A51,SBA07_raw!$C$691:$L$743,10,FALSE)</f>
        <v>3.8461538461538498E-2</v>
      </c>
      <c r="DK51" s="47">
        <f>VLOOKUP($A51,SBA07_raw!$C$1116:$L$1168,7,FALSE)</f>
        <v>7.69230769230769E-2</v>
      </c>
      <c r="DL51" s="47">
        <f>VLOOKUP($A51,SBA07_raw!$C$1116:$L$1168,8,FALSE)</f>
        <v>0.80769230769230804</v>
      </c>
      <c r="DM51" s="47">
        <f>VLOOKUP($A51,SBA07_raw!$C$1116:$L$1168,9,FALSE)</f>
        <v>7.69230769230769E-2</v>
      </c>
      <c r="DN51" s="47">
        <f>VLOOKUP($A51,SBA07_raw!$C$1116:$L$1168,10,FALSE)</f>
        <v>3.8461538461538498E-2</v>
      </c>
      <c r="DO51" s="47">
        <f>VLOOKUP($A51,SBA07_raw!$C$266:$L$318,7,FALSE)</f>
        <v>0.53846153846153799</v>
      </c>
      <c r="DP51" s="47">
        <f>VLOOKUP($A51,SBA07_raw!$C$266:$L$318,8,FALSE)</f>
        <v>0.34615384615384598</v>
      </c>
      <c r="DQ51" s="47">
        <f>VLOOKUP($A51,SBA07_raw!$C$266:$L$318,9,FALSE)</f>
        <v>7.69230769230769E-2</v>
      </c>
      <c r="DR51" s="47">
        <f>VLOOKUP($A51,SBA07_raw!$C$266:$L$318,10,FALSE)</f>
        <v>3.8461538461538498E-2</v>
      </c>
      <c r="DS51" s="85"/>
      <c r="DT51" s="83">
        <f>VLOOKUP($A51,SBA07_raw!$C$744:$L$797,7,FALSE)</f>
        <v>0.52173913043478304</v>
      </c>
      <c r="DU51" s="83">
        <f>VLOOKUP($A51,SBA07_raw!$C$744:$L$797,8,FALSE)</f>
        <v>0.434782608695652</v>
      </c>
      <c r="DV51" s="83">
        <f>VLOOKUP($A51,SBA07_raw!$C$744:$L$797,9,FALSE)</f>
        <v>4.3478260869565202E-2</v>
      </c>
      <c r="DW51" s="83">
        <f>VLOOKUP($A51,SBA07_raw!$C$744:$L$797,10,FALSE)</f>
        <v>0</v>
      </c>
      <c r="DX51" s="83">
        <f>VLOOKUP($A51,SBA07_raw!$C$1169:$L$1222,7,FALSE)</f>
        <v>8.6956521739130405E-2</v>
      </c>
      <c r="DY51" s="83">
        <f>VLOOKUP($A51,SBA07_raw!$C$1169:$L$1222,8,FALSE)</f>
        <v>0.73913043478260898</v>
      </c>
      <c r="DZ51" s="83">
        <f>VLOOKUP($A51,SBA07_raw!$C$1169:$L$1222,9,FALSE)</f>
        <v>0.173913043478261</v>
      </c>
      <c r="EA51" s="83">
        <f>VLOOKUP($A51,SBA07_raw!$C$1169:$L$1222,10,FALSE)</f>
        <v>0</v>
      </c>
      <c r="EB51" s="83">
        <f>VLOOKUP($A51,SBA07_raw!$C$319:$L$372,7,FALSE)</f>
        <v>0.65217391304347805</v>
      </c>
      <c r="EC51" s="83">
        <f>VLOOKUP($A51,SBA07_raw!$C$319:$L$372,8,FALSE)</f>
        <v>0.26086956521739102</v>
      </c>
      <c r="ED51" s="83">
        <f>VLOOKUP($A51,SBA07_raw!$C$319:$L$372,9,FALSE)</f>
        <v>8.6956521739130405E-2</v>
      </c>
      <c r="EE51" s="83">
        <f>VLOOKUP($A51,SBA07_raw!$C$319:$L$372,10,FALSE)</f>
        <v>0</v>
      </c>
      <c r="EF51" s="85"/>
      <c r="EG51" s="84">
        <f>VLOOKUP($A51,SBA07_raw!$C$798:$L$851,7,FALSE)</f>
        <v>0.6</v>
      </c>
      <c r="EH51" s="84">
        <f>VLOOKUP($A51,SBA07_raw!$C$798:$L$851,8,FALSE)</f>
        <v>0.33333333333333298</v>
      </c>
      <c r="EI51" s="84">
        <f>VLOOKUP($A51,SBA07_raw!$C$798:$L$851,9,FALSE)</f>
        <v>6.6666666666666693E-2</v>
      </c>
      <c r="EJ51" s="84">
        <f>VLOOKUP($A51,SBA07_raw!$C$798:$L$851,10,FALSE)</f>
        <v>0</v>
      </c>
      <c r="EK51" s="84">
        <f>VLOOKUP($A51,SBA07_raw!$C$1223:$L$1276,7,FALSE)</f>
        <v>0.14285714285714299</v>
      </c>
      <c r="EL51" s="84">
        <f>VLOOKUP($A51,SBA07_raw!$C$1223:$L$1276,8,FALSE)</f>
        <v>0.64285714285714302</v>
      </c>
      <c r="EM51" s="84">
        <f>VLOOKUP($A51,SBA07_raw!$C$1223:$L$1276,9,FALSE)</f>
        <v>0.214285714285714</v>
      </c>
      <c r="EN51" s="84">
        <f>VLOOKUP($A51,SBA07_raw!$C$1223:$L$1276,10,FALSE)</f>
        <v>0</v>
      </c>
      <c r="EO51" s="84">
        <f>VLOOKUP($A51,SBA07_raw!$C$373:$L$426,7,FALSE)</f>
        <v>0.28571428571428598</v>
      </c>
      <c r="EP51" s="84">
        <f>VLOOKUP($A51,SBA07_raw!$C$373:$L$426,8,FALSE)</f>
        <v>0.5</v>
      </c>
      <c r="EQ51" s="84">
        <f>VLOOKUP($A51,SBA07_raw!$C$373:$L$426,9,FALSE)</f>
        <v>0.14285714285714299</v>
      </c>
      <c r="ER51" s="84">
        <f>VLOOKUP($A51,SBA07_raw!$C$373:$L$426,10,FALSE)</f>
        <v>7.1428571428571397E-2</v>
      </c>
      <c r="ES51" s="56"/>
      <c r="ET51" s="51" t="str">
        <f>VLOOKUP($A51,Fall06HSGQE!$C$141:$J$192,7,FALSE)</f>
        <v>60% or More</v>
      </c>
      <c r="EU51" s="51" t="str">
        <f>VLOOKUP($A51,Fall06HSGQE!$C$141:$J$192,8,FALSE)</f>
        <v>40% or Fewer</v>
      </c>
      <c r="EV51" s="51" t="str">
        <f>VLOOKUP($A51,Fall06HSGQE!$C$260:$J$309,7,FALSE)</f>
        <v>*</v>
      </c>
      <c r="EW51" s="51" t="str">
        <f>VLOOKUP($A51,Fall06HSGQE!$C$260:$J$309,8,FALSE)</f>
        <v>*</v>
      </c>
      <c r="EX51" s="51">
        <f>VLOOKUP($A51,Fall06HSGQE!$C$22:$J$73,7,FALSE)</f>
        <v>0.57142857142857095</v>
      </c>
      <c r="EY51" s="51">
        <f>VLOOKUP($A51,Fall06HSGQE!$C$22:$J$73,8,FALSE)</f>
        <v>0.42857142857142899</v>
      </c>
      <c r="EZ51" s="47" t="str">
        <f>VLOOKUP($A51,Fall06HSGQE!$C$193:$J$241,7,FALSE)</f>
        <v>*</v>
      </c>
      <c r="FA51" s="47" t="str">
        <f>VLOOKUP($A51,Fall06HSGQE!$C$193:$J$241,8,FALSE)</f>
        <v>*</v>
      </c>
      <c r="FB51" s="47" t="e">
        <f>VLOOKUP($A51,Fall06HSGQE!$C$310:$J$349,7,FALSE)</f>
        <v>#N/A</v>
      </c>
      <c r="FC51" s="47" t="e">
        <f>VLOOKUP($A51,Fall06HSGQE!$C$310:$J$349,8,FALSE)</f>
        <v>#N/A</v>
      </c>
      <c r="FD51" s="47" t="e">
        <f>VLOOKUP($A51,Fall06HSGQE!$C$74:$J$121,7,FALSE)</f>
        <v>#N/A</v>
      </c>
      <c r="FE51" s="47" t="e">
        <f>VLOOKUP($A51,Fall06HSGQE!$C$74:$J$121,8,FALSE)</f>
        <v>#N/A</v>
      </c>
      <c r="FF51" s="86"/>
      <c r="FG51" s="51" t="str">
        <f>VLOOKUP($A51,Spr07HSGQE!$C$141:$J$194,7,FALSE)</f>
        <v>80% or More</v>
      </c>
      <c r="FH51" s="51" t="str">
        <f>VLOOKUP($A51,Spr07HSGQE!$C$141:$J$194,8,FALSE)</f>
        <v>20% or Fewer</v>
      </c>
      <c r="FI51" s="51">
        <f>VLOOKUP($A51,Spr07HSGQE!$C$275:$J$328,7,FALSE)</f>
        <v>0.78571428571428603</v>
      </c>
      <c r="FJ51" s="51">
        <f>VLOOKUP($A51,Spr07HSGQE!$C$275:$J$328,8,FALSE)</f>
        <v>0.214285714285714</v>
      </c>
      <c r="FK51" s="51" t="str">
        <f>VLOOKUP($A51,Spr07HSGQE!$C$2:$J$55,7,FALSE)</f>
        <v>80% or More</v>
      </c>
      <c r="FL51" s="51" t="str">
        <f>VLOOKUP($A51,Spr07HSGQE!$C$2:$J$55,8,FALSE)</f>
        <v>20% or Fewer</v>
      </c>
      <c r="FM51" s="47" t="str">
        <f>VLOOKUP($A51,Spr07HSGQE!$C$195:$J$242,7,FALSE)</f>
        <v>*</v>
      </c>
      <c r="FN51" s="47" t="str">
        <f>VLOOKUP($A51,Spr07HSGQE!$C$195:$J$242,8,FALSE)</f>
        <v>*</v>
      </c>
      <c r="FO51" s="47" t="str">
        <f>VLOOKUP($A51,Spr07HSGQE!$C$329:$J$374,7,FALSE)</f>
        <v>*</v>
      </c>
      <c r="FP51" s="47" t="str">
        <f>VLOOKUP($A51,Spr07HSGQE!$C$329:$J$374,8,FALSE)</f>
        <v>*</v>
      </c>
      <c r="FQ51" s="47" t="str">
        <f>VLOOKUP($A51,Spr07HSGQE!$C$56:$J$104,7,FALSE)</f>
        <v>*</v>
      </c>
      <c r="FR51" s="47" t="str">
        <f>VLOOKUP($A51,Spr07HSGQE!$C$56:$J$104,8,FALSE)</f>
        <v>*</v>
      </c>
      <c r="FS51" s="51" t="e">
        <f>VLOOKUP($A51,Spr07HSGQE!$C$243:$J$274,7,FALSE)</f>
        <v>#N/A</v>
      </c>
      <c r="FT51" s="51" t="e">
        <f>VLOOKUP($A51,Spr07HSGQE!$C$243:$J$274,8,FALSE)</f>
        <v>#N/A</v>
      </c>
      <c r="FU51" s="51" t="e">
        <f>VLOOKUP($A51,Spr07HSGQE!$C$375:$J$406,7,FALSE)</f>
        <v>#N/A</v>
      </c>
      <c r="FV51" s="51" t="e">
        <f>VLOOKUP($A51,Spr07HSGQE!$C$375:$J$406,8,FALSE)</f>
        <v>#N/A</v>
      </c>
      <c r="FW51" s="51" t="e">
        <f>VLOOKUP($A51,Spr07HSGQE!$C$105:$J$140,7,FALSE)</f>
        <v>#N/A</v>
      </c>
      <c r="FX51" s="51" t="e">
        <f>VLOOKUP($A51,Spr07HSGQE!$C$105:$J$140,8,FALSE)</f>
        <v>#N/A</v>
      </c>
      <c r="FY51" s="46"/>
    </row>
    <row r="52" spans="1:181">
      <c r="A52">
        <f>VLOOKUP(B52,districts!$A$2:$B$56,2,FALSE)</f>
        <v>48</v>
      </c>
      <c r="B52" s="19" t="s">
        <v>91</v>
      </c>
      <c r="C52" s="58">
        <v>3</v>
      </c>
      <c r="D52" s="59">
        <v>1</v>
      </c>
      <c r="E52" s="60">
        <v>9586289</v>
      </c>
      <c r="F52" s="61">
        <v>797.13</v>
      </c>
      <c r="G52" s="62">
        <v>-3.6817303044949283</v>
      </c>
      <c r="H52" s="63">
        <v>16.2</v>
      </c>
      <c r="I52" s="62">
        <v>5.3</v>
      </c>
      <c r="J52" s="66">
        <v>19.899999999999999</v>
      </c>
      <c r="K52" s="20"/>
      <c r="L52" s="67">
        <v>8</v>
      </c>
      <c r="M52" s="63">
        <v>2</v>
      </c>
      <c r="N52" s="62">
        <v>0.77972709551656916</v>
      </c>
      <c r="O52" s="63">
        <v>86.060446780551899</v>
      </c>
      <c r="P52" s="68">
        <v>53</v>
      </c>
      <c r="Q52" s="69">
        <v>79.099999999999994</v>
      </c>
      <c r="R52" s="32"/>
      <c r="S52" s="48">
        <v>32</v>
      </c>
      <c r="T52" s="48">
        <v>36</v>
      </c>
      <c r="U52" s="48">
        <v>24</v>
      </c>
      <c r="V52" s="48">
        <v>8</v>
      </c>
      <c r="W52" s="48">
        <v>26</v>
      </c>
      <c r="X52" s="48">
        <v>40</v>
      </c>
      <c r="Y52" s="48">
        <v>20</v>
      </c>
      <c r="Z52" s="48">
        <v>14</v>
      </c>
      <c r="AA52" s="48">
        <v>26</v>
      </c>
      <c r="AB52" s="48">
        <v>30</v>
      </c>
      <c r="AC52" s="48">
        <v>34</v>
      </c>
      <c r="AD52" s="48">
        <v>10</v>
      </c>
      <c r="AE52" s="81"/>
      <c r="AF52" s="50">
        <v>41.9</v>
      </c>
      <c r="AG52" s="50">
        <v>38.700000000000003</v>
      </c>
      <c r="AH52" s="50">
        <v>8.1</v>
      </c>
      <c r="AI52" s="50">
        <v>11.3</v>
      </c>
      <c r="AJ52" s="50">
        <v>48.4</v>
      </c>
      <c r="AK52" s="50">
        <v>27.4</v>
      </c>
      <c r="AL52" s="50">
        <v>14.5</v>
      </c>
      <c r="AM52" s="50">
        <v>9.6999999999999993</v>
      </c>
      <c r="AN52" s="50">
        <v>38.700000000000003</v>
      </c>
      <c r="AO52" s="50">
        <v>30.6</v>
      </c>
      <c r="AP52" s="50">
        <v>22.6</v>
      </c>
      <c r="AQ52" s="50">
        <v>8.1</v>
      </c>
      <c r="AR52" s="33"/>
      <c r="AS52" s="34"/>
      <c r="AT52" s="51">
        <f>VLOOKUP(A52,SBA07_raw!$C$427:$L$478,7,FALSE)</f>
        <v>0.44897959183673503</v>
      </c>
      <c r="AU52" s="51">
        <f>VLOOKUP(A52,SBA07_raw!$C$427:$L$478,8,FALSE)</f>
        <v>0.48979591836734698</v>
      </c>
      <c r="AV52" s="51">
        <f>VLOOKUP(A52,SBA07_raw!$C$427:$L$478,9,FALSE)</f>
        <v>6.1224489795918401E-2</v>
      </c>
      <c r="AW52" s="51">
        <f>VLOOKUP(A52,SBA07_raw!$C$427:$L$478,10,FALSE)</f>
        <v>0</v>
      </c>
      <c r="AX52" s="51">
        <f>VLOOKUP(A52,SBA07_raw!$C$852:$L$903,7,FALSE)</f>
        <v>0.530612244897959</v>
      </c>
      <c r="AY52" s="51">
        <f>VLOOKUP(A52,SBA07_raw!$C$852:$L$903,8,FALSE)</f>
        <v>0.42857142857142899</v>
      </c>
      <c r="AZ52" s="51">
        <f>VLOOKUP(A52,SBA07_raw!$C$852:$L$903,9,FALSE)</f>
        <v>4.08163265306122E-2</v>
      </c>
      <c r="BA52" s="51">
        <f>VLOOKUP(A52,SBA07_raw!$C$852:$L$903,10,FALSE)</f>
        <v>0</v>
      </c>
      <c r="BB52" s="51">
        <f>VLOOKUP(A52,SBA07_raw!$C$2:$L$53,7,FALSE)</f>
        <v>0.34693877551020402</v>
      </c>
      <c r="BC52" s="51">
        <f>VLOOKUP(A52,SBA07_raw!$C$2:$L$53,8,FALSE)</f>
        <v>0.55102040816326503</v>
      </c>
      <c r="BD52" s="51">
        <f>VLOOKUP(A52,SBA07_raw!$C$2:$L$53,9,FALSE)</f>
        <v>6.1224489795918401E-2</v>
      </c>
      <c r="BE52" s="51">
        <f>VLOOKUP(A52,SBA07_raw!$C$2:$L$53,10,FALSE)</f>
        <v>4.08163265306122E-2</v>
      </c>
      <c r="BF52" s="33"/>
      <c r="BG52" s="47">
        <f>VLOOKUP(A52,SBA07_raw!$C$479:$L$531,7,FALSE)</f>
        <v>0.41818181818181799</v>
      </c>
      <c r="BH52" s="47">
        <f>VLOOKUP(A52,SBA07_raw!$C$479:$L$531,8,FALSE)</f>
        <v>0.43636363636363601</v>
      </c>
      <c r="BI52" s="47">
        <f>VLOOKUP(A52,SBA07_raw!$C$479:$L$531,9,FALSE)</f>
        <v>7.2727272727272696E-2</v>
      </c>
      <c r="BJ52" s="47">
        <f>VLOOKUP(A52,SBA07_raw!$C$479:$L$531,10,FALSE)</f>
        <v>7.2727272727272696E-2</v>
      </c>
      <c r="BK52" s="47">
        <f>VLOOKUP(A52,SBA07_raw!$C$904:$L$956,7,FALSE)</f>
        <v>0.29090909090909101</v>
      </c>
      <c r="BL52" s="47">
        <f>VLOOKUP(A52,SBA07_raw!$C$904:$L$956,8,FALSE)</f>
        <v>0.472727272727273</v>
      </c>
      <c r="BM52" s="47">
        <f>VLOOKUP(A52,SBA07_raw!$C$904:$L$956,9,FALSE)</f>
        <v>0.236363636363636</v>
      </c>
      <c r="BN52" s="47">
        <f>VLOOKUP(A52,SBA07_raw!$C$904:$L$956,10,FALSE)</f>
        <v>0</v>
      </c>
      <c r="BO52" s="47">
        <f>VLOOKUP(A52,SBA07_raw!$C$54:$L$106,7,FALSE)</f>
        <v>0.2</v>
      </c>
      <c r="BP52" s="47">
        <f>VLOOKUP(A52,SBA07_raw!$C$54:$L$106,8,FALSE)</f>
        <v>0.472727272727273</v>
      </c>
      <c r="BQ52" s="47">
        <f>VLOOKUP(A52,SBA07_raw!$C$54:$L$106,9,FALSE)</f>
        <v>0.18181818181818199</v>
      </c>
      <c r="BR52" s="47">
        <f>VLOOKUP(A52,SBA07_raw!$C$54:$L$106,10,FALSE)</f>
        <v>0.145454545454545</v>
      </c>
      <c r="BS52" s="33"/>
      <c r="BT52" s="51">
        <f>VLOOKUP($A52,SBA07_raw!$C$532:$L$584,7,FALSE)</f>
        <v>0.26</v>
      </c>
      <c r="BU52" s="51">
        <f>VLOOKUP($A52,SBA07_raw!$C$532:$L$584,8,FALSE)</f>
        <v>0.64</v>
      </c>
      <c r="BV52" s="51">
        <f>VLOOKUP($A52,SBA07_raw!$C$532:$L$584,9,FALSE)</f>
        <v>0.1</v>
      </c>
      <c r="BW52" s="51">
        <f>VLOOKUP($A52,SBA07_raw!$C$532:$L$584,10,FALSE)</f>
        <v>0</v>
      </c>
      <c r="BX52" s="52">
        <f>VLOOKUP($A52,SBA07_raw!$C$957:$L$1009,7,FALSE)</f>
        <v>0.26</v>
      </c>
      <c r="BY52" s="52">
        <f>VLOOKUP($A52,SBA07_raw!$C$957:$L$1009,8,FALSE)</f>
        <v>0.62</v>
      </c>
      <c r="BZ52" s="52">
        <f>VLOOKUP($A52,SBA07_raw!$C$957:$L$1009,9,FALSE)</f>
        <v>0.12</v>
      </c>
      <c r="CA52" s="52">
        <f>VLOOKUP($A52,SBA07_raw!$C$957:$L$1009,10,FALSE)</f>
        <v>0</v>
      </c>
      <c r="CB52" s="52">
        <f>VLOOKUP($A52,SBA07_raw!$C$107:$L$159,7,FALSE)</f>
        <v>0.469387755102041</v>
      </c>
      <c r="CC52" s="52">
        <f>VLOOKUP($A52,SBA07_raw!$C$107:$L$159,8,FALSE)</f>
        <v>0.40816326530612201</v>
      </c>
      <c r="CD52" s="52">
        <f>VLOOKUP($A52,SBA07_raw!$C$107:$L$159,9,FALSE)</f>
        <v>8.1632653061224497E-2</v>
      </c>
      <c r="CE52" s="52">
        <f>VLOOKUP($A52,SBA07_raw!$C$107:$L$159,10,FALSE)</f>
        <v>4.08163265306122E-2</v>
      </c>
      <c r="CF52" s="36"/>
      <c r="CG52" s="53">
        <f>VLOOKUP($A52,SBA07_raw!$C$585:$L$637,7,FALSE)</f>
        <v>0.46153846153846201</v>
      </c>
      <c r="CH52" s="53">
        <f>VLOOKUP($A52,SBA07_raw!$C$585:$L$637,8,FALSE)</f>
        <v>0.44230769230769201</v>
      </c>
      <c r="CI52" s="53">
        <f>VLOOKUP($A52,SBA07_raw!$C$585:$L$637,9,FALSE)</f>
        <v>7.69230769230769E-2</v>
      </c>
      <c r="CJ52" s="53">
        <f>VLOOKUP($A52,SBA07_raw!$C$585:$L$637,10,FALSE)</f>
        <v>1.9230769230769201E-2</v>
      </c>
      <c r="CK52" s="53">
        <f>VLOOKUP($A52,SBA07_raw!$C$1010:$L$1062,7,FALSE)</f>
        <v>0.55769230769230804</v>
      </c>
      <c r="CL52" s="53">
        <f>VLOOKUP($A52,SBA07_raw!$C$1010:$L$1062,8,FALSE)</f>
        <v>0.30769230769230799</v>
      </c>
      <c r="CM52" s="53">
        <f>VLOOKUP($A52,SBA07_raw!$C$1010:$L$1062,9,FALSE)</f>
        <v>7.69230769230769E-2</v>
      </c>
      <c r="CN52" s="53">
        <f>VLOOKUP($A52,SBA07_raw!$C$1010:$L$1062,10,FALSE)</f>
        <v>5.7692307692307702E-2</v>
      </c>
      <c r="CO52" s="53">
        <f>VLOOKUP($A52,SBA07_raw!$C$160:$L$212,7,FALSE)</f>
        <v>0.44230769230769201</v>
      </c>
      <c r="CP52" s="53">
        <f>VLOOKUP($A52,SBA07_raw!$C$160:$L$212,8,FALSE)</f>
        <v>0.44230769230769201</v>
      </c>
      <c r="CQ52" s="53">
        <f>VLOOKUP($A52,SBA07_raw!$C$160:$L$212,9,FALSE)</f>
        <v>9.6153846153846201E-2</v>
      </c>
      <c r="CR52" s="53">
        <f>VLOOKUP($A52,SBA07_raw!$C$160:$L$212,10,FALSE)</f>
        <v>1.9230769230769201E-2</v>
      </c>
      <c r="CS52" s="33"/>
      <c r="CT52" s="51">
        <f>VLOOKUP($A52,SBA07_raw!$C$638:$L$690,7,FALSE)</f>
        <v>0.5</v>
      </c>
      <c r="CU52" s="51">
        <f>VLOOKUP($A52,SBA07_raw!$C$638:$L$690,8,FALSE)</f>
        <v>0.33870967741935498</v>
      </c>
      <c r="CV52" s="51">
        <f>VLOOKUP($A52,SBA07_raw!$C$638:$L$690,9,FALSE)</f>
        <v>9.6774193548387094E-2</v>
      </c>
      <c r="CW52" s="51">
        <f>VLOOKUP($A52,SBA07_raw!$C$638:$L$690,10,FALSE)</f>
        <v>6.4516129032258104E-2</v>
      </c>
      <c r="CX52" s="51">
        <f>VLOOKUP($A52,SBA07_raw!$C$1063:$L$1115,7,FALSE)</f>
        <v>0.14516129032258099</v>
      </c>
      <c r="CY52" s="51">
        <f>VLOOKUP($A52,SBA07_raw!$C$1063:$L$1115,8,FALSE)</f>
        <v>0.64516129032258096</v>
      </c>
      <c r="CZ52" s="51">
        <f>VLOOKUP($A52,SBA07_raw!$C$1063:$L$1115,9,FALSE)</f>
        <v>0.16129032258064499</v>
      </c>
      <c r="DA52" s="51">
        <f>VLOOKUP($A52,SBA07_raw!$C$1063:$L$1115,10,FALSE)</f>
        <v>4.8387096774193498E-2</v>
      </c>
      <c r="DB52" s="51">
        <f>VLOOKUP($A52,SBA07_raw!$C$213:$L$265,7,FALSE)</f>
        <v>0.35483870967741898</v>
      </c>
      <c r="DC52" s="51">
        <f>VLOOKUP($A52,SBA07_raw!$C$213:$L$265,8,FALSE)</f>
        <v>0.483870967741936</v>
      </c>
      <c r="DD52" s="51">
        <f>VLOOKUP($A52,SBA07_raw!$C$213:$L$265,9,FALSE)</f>
        <v>8.0645161290322606E-2</v>
      </c>
      <c r="DE52" s="51">
        <f>VLOOKUP($A52,SBA07_raw!$C$213:$L$265,10,FALSE)</f>
        <v>8.0645161290322606E-2</v>
      </c>
      <c r="DF52" s="33"/>
      <c r="DG52" s="47">
        <f>VLOOKUP($A52,SBA07_raw!$C$691:$L$743,7,FALSE)</f>
        <v>0.39583333333333298</v>
      </c>
      <c r="DH52" s="47">
        <f>VLOOKUP($A52,SBA07_raw!$C$691:$L$743,8,FALSE)</f>
        <v>0.52083333333333304</v>
      </c>
      <c r="DI52" s="47">
        <f>VLOOKUP($A52,SBA07_raw!$C$691:$L$743,9,FALSE)</f>
        <v>6.25E-2</v>
      </c>
      <c r="DJ52" s="47">
        <f>VLOOKUP($A52,SBA07_raw!$C$691:$L$743,10,FALSE)</f>
        <v>2.0833333333333301E-2</v>
      </c>
      <c r="DK52" s="47">
        <f>VLOOKUP($A52,SBA07_raw!$C$1116:$L$1168,7,FALSE)</f>
        <v>8.3333333333333301E-2</v>
      </c>
      <c r="DL52" s="47">
        <f>VLOOKUP($A52,SBA07_raw!$C$1116:$L$1168,8,FALSE)</f>
        <v>0.77083333333333304</v>
      </c>
      <c r="DM52" s="47">
        <f>VLOOKUP($A52,SBA07_raw!$C$1116:$L$1168,9,FALSE)</f>
        <v>4.1666666666666699E-2</v>
      </c>
      <c r="DN52" s="47">
        <f>VLOOKUP($A52,SBA07_raw!$C$1116:$L$1168,10,FALSE)</f>
        <v>0.104166666666667</v>
      </c>
      <c r="DO52" s="47">
        <f>VLOOKUP($A52,SBA07_raw!$C$266:$L$318,7,FALSE)</f>
        <v>0.3125</v>
      </c>
      <c r="DP52" s="47">
        <f>VLOOKUP($A52,SBA07_raw!$C$266:$L$318,8,FALSE)</f>
        <v>0.35416666666666702</v>
      </c>
      <c r="DQ52" s="47">
        <f>VLOOKUP($A52,SBA07_raw!$C$266:$L$318,9,FALSE)</f>
        <v>0.20833333333333301</v>
      </c>
      <c r="DR52" s="47">
        <f>VLOOKUP($A52,SBA07_raw!$C$266:$L$318,10,FALSE)</f>
        <v>0.125</v>
      </c>
      <c r="DS52" s="85"/>
      <c r="DT52" s="83">
        <f>VLOOKUP($A52,SBA07_raw!$C$744:$L$797,7,FALSE)</f>
        <v>0.43055555555555602</v>
      </c>
      <c r="DU52" s="83">
        <f>VLOOKUP($A52,SBA07_raw!$C$744:$L$797,8,FALSE)</f>
        <v>0.40277777777777801</v>
      </c>
      <c r="DV52" s="83">
        <f>VLOOKUP($A52,SBA07_raw!$C$744:$L$797,9,FALSE)</f>
        <v>0.16666666666666699</v>
      </c>
      <c r="DW52" s="83">
        <f>VLOOKUP($A52,SBA07_raw!$C$744:$L$797,10,FALSE)</f>
        <v>0</v>
      </c>
      <c r="DX52" s="83">
        <f>VLOOKUP($A52,SBA07_raw!$C$1169:$L$1222,7,FALSE)</f>
        <v>2.7777777777777801E-2</v>
      </c>
      <c r="DY52" s="83">
        <f>VLOOKUP($A52,SBA07_raw!$C$1169:$L$1222,8,FALSE)</f>
        <v>0.68055555555555602</v>
      </c>
      <c r="DZ52" s="83">
        <f>VLOOKUP($A52,SBA07_raw!$C$1169:$L$1222,9,FALSE)</f>
        <v>0.194444444444444</v>
      </c>
      <c r="EA52" s="83">
        <f>VLOOKUP($A52,SBA07_raw!$C$1169:$L$1222,10,FALSE)</f>
        <v>9.7222222222222196E-2</v>
      </c>
      <c r="EB52" s="83">
        <f>VLOOKUP($A52,SBA07_raw!$C$319:$L$372,7,FALSE)</f>
        <v>0.23611111111111099</v>
      </c>
      <c r="EC52" s="83">
        <f>VLOOKUP($A52,SBA07_raw!$C$319:$L$372,8,FALSE)</f>
        <v>0.375</v>
      </c>
      <c r="ED52" s="83">
        <f>VLOOKUP($A52,SBA07_raw!$C$319:$L$372,9,FALSE)</f>
        <v>0.22222222222222199</v>
      </c>
      <c r="EE52" s="83">
        <f>VLOOKUP($A52,SBA07_raw!$C$319:$L$372,10,FALSE)</f>
        <v>0.16666666666666699</v>
      </c>
      <c r="EF52" s="85"/>
      <c r="EG52" s="84">
        <f>VLOOKUP($A52,SBA07_raw!$C$798:$L$851,7,FALSE)</f>
        <v>0.4</v>
      </c>
      <c r="EH52" s="84">
        <f>VLOOKUP($A52,SBA07_raw!$C$798:$L$851,8,FALSE)</f>
        <v>0.527272727272727</v>
      </c>
      <c r="EI52" s="84">
        <f>VLOOKUP($A52,SBA07_raw!$C$798:$L$851,9,FALSE)</f>
        <v>7.2727272727272696E-2</v>
      </c>
      <c r="EJ52" s="84">
        <f>VLOOKUP($A52,SBA07_raw!$C$798:$L$851,10,FALSE)</f>
        <v>0</v>
      </c>
      <c r="EK52" s="84">
        <f>VLOOKUP($A52,SBA07_raw!$C$1223:$L$1276,7,FALSE)</f>
        <v>1.8181818181818198E-2</v>
      </c>
      <c r="EL52" s="84">
        <f>VLOOKUP($A52,SBA07_raw!$C$1223:$L$1276,8,FALSE)</f>
        <v>0.87272727272727302</v>
      </c>
      <c r="EM52" s="84">
        <f>VLOOKUP($A52,SBA07_raw!$C$1223:$L$1276,9,FALSE)</f>
        <v>9.0909090909090898E-2</v>
      </c>
      <c r="EN52" s="84">
        <f>VLOOKUP($A52,SBA07_raw!$C$1223:$L$1276,10,FALSE)</f>
        <v>1.8181818181818198E-2</v>
      </c>
      <c r="EO52" s="84">
        <f>VLOOKUP($A52,SBA07_raw!$C$373:$L$426,7,FALSE)</f>
        <v>0.109090909090909</v>
      </c>
      <c r="EP52" s="84">
        <f>VLOOKUP($A52,SBA07_raw!$C$373:$L$426,8,FALSE)</f>
        <v>0.72727272727272696</v>
      </c>
      <c r="EQ52" s="84">
        <f>VLOOKUP($A52,SBA07_raw!$C$373:$L$426,9,FALSE)</f>
        <v>0.145454545454545</v>
      </c>
      <c r="ER52" s="84">
        <f>VLOOKUP($A52,SBA07_raw!$C$373:$L$426,10,FALSE)</f>
        <v>1.8181818181818198E-2</v>
      </c>
      <c r="ES52" s="56"/>
      <c r="ET52" s="51">
        <f>VLOOKUP($A52,Fall06HSGQE!$C$141:$J$192,7,FALSE)</f>
        <v>0.76923076923076905</v>
      </c>
      <c r="EU52" s="51">
        <f>VLOOKUP($A52,Fall06HSGQE!$C$141:$J$192,8,FALSE)</f>
        <v>0.230769230769231</v>
      </c>
      <c r="EV52" s="51">
        <f>VLOOKUP($A52,Fall06HSGQE!$C$260:$J$309,7,FALSE)</f>
        <v>0.5</v>
      </c>
      <c r="EW52" s="51">
        <f>VLOOKUP($A52,Fall06HSGQE!$C$260:$J$309,8,FALSE)</f>
        <v>0.5</v>
      </c>
      <c r="EX52" s="51">
        <f>VLOOKUP($A52,Fall06HSGQE!$C$22:$J$73,7,FALSE)</f>
        <v>0.54545454545454497</v>
      </c>
      <c r="EY52" s="51">
        <f>VLOOKUP($A52,Fall06HSGQE!$C$22:$J$73,8,FALSE)</f>
        <v>0.45454545454545497</v>
      </c>
      <c r="EZ52" s="47" t="str">
        <f>VLOOKUP($A52,Fall06HSGQE!$C$193:$J$241,7,FALSE)</f>
        <v>*</v>
      </c>
      <c r="FA52" s="47" t="str">
        <f>VLOOKUP($A52,Fall06HSGQE!$C$193:$J$241,8,FALSE)</f>
        <v>*</v>
      </c>
      <c r="FB52" s="47" t="str">
        <f>VLOOKUP($A52,Fall06HSGQE!$C$310:$J$349,7,FALSE)</f>
        <v>*</v>
      </c>
      <c r="FC52" s="47" t="str">
        <f>VLOOKUP($A52,Fall06HSGQE!$C$310:$J$349,8,FALSE)</f>
        <v>*</v>
      </c>
      <c r="FD52" s="47" t="str">
        <f>VLOOKUP($A52,Fall06HSGQE!$C$74:$J$121,7,FALSE)</f>
        <v>*</v>
      </c>
      <c r="FE52" s="47" t="str">
        <f>VLOOKUP($A52,Fall06HSGQE!$C$74:$J$121,8,FALSE)</f>
        <v>*</v>
      </c>
      <c r="FF52" s="86"/>
      <c r="FG52" s="51" t="str">
        <f>VLOOKUP($A52,Spr07HSGQE!$C$141:$J$194,7,FALSE)</f>
        <v>95% or More</v>
      </c>
      <c r="FH52" s="51" t="str">
        <f>VLOOKUP($A52,Spr07HSGQE!$C$141:$J$194,8,FALSE)</f>
        <v>5% or Fewer</v>
      </c>
      <c r="FI52" s="51">
        <f>VLOOKUP($A52,Spr07HSGQE!$C$275:$J$328,7,FALSE)</f>
        <v>0.92727272727272703</v>
      </c>
      <c r="FJ52" s="51">
        <f>VLOOKUP($A52,Spr07HSGQE!$C$275:$J$328,8,FALSE)</f>
        <v>7.2727272727272696E-2</v>
      </c>
      <c r="FK52" s="51">
        <f>VLOOKUP($A52,Spr07HSGQE!$C$2:$J$55,7,FALSE)</f>
        <v>0.90909090909090895</v>
      </c>
      <c r="FL52" s="51">
        <f>VLOOKUP($A52,Spr07HSGQE!$C$2:$J$55,8,FALSE)</f>
        <v>9.0909090909090898E-2</v>
      </c>
      <c r="FM52" s="47" t="str">
        <f>VLOOKUP($A52,Spr07HSGQE!$C$195:$J$242,7,FALSE)</f>
        <v>*</v>
      </c>
      <c r="FN52" s="47" t="str">
        <f>VLOOKUP($A52,Spr07HSGQE!$C$195:$J$242,8,FALSE)</f>
        <v>*</v>
      </c>
      <c r="FO52" s="47" t="str">
        <f>VLOOKUP($A52,Spr07HSGQE!$C$329:$J$374,7,FALSE)</f>
        <v>*</v>
      </c>
      <c r="FP52" s="47" t="str">
        <f>VLOOKUP($A52,Spr07HSGQE!$C$329:$J$374,8,FALSE)</f>
        <v>*</v>
      </c>
      <c r="FQ52" s="47" t="str">
        <f>VLOOKUP($A52,Spr07HSGQE!$C$56:$J$104,7,FALSE)</f>
        <v>*</v>
      </c>
      <c r="FR52" s="47" t="str">
        <f>VLOOKUP($A52,Spr07HSGQE!$C$56:$J$104,8,FALSE)</f>
        <v>*</v>
      </c>
      <c r="FS52" s="51" t="e">
        <f>VLOOKUP($A52,Spr07HSGQE!$C$243:$J$274,7,FALSE)</f>
        <v>#N/A</v>
      </c>
      <c r="FT52" s="51" t="e">
        <f>VLOOKUP($A52,Spr07HSGQE!$C$243:$J$274,8,FALSE)</f>
        <v>#N/A</v>
      </c>
      <c r="FU52" s="51" t="e">
        <f>VLOOKUP($A52,Spr07HSGQE!$C$375:$J$406,7,FALSE)</f>
        <v>#N/A</v>
      </c>
      <c r="FV52" s="51" t="e">
        <f>VLOOKUP($A52,Spr07HSGQE!$C$375:$J$406,8,FALSE)</f>
        <v>#N/A</v>
      </c>
      <c r="FW52" s="51" t="e">
        <f>VLOOKUP($A52,Spr07HSGQE!$C$105:$J$140,7,FALSE)</f>
        <v>#N/A</v>
      </c>
      <c r="FX52" s="51" t="e">
        <f>VLOOKUP($A52,Spr07HSGQE!$C$105:$J$140,8,FALSE)</f>
        <v>#N/A</v>
      </c>
      <c r="FY52" s="46"/>
    </row>
    <row r="53" spans="1:181">
      <c r="A53">
        <f>VLOOKUP(B53,districts!$A$2:$B$56,2,FALSE)</f>
        <v>49</v>
      </c>
      <c r="B53" s="19" t="s">
        <v>92</v>
      </c>
      <c r="C53" s="58">
        <v>3</v>
      </c>
      <c r="D53" s="59">
        <v>1</v>
      </c>
      <c r="E53" s="60">
        <v>3896500</v>
      </c>
      <c r="F53" s="61">
        <v>369.85</v>
      </c>
      <c r="G53" s="62">
        <v>-1.4521715960564852</v>
      </c>
      <c r="H53" s="63">
        <v>13.6</v>
      </c>
      <c r="I53" s="62">
        <v>15.8</v>
      </c>
      <c r="J53" s="66">
        <v>43.8</v>
      </c>
      <c r="K53" s="20"/>
      <c r="L53" s="67">
        <v>2</v>
      </c>
      <c r="M53" s="63">
        <v>1.1000000000000001</v>
      </c>
      <c r="N53" s="62">
        <v>1.2658227848101267</v>
      </c>
      <c r="O53" s="63">
        <v>94.353254325369164</v>
      </c>
      <c r="P53" s="68">
        <v>30</v>
      </c>
      <c r="Q53" s="69">
        <v>83.3</v>
      </c>
      <c r="R53" s="32"/>
      <c r="S53" s="48">
        <v>11.8</v>
      </c>
      <c r="T53" s="48">
        <v>47.1</v>
      </c>
      <c r="U53" s="48">
        <v>35.299999999999997</v>
      </c>
      <c r="V53" s="48">
        <v>5.9</v>
      </c>
      <c r="W53" s="48">
        <v>35.299999999999997</v>
      </c>
      <c r="X53" s="48">
        <v>35.299999999999997</v>
      </c>
      <c r="Y53" s="48">
        <v>11.8</v>
      </c>
      <c r="Z53" s="48">
        <v>17.600000000000001</v>
      </c>
      <c r="AA53" s="48">
        <v>47.1</v>
      </c>
      <c r="AB53" s="48">
        <v>23.5</v>
      </c>
      <c r="AC53" s="48">
        <v>23.5</v>
      </c>
      <c r="AD53" s="48">
        <v>5.9</v>
      </c>
      <c r="AE53" s="81"/>
      <c r="AF53" s="50">
        <v>57.6</v>
      </c>
      <c r="AG53" s="50">
        <v>18.2</v>
      </c>
      <c r="AH53" s="50">
        <v>6.1</v>
      </c>
      <c r="AI53" s="50">
        <v>18.2</v>
      </c>
      <c r="AJ53" s="50">
        <v>60.6</v>
      </c>
      <c r="AK53" s="50">
        <v>12.1</v>
      </c>
      <c r="AL53" s="50">
        <v>9.1</v>
      </c>
      <c r="AM53" s="50">
        <v>18.2</v>
      </c>
      <c r="AN53" s="50">
        <v>54.5</v>
      </c>
      <c r="AO53" s="50">
        <v>24.2</v>
      </c>
      <c r="AP53" s="50">
        <v>0</v>
      </c>
      <c r="AQ53" s="50">
        <v>21.2</v>
      </c>
      <c r="AR53" s="33"/>
      <c r="AS53" s="34"/>
      <c r="AT53" s="51">
        <f>VLOOKUP(A53,SBA07_raw!$C$427:$L$478,7,FALSE)</f>
        <v>0.47368421052631599</v>
      </c>
      <c r="AU53" s="51">
        <f>VLOOKUP(A53,SBA07_raw!$C$427:$L$478,8,FALSE)</f>
        <v>0.47368421052631599</v>
      </c>
      <c r="AV53" s="51">
        <f>VLOOKUP(A53,SBA07_raw!$C$427:$L$478,9,FALSE)</f>
        <v>0</v>
      </c>
      <c r="AW53" s="51">
        <f>VLOOKUP(A53,SBA07_raw!$C$427:$L$478,10,FALSE)</f>
        <v>5.2631578947368397E-2</v>
      </c>
      <c r="AX53" s="51">
        <f>VLOOKUP(A53,SBA07_raw!$C$852:$L$903,7,FALSE)</f>
        <v>0.26315789473684198</v>
      </c>
      <c r="AY53" s="51">
        <f>VLOOKUP(A53,SBA07_raw!$C$852:$L$903,8,FALSE)</f>
        <v>0.57894736842105299</v>
      </c>
      <c r="AZ53" s="51">
        <f>VLOOKUP(A53,SBA07_raw!$C$852:$L$903,9,FALSE)</f>
        <v>0.105263157894737</v>
      </c>
      <c r="BA53" s="51">
        <f>VLOOKUP(A53,SBA07_raw!$C$852:$L$903,10,FALSE)</f>
        <v>5.2631578947368397E-2</v>
      </c>
      <c r="BB53" s="51">
        <f>VLOOKUP(A53,SBA07_raw!$C$2:$L$53,7,FALSE)</f>
        <v>0.36842105263157898</v>
      </c>
      <c r="BC53" s="51">
        <f>VLOOKUP(A53,SBA07_raw!$C$2:$L$53,8,FALSE)</f>
        <v>0.57894736842105299</v>
      </c>
      <c r="BD53" s="51">
        <f>VLOOKUP(A53,SBA07_raw!$C$2:$L$53,9,FALSE)</f>
        <v>0</v>
      </c>
      <c r="BE53" s="51">
        <f>VLOOKUP(A53,SBA07_raw!$C$2:$L$53,10,FALSE)</f>
        <v>5.2631578947368397E-2</v>
      </c>
      <c r="BF53" s="33"/>
      <c r="BG53" s="47">
        <f>VLOOKUP(A53,SBA07_raw!$C$479:$L$531,7,FALSE)</f>
        <v>0.33333333333333298</v>
      </c>
      <c r="BH53" s="47">
        <f>VLOOKUP(A53,SBA07_raw!$C$479:$L$531,8,FALSE)</f>
        <v>0.54166666666666696</v>
      </c>
      <c r="BI53" s="47">
        <f>VLOOKUP(A53,SBA07_raw!$C$479:$L$531,9,FALSE)</f>
        <v>8.3333333333333301E-2</v>
      </c>
      <c r="BJ53" s="47">
        <f>VLOOKUP(A53,SBA07_raw!$C$479:$L$531,10,FALSE)</f>
        <v>4.1666666666666699E-2</v>
      </c>
      <c r="BK53" s="47">
        <f>VLOOKUP(A53,SBA07_raw!$C$904:$L$956,7,FALSE)</f>
        <v>0.20833333333333301</v>
      </c>
      <c r="BL53" s="47">
        <f>VLOOKUP(A53,SBA07_raw!$C$904:$L$956,8,FALSE)</f>
        <v>0.54166666666666696</v>
      </c>
      <c r="BM53" s="47">
        <f>VLOOKUP(A53,SBA07_raw!$C$904:$L$956,9,FALSE)</f>
        <v>0.20833333333333301</v>
      </c>
      <c r="BN53" s="47">
        <f>VLOOKUP(A53,SBA07_raw!$C$904:$L$956,10,FALSE)</f>
        <v>4.1666666666666699E-2</v>
      </c>
      <c r="BO53" s="47">
        <f>VLOOKUP(A53,SBA07_raw!$C$54:$L$106,7,FALSE)</f>
        <v>0.41666666666666702</v>
      </c>
      <c r="BP53" s="47">
        <f>VLOOKUP(A53,SBA07_raw!$C$54:$L$106,8,FALSE)</f>
        <v>0.45833333333333298</v>
      </c>
      <c r="BQ53" s="47">
        <f>VLOOKUP(A53,SBA07_raw!$C$54:$L$106,9,FALSE)</f>
        <v>4.1666666666666699E-2</v>
      </c>
      <c r="BR53" s="47">
        <f>VLOOKUP(A53,SBA07_raw!$C$54:$L$106,10,FALSE)</f>
        <v>8.3333333333333301E-2</v>
      </c>
      <c r="BS53" s="33"/>
      <c r="BT53" s="51">
        <f>VLOOKUP($A53,SBA07_raw!$C$532:$L$584,7,FALSE)</f>
        <v>0.23529411764705899</v>
      </c>
      <c r="BU53" s="51">
        <f>VLOOKUP($A53,SBA07_raw!$C$532:$L$584,8,FALSE)</f>
        <v>0.64705882352941202</v>
      </c>
      <c r="BV53" s="51">
        <f>VLOOKUP($A53,SBA07_raw!$C$532:$L$584,9,FALSE)</f>
        <v>5.8823529411764698E-2</v>
      </c>
      <c r="BW53" s="51">
        <f>VLOOKUP($A53,SBA07_raw!$C$532:$L$584,10,FALSE)</f>
        <v>5.8823529411764698E-2</v>
      </c>
      <c r="BX53" s="52">
        <f>VLOOKUP($A53,SBA07_raw!$C$957:$L$1009,7,FALSE)</f>
        <v>0.29411764705882398</v>
      </c>
      <c r="BY53" s="52">
        <f>VLOOKUP($A53,SBA07_raw!$C$957:$L$1009,8,FALSE)</f>
        <v>0.52941176470588203</v>
      </c>
      <c r="BZ53" s="52">
        <f>VLOOKUP($A53,SBA07_raw!$C$957:$L$1009,9,FALSE)</f>
        <v>0.11764705882352899</v>
      </c>
      <c r="CA53" s="52">
        <f>VLOOKUP($A53,SBA07_raw!$C$957:$L$1009,10,FALSE)</f>
        <v>5.8823529411764698E-2</v>
      </c>
      <c r="CB53" s="52">
        <f>VLOOKUP($A53,SBA07_raw!$C$107:$L$159,7,FALSE)</f>
        <v>0.70588235294117696</v>
      </c>
      <c r="CC53" s="52">
        <f>VLOOKUP($A53,SBA07_raw!$C$107:$L$159,8,FALSE)</f>
        <v>0.17647058823529399</v>
      </c>
      <c r="CD53" s="52">
        <f>VLOOKUP($A53,SBA07_raw!$C$107:$L$159,9,FALSE)</f>
        <v>5.8823529411764698E-2</v>
      </c>
      <c r="CE53" s="52">
        <f>VLOOKUP($A53,SBA07_raw!$C$107:$L$159,10,FALSE)</f>
        <v>5.8823529411764698E-2</v>
      </c>
      <c r="CF53" s="36"/>
      <c r="CG53" s="53">
        <f>VLOOKUP($A53,SBA07_raw!$C$585:$L$637,7,FALSE)</f>
        <v>0.25</v>
      </c>
      <c r="CH53" s="53">
        <f>VLOOKUP($A53,SBA07_raw!$C$585:$L$637,8,FALSE)</f>
        <v>0.55555555555555602</v>
      </c>
      <c r="CI53" s="53">
        <f>VLOOKUP($A53,SBA07_raw!$C$585:$L$637,9,FALSE)</f>
        <v>0.13888888888888901</v>
      </c>
      <c r="CJ53" s="53">
        <f>VLOOKUP($A53,SBA07_raw!$C$585:$L$637,10,FALSE)</f>
        <v>5.5555555555555601E-2</v>
      </c>
      <c r="CK53" s="53">
        <f>VLOOKUP($A53,SBA07_raw!$C$1010:$L$1062,7,FALSE)</f>
        <v>0.22222222222222199</v>
      </c>
      <c r="CL53" s="53">
        <f>VLOOKUP($A53,SBA07_raw!$C$1010:$L$1062,8,FALSE)</f>
        <v>0.5</v>
      </c>
      <c r="CM53" s="53">
        <f>VLOOKUP($A53,SBA07_raw!$C$1010:$L$1062,9,FALSE)</f>
        <v>0.22222222222222199</v>
      </c>
      <c r="CN53" s="53">
        <f>VLOOKUP($A53,SBA07_raw!$C$1010:$L$1062,10,FALSE)</f>
        <v>5.5555555555555601E-2</v>
      </c>
      <c r="CO53" s="53">
        <f>VLOOKUP($A53,SBA07_raw!$C$160:$L$212,7,FALSE)</f>
        <v>0.36111111111111099</v>
      </c>
      <c r="CP53" s="53">
        <f>VLOOKUP($A53,SBA07_raw!$C$160:$L$212,8,FALSE)</f>
        <v>0.44444444444444398</v>
      </c>
      <c r="CQ53" s="53">
        <f>VLOOKUP($A53,SBA07_raw!$C$160:$L$212,9,FALSE)</f>
        <v>0.11111111111111099</v>
      </c>
      <c r="CR53" s="53">
        <f>VLOOKUP($A53,SBA07_raw!$C$160:$L$212,10,FALSE)</f>
        <v>8.3333333333333301E-2</v>
      </c>
      <c r="CS53" s="33"/>
      <c r="CT53" s="51">
        <f>VLOOKUP($A53,SBA07_raw!$C$638:$L$690,7,FALSE)</f>
        <v>0.46875</v>
      </c>
      <c r="CU53" s="51">
        <f>VLOOKUP($A53,SBA07_raw!$C$638:$L$690,8,FALSE)</f>
        <v>0.40625</v>
      </c>
      <c r="CV53" s="51">
        <f>VLOOKUP($A53,SBA07_raw!$C$638:$L$690,9,FALSE)</f>
        <v>6.25E-2</v>
      </c>
      <c r="CW53" s="51">
        <f>VLOOKUP($A53,SBA07_raw!$C$638:$L$690,10,FALSE)</f>
        <v>6.25E-2</v>
      </c>
      <c r="CX53" s="51">
        <f>VLOOKUP($A53,SBA07_raw!$C$1063:$L$1115,7,FALSE)</f>
        <v>0.25</v>
      </c>
      <c r="CY53" s="51">
        <f>VLOOKUP($A53,SBA07_raw!$C$1063:$L$1115,8,FALSE)</f>
        <v>0.59375</v>
      </c>
      <c r="CZ53" s="51">
        <f>VLOOKUP($A53,SBA07_raw!$C$1063:$L$1115,9,FALSE)</f>
        <v>6.25E-2</v>
      </c>
      <c r="DA53" s="51">
        <f>VLOOKUP($A53,SBA07_raw!$C$1063:$L$1115,10,FALSE)</f>
        <v>9.375E-2</v>
      </c>
      <c r="DB53" s="51">
        <f>VLOOKUP($A53,SBA07_raw!$C$213:$L$265,7,FALSE)</f>
        <v>0.46875</v>
      </c>
      <c r="DC53" s="51">
        <f>VLOOKUP($A53,SBA07_raw!$C$213:$L$265,8,FALSE)</f>
        <v>0.375</v>
      </c>
      <c r="DD53" s="51">
        <f>VLOOKUP($A53,SBA07_raw!$C$213:$L$265,9,FALSE)</f>
        <v>9.375E-2</v>
      </c>
      <c r="DE53" s="51">
        <f>VLOOKUP($A53,SBA07_raw!$C$213:$L$265,10,FALSE)</f>
        <v>6.25E-2</v>
      </c>
      <c r="DF53" s="33"/>
      <c r="DG53" s="47">
        <f>VLOOKUP($A53,SBA07_raw!$C$691:$L$743,7,FALSE)</f>
        <v>0.38709677419354799</v>
      </c>
      <c r="DH53" s="47">
        <f>VLOOKUP($A53,SBA07_raw!$C$691:$L$743,8,FALSE)</f>
        <v>0.58064516129032295</v>
      </c>
      <c r="DI53" s="47">
        <f>VLOOKUP($A53,SBA07_raw!$C$691:$L$743,9,FALSE)</f>
        <v>3.2258064516128997E-2</v>
      </c>
      <c r="DJ53" s="47">
        <f>VLOOKUP($A53,SBA07_raw!$C$691:$L$743,10,FALSE)</f>
        <v>0</v>
      </c>
      <c r="DK53" s="47">
        <f>VLOOKUP($A53,SBA07_raw!$C$1116:$L$1168,7,FALSE)</f>
        <v>0.19354838709677399</v>
      </c>
      <c r="DL53" s="47">
        <f>VLOOKUP($A53,SBA07_raw!$C$1116:$L$1168,8,FALSE)</f>
        <v>0.74193548387096797</v>
      </c>
      <c r="DM53" s="47">
        <f>VLOOKUP($A53,SBA07_raw!$C$1116:$L$1168,9,FALSE)</f>
        <v>6.4516129032258104E-2</v>
      </c>
      <c r="DN53" s="47">
        <f>VLOOKUP($A53,SBA07_raw!$C$1116:$L$1168,10,FALSE)</f>
        <v>0</v>
      </c>
      <c r="DO53" s="47">
        <f>VLOOKUP($A53,SBA07_raw!$C$266:$L$318,7,FALSE)</f>
        <v>0.35483870967741898</v>
      </c>
      <c r="DP53" s="47">
        <f>VLOOKUP($A53,SBA07_raw!$C$266:$L$318,8,FALSE)</f>
        <v>0.45161290322580599</v>
      </c>
      <c r="DQ53" s="47">
        <f>VLOOKUP($A53,SBA07_raw!$C$266:$L$318,9,FALSE)</f>
        <v>0.16129032258064499</v>
      </c>
      <c r="DR53" s="47">
        <f>VLOOKUP($A53,SBA07_raw!$C$266:$L$318,10,FALSE)</f>
        <v>3.2258064516128997E-2</v>
      </c>
      <c r="DS53" s="85"/>
      <c r="DT53" s="83">
        <f>VLOOKUP($A53,SBA07_raw!$C$744:$L$797,7,FALSE)</f>
        <v>0.53571428571428603</v>
      </c>
      <c r="DU53" s="83">
        <f>VLOOKUP($A53,SBA07_raw!$C$744:$L$797,8,FALSE)</f>
        <v>0.35714285714285698</v>
      </c>
      <c r="DV53" s="83">
        <f>VLOOKUP($A53,SBA07_raw!$C$744:$L$797,9,FALSE)</f>
        <v>0.107142857142857</v>
      </c>
      <c r="DW53" s="83">
        <f>VLOOKUP($A53,SBA07_raw!$C$744:$L$797,10,FALSE)</f>
        <v>0</v>
      </c>
      <c r="DX53" s="83">
        <f>VLOOKUP($A53,SBA07_raw!$C$1169:$L$1222,7,FALSE)</f>
        <v>3.5714285714285698E-2</v>
      </c>
      <c r="DY53" s="83">
        <f>VLOOKUP($A53,SBA07_raw!$C$1169:$L$1222,8,FALSE)</f>
        <v>0.78571428571428603</v>
      </c>
      <c r="DZ53" s="83">
        <f>VLOOKUP($A53,SBA07_raw!$C$1169:$L$1222,9,FALSE)</f>
        <v>0.14285714285714299</v>
      </c>
      <c r="EA53" s="83">
        <f>VLOOKUP($A53,SBA07_raw!$C$1169:$L$1222,10,FALSE)</f>
        <v>3.5714285714285698E-2</v>
      </c>
      <c r="EB53" s="83">
        <f>VLOOKUP($A53,SBA07_raw!$C$319:$L$372,7,FALSE)</f>
        <v>0.35714285714285698</v>
      </c>
      <c r="EC53" s="83">
        <f>VLOOKUP($A53,SBA07_raw!$C$319:$L$372,8,FALSE)</f>
        <v>0.32142857142857101</v>
      </c>
      <c r="ED53" s="83">
        <f>VLOOKUP($A53,SBA07_raw!$C$319:$L$372,9,FALSE)</f>
        <v>0.14285714285714299</v>
      </c>
      <c r="EE53" s="83">
        <f>VLOOKUP($A53,SBA07_raw!$C$319:$L$372,10,FALSE)</f>
        <v>0.17857142857142899</v>
      </c>
      <c r="EF53" s="85"/>
      <c r="EG53" s="84">
        <f>VLOOKUP($A53,SBA07_raw!$C$798:$L$851,7,FALSE)</f>
        <v>0.58823529411764697</v>
      </c>
      <c r="EH53" s="84">
        <f>VLOOKUP($A53,SBA07_raw!$C$798:$L$851,8,FALSE)</f>
        <v>0.38235294117647101</v>
      </c>
      <c r="EI53" s="84">
        <f>VLOOKUP($A53,SBA07_raw!$C$798:$L$851,9,FALSE)</f>
        <v>2.9411764705882401E-2</v>
      </c>
      <c r="EJ53" s="84">
        <f>VLOOKUP($A53,SBA07_raw!$C$798:$L$851,10,FALSE)</f>
        <v>0</v>
      </c>
      <c r="EK53" s="84">
        <f>VLOOKUP($A53,SBA07_raw!$C$1223:$L$1276,7,FALSE)</f>
        <v>2.8571428571428598E-2</v>
      </c>
      <c r="EL53" s="84">
        <f>VLOOKUP($A53,SBA07_raw!$C$1223:$L$1276,8,FALSE)</f>
        <v>0.91428571428571404</v>
      </c>
      <c r="EM53" s="84">
        <f>VLOOKUP($A53,SBA07_raw!$C$1223:$L$1276,9,FALSE)</f>
        <v>5.7142857142857099E-2</v>
      </c>
      <c r="EN53" s="84">
        <f>VLOOKUP($A53,SBA07_raw!$C$1223:$L$1276,10,FALSE)</f>
        <v>0</v>
      </c>
      <c r="EO53" s="84">
        <f>VLOOKUP($A53,SBA07_raw!$C$373:$L$426,7,FALSE)</f>
        <v>0.25714285714285701</v>
      </c>
      <c r="EP53" s="84">
        <f>VLOOKUP($A53,SBA07_raw!$C$373:$L$426,8,FALSE)</f>
        <v>0.51428571428571401</v>
      </c>
      <c r="EQ53" s="84">
        <f>VLOOKUP($A53,SBA07_raw!$C$373:$L$426,9,FALSE)</f>
        <v>0.2</v>
      </c>
      <c r="ER53" s="84">
        <f>VLOOKUP($A53,SBA07_raw!$C$373:$L$426,10,FALSE)</f>
        <v>2.8571428571428598E-2</v>
      </c>
      <c r="ES53" s="56"/>
      <c r="ET53" s="51" t="str">
        <f>VLOOKUP($A53,Fall06HSGQE!$C$141:$J$192,7,FALSE)</f>
        <v>*</v>
      </c>
      <c r="EU53" s="51" t="str">
        <f>VLOOKUP($A53,Fall06HSGQE!$C$141:$J$192,8,FALSE)</f>
        <v>*</v>
      </c>
      <c r="EV53" s="51" t="str">
        <f>VLOOKUP($A53,Fall06HSGQE!$C$260:$J$309,7,FALSE)</f>
        <v>*</v>
      </c>
      <c r="EW53" s="51" t="str">
        <f>VLOOKUP($A53,Fall06HSGQE!$C$260:$J$309,8,FALSE)</f>
        <v>*</v>
      </c>
      <c r="EX53" s="51" t="str">
        <f>VLOOKUP($A53,Fall06HSGQE!$C$22:$J$73,7,FALSE)</f>
        <v>*</v>
      </c>
      <c r="EY53" s="51" t="str">
        <f>VLOOKUP($A53,Fall06HSGQE!$C$22:$J$73,8,FALSE)</f>
        <v>*</v>
      </c>
      <c r="EZ53" s="47" t="e">
        <f>VLOOKUP($A53,Fall06HSGQE!$C$193:$J$241,7,FALSE)</f>
        <v>#N/A</v>
      </c>
      <c r="FA53" s="47" t="e">
        <f>VLOOKUP($A53,Fall06HSGQE!$C$193:$J$241,8,FALSE)</f>
        <v>#N/A</v>
      </c>
      <c r="FB53" s="47" t="e">
        <f>VLOOKUP($A53,Fall06HSGQE!$C$310:$J$349,7,FALSE)</f>
        <v>#N/A</v>
      </c>
      <c r="FC53" s="47" t="e">
        <f>VLOOKUP($A53,Fall06HSGQE!$C$310:$J$349,8,FALSE)</f>
        <v>#N/A</v>
      </c>
      <c r="FD53" s="47" t="str">
        <f>VLOOKUP($A53,Fall06HSGQE!$C$74:$J$121,7,FALSE)</f>
        <v>*</v>
      </c>
      <c r="FE53" s="47" t="str">
        <f>VLOOKUP($A53,Fall06HSGQE!$C$74:$J$121,8,FALSE)</f>
        <v>*</v>
      </c>
      <c r="FF53" s="86"/>
      <c r="FG53" s="51" t="str">
        <f>VLOOKUP($A53,Spr07HSGQE!$C$141:$J$194,7,FALSE)</f>
        <v>90% or More</v>
      </c>
      <c r="FH53" s="51" t="str">
        <f>VLOOKUP($A53,Spr07HSGQE!$C$141:$J$194,8,FALSE)</f>
        <v>10% or Fewer</v>
      </c>
      <c r="FI53" s="51" t="str">
        <f>VLOOKUP($A53,Spr07HSGQE!$C$275:$J$328,7,FALSE)</f>
        <v>90% or More</v>
      </c>
      <c r="FJ53" s="51" t="str">
        <f>VLOOKUP($A53,Spr07HSGQE!$C$275:$J$328,8,FALSE)</f>
        <v>10% or Fewer</v>
      </c>
      <c r="FK53" s="51" t="str">
        <f>VLOOKUP($A53,Spr07HSGQE!$C$2:$J$55,7,FALSE)</f>
        <v>90% or More</v>
      </c>
      <c r="FL53" s="51" t="str">
        <f>VLOOKUP($A53,Spr07HSGQE!$C$2:$J$55,8,FALSE)</f>
        <v>10% or Fewer</v>
      </c>
      <c r="FM53" s="47" t="str">
        <f>VLOOKUP($A53,Spr07HSGQE!$C$195:$J$242,7,FALSE)</f>
        <v>*</v>
      </c>
      <c r="FN53" s="47" t="str">
        <f>VLOOKUP($A53,Spr07HSGQE!$C$195:$J$242,8,FALSE)</f>
        <v>*</v>
      </c>
      <c r="FO53" s="47" t="str">
        <f>VLOOKUP($A53,Spr07HSGQE!$C$329:$J$374,7,FALSE)</f>
        <v>*</v>
      </c>
      <c r="FP53" s="47" t="str">
        <f>VLOOKUP($A53,Spr07HSGQE!$C$329:$J$374,8,FALSE)</f>
        <v>*</v>
      </c>
      <c r="FQ53" s="47" t="str">
        <f>VLOOKUP($A53,Spr07HSGQE!$C$56:$J$104,7,FALSE)</f>
        <v>*</v>
      </c>
      <c r="FR53" s="47" t="str">
        <f>VLOOKUP($A53,Spr07HSGQE!$C$56:$J$104,8,FALSE)</f>
        <v>*</v>
      </c>
      <c r="FS53" s="51" t="e">
        <f>VLOOKUP($A53,Spr07HSGQE!$C$243:$J$274,7,FALSE)</f>
        <v>#N/A</v>
      </c>
      <c r="FT53" s="51" t="e">
        <f>VLOOKUP($A53,Spr07HSGQE!$C$243:$J$274,8,FALSE)</f>
        <v>#N/A</v>
      </c>
      <c r="FU53" s="51" t="e">
        <f>VLOOKUP($A53,Spr07HSGQE!$C$375:$J$406,7,FALSE)</f>
        <v>#N/A</v>
      </c>
      <c r="FV53" s="51" t="e">
        <f>VLOOKUP($A53,Spr07HSGQE!$C$375:$J$406,8,FALSE)</f>
        <v>#N/A</v>
      </c>
      <c r="FW53" s="51" t="str">
        <f>VLOOKUP($A53,Spr07HSGQE!$C$105:$J$140,7,FALSE)</f>
        <v>*</v>
      </c>
      <c r="FX53" s="51" t="str">
        <f>VLOOKUP($A53,Spr07HSGQE!$C$105:$J$140,8,FALSE)</f>
        <v>*</v>
      </c>
      <c r="FY53" s="46"/>
    </row>
    <row r="54" spans="1:181">
      <c r="A54">
        <f>VLOOKUP(B54,districts!$A$2:$B$56,2,FALSE)</f>
        <v>50</v>
      </c>
      <c r="B54" s="19" t="s">
        <v>93</v>
      </c>
      <c r="C54" s="58">
        <v>1</v>
      </c>
      <c r="D54" s="59">
        <v>1</v>
      </c>
      <c r="E54" s="60">
        <v>1876189</v>
      </c>
      <c r="F54" s="61">
        <v>132.5</v>
      </c>
      <c r="G54" s="62">
        <v>-0.48817123544874624</v>
      </c>
      <c r="H54" s="63">
        <v>12.7</v>
      </c>
      <c r="I54" s="62">
        <v>8.1999999999999993</v>
      </c>
      <c r="J54" s="66">
        <v>47</v>
      </c>
      <c r="K54" s="20"/>
      <c r="L54" s="67">
        <v>1</v>
      </c>
      <c r="M54" s="63">
        <v>1.3</v>
      </c>
      <c r="N54" s="62">
        <v>1.1904761904761905</v>
      </c>
      <c r="O54" s="63">
        <v>94.450214495371426</v>
      </c>
      <c r="P54" s="68">
        <v>11</v>
      </c>
      <c r="Q54" s="69">
        <v>84.6</v>
      </c>
      <c r="R54" s="32"/>
      <c r="S54" s="48">
        <v>16.7</v>
      </c>
      <c r="T54" s="48">
        <v>50</v>
      </c>
      <c r="U54" s="48">
        <v>0</v>
      </c>
      <c r="V54" s="48">
        <v>33.299999999999997</v>
      </c>
      <c r="W54" s="48">
        <v>33.299999999999997</v>
      </c>
      <c r="X54" s="48">
        <v>16.7</v>
      </c>
      <c r="Y54" s="48">
        <v>16.7</v>
      </c>
      <c r="Z54" s="48">
        <v>33.299999999999997</v>
      </c>
      <c r="AA54" s="48">
        <v>50</v>
      </c>
      <c r="AB54" s="48">
        <v>16.7</v>
      </c>
      <c r="AC54" s="48">
        <v>0</v>
      </c>
      <c r="AD54" s="48">
        <v>33.299999999999997</v>
      </c>
      <c r="AE54" s="81"/>
      <c r="AF54" s="50">
        <v>10</v>
      </c>
      <c r="AG54" s="50">
        <v>50</v>
      </c>
      <c r="AH54" s="50">
        <v>40</v>
      </c>
      <c r="AI54" s="50">
        <v>0</v>
      </c>
      <c r="AJ54" s="50">
        <v>30</v>
      </c>
      <c r="AK54" s="50">
        <v>40</v>
      </c>
      <c r="AL54" s="50">
        <v>20</v>
      </c>
      <c r="AM54" s="50">
        <v>10</v>
      </c>
      <c r="AN54" s="50">
        <v>0</v>
      </c>
      <c r="AO54" s="50">
        <v>50</v>
      </c>
      <c r="AP54" s="50">
        <v>30</v>
      </c>
      <c r="AQ54" s="50">
        <v>20</v>
      </c>
      <c r="AR54" s="33"/>
      <c r="AS54" s="34"/>
      <c r="AT54" s="51" t="str">
        <f>VLOOKUP(A54,SBA07_raw!$C$427:$L$478,7,FALSE)</f>
        <v>*</v>
      </c>
      <c r="AU54" s="51" t="str">
        <f>VLOOKUP(A54,SBA07_raw!$C$427:$L$478,8,FALSE)</f>
        <v>*</v>
      </c>
      <c r="AV54" s="51" t="str">
        <f>VLOOKUP(A54,SBA07_raw!$C$427:$L$478,9,FALSE)</f>
        <v>*</v>
      </c>
      <c r="AW54" s="51" t="str">
        <f>VLOOKUP(A54,SBA07_raw!$C$427:$L$478,10,FALSE)</f>
        <v>*</v>
      </c>
      <c r="AX54" s="51" t="str">
        <f>VLOOKUP(A54,SBA07_raw!$C$852:$L$903,7,FALSE)</f>
        <v>*</v>
      </c>
      <c r="AY54" s="51" t="str">
        <f>VLOOKUP(A54,SBA07_raw!$C$852:$L$903,8,FALSE)</f>
        <v>*</v>
      </c>
      <c r="AZ54" s="51" t="str">
        <f>VLOOKUP(A54,SBA07_raw!$C$852:$L$903,9,FALSE)</f>
        <v>*</v>
      </c>
      <c r="BA54" s="51" t="str">
        <f>VLOOKUP(A54,SBA07_raw!$C$852:$L$903,10,FALSE)</f>
        <v>*</v>
      </c>
      <c r="BB54" s="51" t="str">
        <f>VLOOKUP(A54,SBA07_raw!$C$2:$L$53,7,FALSE)</f>
        <v>*</v>
      </c>
      <c r="BC54" s="51" t="str">
        <f>VLOOKUP(A54,SBA07_raw!$C$2:$L$53,8,FALSE)</f>
        <v>*</v>
      </c>
      <c r="BD54" s="51" t="str">
        <f>VLOOKUP(A54,SBA07_raw!$C$2:$L$53,9,FALSE)</f>
        <v>*</v>
      </c>
      <c r="BE54" s="51" t="str">
        <f>VLOOKUP(A54,SBA07_raw!$C$2:$L$53,10,FALSE)</f>
        <v>*</v>
      </c>
      <c r="BF54" s="33"/>
      <c r="BG54" s="47">
        <f>VLOOKUP(A54,SBA07_raw!$C$479:$L$531,7,FALSE)</f>
        <v>0.25</v>
      </c>
      <c r="BH54" s="47">
        <f>VLOOKUP(A54,SBA07_raw!$C$479:$L$531,8,FALSE)</f>
        <v>0.625</v>
      </c>
      <c r="BI54" s="47">
        <f>VLOOKUP(A54,SBA07_raw!$C$479:$L$531,9,FALSE)</f>
        <v>0.125</v>
      </c>
      <c r="BJ54" s="47">
        <f>VLOOKUP(A54,SBA07_raw!$C$479:$L$531,10,FALSE)</f>
        <v>0</v>
      </c>
      <c r="BK54" s="47">
        <f>VLOOKUP(A54,SBA07_raw!$C$904:$L$956,7,FALSE)</f>
        <v>0.25</v>
      </c>
      <c r="BL54" s="47">
        <f>VLOOKUP(A54,SBA07_raw!$C$904:$L$956,8,FALSE)</f>
        <v>0.625</v>
      </c>
      <c r="BM54" s="47">
        <f>VLOOKUP(A54,SBA07_raw!$C$904:$L$956,9,FALSE)</f>
        <v>0.125</v>
      </c>
      <c r="BN54" s="47">
        <f>VLOOKUP(A54,SBA07_raw!$C$904:$L$956,10,FALSE)</f>
        <v>0</v>
      </c>
      <c r="BO54" s="47">
        <f>VLOOKUP(A54,SBA07_raw!$C$54:$L$106,7,FALSE)</f>
        <v>0.375</v>
      </c>
      <c r="BP54" s="47">
        <f>VLOOKUP(A54,SBA07_raw!$C$54:$L$106,8,FALSE)</f>
        <v>0.5</v>
      </c>
      <c r="BQ54" s="47">
        <f>VLOOKUP(A54,SBA07_raw!$C$54:$L$106,9,FALSE)</f>
        <v>0.125</v>
      </c>
      <c r="BR54" s="47">
        <f>VLOOKUP(A54,SBA07_raw!$C$54:$L$106,10,FALSE)</f>
        <v>0</v>
      </c>
      <c r="BS54" s="33"/>
      <c r="BT54" s="51">
        <f>VLOOKUP($A54,SBA07_raw!$C$532:$L$584,7,FALSE)</f>
        <v>0.33333333333333298</v>
      </c>
      <c r="BU54" s="51">
        <f>VLOOKUP($A54,SBA07_raw!$C$532:$L$584,8,FALSE)</f>
        <v>0.5</v>
      </c>
      <c r="BV54" s="51">
        <f>VLOOKUP($A54,SBA07_raw!$C$532:$L$584,9,FALSE)</f>
        <v>0.16666666666666699</v>
      </c>
      <c r="BW54" s="51">
        <f>VLOOKUP($A54,SBA07_raw!$C$532:$L$584,10,FALSE)</f>
        <v>0</v>
      </c>
      <c r="BX54" s="52">
        <f>VLOOKUP($A54,SBA07_raw!$C$957:$L$1009,7,FALSE)</f>
        <v>0.5</v>
      </c>
      <c r="BY54" s="52">
        <f>VLOOKUP($A54,SBA07_raw!$C$957:$L$1009,8,FALSE)</f>
        <v>0.16666666666666699</v>
      </c>
      <c r="BZ54" s="52">
        <f>VLOOKUP($A54,SBA07_raw!$C$957:$L$1009,9,FALSE)</f>
        <v>0.33333333333333298</v>
      </c>
      <c r="CA54" s="52">
        <f>VLOOKUP($A54,SBA07_raw!$C$957:$L$1009,10,FALSE)</f>
        <v>0</v>
      </c>
      <c r="CB54" s="52">
        <f>VLOOKUP($A54,SBA07_raw!$C$107:$L$159,7,FALSE)</f>
        <v>0.66666666666666696</v>
      </c>
      <c r="CC54" s="52">
        <f>VLOOKUP($A54,SBA07_raw!$C$107:$L$159,8,FALSE)</f>
        <v>0.16666666666666699</v>
      </c>
      <c r="CD54" s="52">
        <f>VLOOKUP($A54,SBA07_raw!$C$107:$L$159,9,FALSE)</f>
        <v>0.16666666666666699</v>
      </c>
      <c r="CE54" s="52">
        <f>VLOOKUP($A54,SBA07_raw!$C$107:$L$159,10,FALSE)</f>
        <v>0</v>
      </c>
      <c r="CF54" s="36"/>
      <c r="CG54" s="53">
        <f>VLOOKUP($A54,SBA07_raw!$C$585:$L$637,7,FALSE)</f>
        <v>0.42857142857142899</v>
      </c>
      <c r="CH54" s="53">
        <f>VLOOKUP($A54,SBA07_raw!$C$585:$L$637,8,FALSE)</f>
        <v>0.28571428571428598</v>
      </c>
      <c r="CI54" s="53">
        <f>VLOOKUP($A54,SBA07_raw!$C$585:$L$637,9,FALSE)</f>
        <v>0.28571428571428598</v>
      </c>
      <c r="CJ54" s="53">
        <f>VLOOKUP($A54,SBA07_raw!$C$585:$L$637,10,FALSE)</f>
        <v>0</v>
      </c>
      <c r="CK54" s="53">
        <f>VLOOKUP($A54,SBA07_raw!$C$1010:$L$1062,7,FALSE)</f>
        <v>0.14285714285714299</v>
      </c>
      <c r="CL54" s="53">
        <f>VLOOKUP($A54,SBA07_raw!$C$1010:$L$1062,8,FALSE)</f>
        <v>0.57142857142857095</v>
      </c>
      <c r="CM54" s="53">
        <f>VLOOKUP($A54,SBA07_raw!$C$1010:$L$1062,9,FALSE)</f>
        <v>0.28571428571428598</v>
      </c>
      <c r="CN54" s="53">
        <f>VLOOKUP($A54,SBA07_raw!$C$1010:$L$1062,10,FALSE)</f>
        <v>0</v>
      </c>
      <c r="CO54" s="53">
        <f>VLOOKUP($A54,SBA07_raw!$C$160:$L$212,7,FALSE)</f>
        <v>0.28571428571428598</v>
      </c>
      <c r="CP54" s="53">
        <f>VLOOKUP($A54,SBA07_raw!$C$160:$L$212,8,FALSE)</f>
        <v>0.42857142857142899</v>
      </c>
      <c r="CQ54" s="53">
        <f>VLOOKUP($A54,SBA07_raw!$C$160:$L$212,9,FALSE)</f>
        <v>0.14285714285714299</v>
      </c>
      <c r="CR54" s="53">
        <f>VLOOKUP($A54,SBA07_raw!$C$160:$L$212,10,FALSE)</f>
        <v>0.14285714285714299</v>
      </c>
      <c r="CS54" s="33"/>
      <c r="CT54" s="51">
        <f>VLOOKUP($A54,SBA07_raw!$C$638:$L$690,7,FALSE)</f>
        <v>0.18181818181818199</v>
      </c>
      <c r="CU54" s="51">
        <f>VLOOKUP($A54,SBA07_raw!$C$638:$L$690,8,FALSE)</f>
        <v>0.72727272727272696</v>
      </c>
      <c r="CV54" s="51">
        <f>VLOOKUP($A54,SBA07_raw!$C$638:$L$690,9,FALSE)</f>
        <v>9.0909090909090898E-2</v>
      </c>
      <c r="CW54" s="51">
        <f>VLOOKUP($A54,SBA07_raw!$C$638:$L$690,10,FALSE)</f>
        <v>0</v>
      </c>
      <c r="CX54" s="51">
        <f>VLOOKUP($A54,SBA07_raw!$C$1063:$L$1115,7,FALSE)</f>
        <v>0</v>
      </c>
      <c r="CY54" s="51" t="str">
        <f>VLOOKUP($A54,SBA07_raw!$C$1063:$L$1115,8,FALSE)</f>
        <v>80% or More</v>
      </c>
      <c r="CZ54" s="51" t="str">
        <f>VLOOKUP($A54,SBA07_raw!$C$1063:$L$1115,9,FALSE)</f>
        <v>20% or Fewer</v>
      </c>
      <c r="DA54" s="51">
        <f>VLOOKUP($A54,SBA07_raw!$C$1063:$L$1115,10,FALSE)</f>
        <v>0</v>
      </c>
      <c r="DB54" s="51">
        <f>VLOOKUP($A54,SBA07_raw!$C$213:$L$265,7,FALSE)</f>
        <v>0.27272727272727298</v>
      </c>
      <c r="DC54" s="51">
        <f>VLOOKUP($A54,SBA07_raw!$C$213:$L$265,8,FALSE)</f>
        <v>0.36363636363636398</v>
      </c>
      <c r="DD54" s="51">
        <f>VLOOKUP($A54,SBA07_raw!$C$213:$L$265,9,FALSE)</f>
        <v>0.36363636363636398</v>
      </c>
      <c r="DE54" s="51">
        <f>VLOOKUP($A54,SBA07_raw!$C$213:$L$265,10,FALSE)</f>
        <v>0</v>
      </c>
      <c r="DF54" s="33"/>
      <c r="DG54" s="47">
        <f>VLOOKUP($A54,SBA07_raw!$C$691:$L$743,7,FALSE)</f>
        <v>0.33333333333333298</v>
      </c>
      <c r="DH54" s="47">
        <f>VLOOKUP($A54,SBA07_raw!$C$691:$L$743,8,FALSE)</f>
        <v>0.5</v>
      </c>
      <c r="DI54" s="47">
        <f>VLOOKUP($A54,SBA07_raw!$C$691:$L$743,9,FALSE)</f>
        <v>0.16666666666666699</v>
      </c>
      <c r="DJ54" s="47">
        <f>VLOOKUP($A54,SBA07_raw!$C$691:$L$743,10,FALSE)</f>
        <v>0</v>
      </c>
      <c r="DK54" s="47">
        <f>VLOOKUP($A54,SBA07_raw!$C$1116:$L$1168,7,FALSE)</f>
        <v>8.3333333333333301E-2</v>
      </c>
      <c r="DL54" s="47">
        <f>VLOOKUP($A54,SBA07_raw!$C$1116:$L$1168,8,FALSE)</f>
        <v>0.66666666666666696</v>
      </c>
      <c r="DM54" s="47">
        <f>VLOOKUP($A54,SBA07_raw!$C$1116:$L$1168,9,FALSE)</f>
        <v>0.25</v>
      </c>
      <c r="DN54" s="47">
        <f>VLOOKUP($A54,SBA07_raw!$C$1116:$L$1168,10,FALSE)</f>
        <v>0</v>
      </c>
      <c r="DO54" s="47">
        <f>VLOOKUP($A54,SBA07_raw!$C$266:$L$318,7,FALSE)</f>
        <v>0.58333333333333304</v>
      </c>
      <c r="DP54" s="47">
        <f>VLOOKUP($A54,SBA07_raw!$C$266:$L$318,8,FALSE)</f>
        <v>0.25</v>
      </c>
      <c r="DQ54" s="47">
        <f>VLOOKUP($A54,SBA07_raw!$C$266:$L$318,9,FALSE)</f>
        <v>0.16666666666666699</v>
      </c>
      <c r="DR54" s="47">
        <f>VLOOKUP($A54,SBA07_raw!$C$266:$L$318,10,FALSE)</f>
        <v>0</v>
      </c>
      <c r="DS54" s="85"/>
      <c r="DT54" s="83">
        <f>VLOOKUP($A54,SBA07_raw!$C$744:$L$797,7,FALSE)</f>
        <v>0.33333333333333298</v>
      </c>
      <c r="DU54" s="83">
        <f>VLOOKUP($A54,SBA07_raw!$C$744:$L$797,8,FALSE)</f>
        <v>0.58333333333333304</v>
      </c>
      <c r="DV54" s="83">
        <f>VLOOKUP($A54,SBA07_raw!$C$744:$L$797,9,FALSE)</f>
        <v>8.3333333333333301E-2</v>
      </c>
      <c r="DW54" s="83">
        <f>VLOOKUP($A54,SBA07_raw!$C$744:$L$797,10,FALSE)</f>
        <v>0</v>
      </c>
      <c r="DX54" s="83">
        <f>VLOOKUP($A54,SBA07_raw!$C$1169:$L$1222,7,FALSE)</f>
        <v>0</v>
      </c>
      <c r="DY54" s="83">
        <f>VLOOKUP($A54,SBA07_raw!$C$1169:$L$1222,8,FALSE)</f>
        <v>0.58333333333333304</v>
      </c>
      <c r="DZ54" s="83">
        <f>VLOOKUP($A54,SBA07_raw!$C$1169:$L$1222,9,FALSE)</f>
        <v>0.33333333333333298</v>
      </c>
      <c r="EA54" s="83">
        <f>VLOOKUP($A54,SBA07_raw!$C$1169:$L$1222,10,FALSE)</f>
        <v>8.3333333333333301E-2</v>
      </c>
      <c r="EB54" s="83">
        <f>VLOOKUP($A54,SBA07_raw!$C$319:$L$372,7,FALSE)</f>
        <v>0.16666666666666699</v>
      </c>
      <c r="EC54" s="83">
        <f>VLOOKUP($A54,SBA07_raw!$C$319:$L$372,8,FALSE)</f>
        <v>0.41666666666666702</v>
      </c>
      <c r="ED54" s="83">
        <f>VLOOKUP($A54,SBA07_raw!$C$319:$L$372,9,FALSE)</f>
        <v>0.16666666666666699</v>
      </c>
      <c r="EE54" s="83">
        <f>VLOOKUP($A54,SBA07_raw!$C$319:$L$372,10,FALSE)</f>
        <v>0.25</v>
      </c>
      <c r="EF54" s="85"/>
      <c r="EG54" s="84">
        <f>VLOOKUP($A54,SBA07_raw!$C$798:$L$851,7,FALSE)</f>
        <v>0.44444444444444398</v>
      </c>
      <c r="EH54" s="84">
        <f>VLOOKUP($A54,SBA07_raw!$C$798:$L$851,8,FALSE)</f>
        <v>0.55555555555555602</v>
      </c>
      <c r="EI54" s="84">
        <f>VLOOKUP($A54,SBA07_raw!$C$798:$L$851,9,FALSE)</f>
        <v>0</v>
      </c>
      <c r="EJ54" s="84">
        <f>VLOOKUP($A54,SBA07_raw!$C$798:$L$851,10,FALSE)</f>
        <v>0</v>
      </c>
      <c r="EK54" s="84">
        <f>VLOOKUP($A54,SBA07_raw!$C$1223:$L$1276,7,FALSE)</f>
        <v>0</v>
      </c>
      <c r="EL54" s="84" t="str">
        <f>VLOOKUP($A54,SBA07_raw!$C$1223:$L$1276,8,FALSE)</f>
        <v>75% or More</v>
      </c>
      <c r="EM54" s="84" t="str">
        <f>VLOOKUP($A54,SBA07_raw!$C$1223:$L$1276,9,FALSE)</f>
        <v>25% or Fewer</v>
      </c>
      <c r="EN54" s="84">
        <f>VLOOKUP($A54,SBA07_raw!$C$1223:$L$1276,10,FALSE)</f>
        <v>0</v>
      </c>
      <c r="EO54" s="84">
        <f>VLOOKUP($A54,SBA07_raw!$C$373:$L$426,7,FALSE)</f>
        <v>0.22222222222222199</v>
      </c>
      <c r="EP54" s="84">
        <f>VLOOKUP($A54,SBA07_raw!$C$373:$L$426,8,FALSE)</f>
        <v>0.55555555555555602</v>
      </c>
      <c r="EQ54" s="84">
        <f>VLOOKUP($A54,SBA07_raw!$C$373:$L$426,9,FALSE)</f>
        <v>0.22222222222222199</v>
      </c>
      <c r="ER54" s="84">
        <f>VLOOKUP($A54,SBA07_raw!$C$373:$L$426,10,FALSE)</f>
        <v>0</v>
      </c>
      <c r="ES54" s="56"/>
      <c r="ET54" s="51" t="str">
        <f>VLOOKUP($A54,Fall06HSGQE!$C$141:$J$192,7,FALSE)</f>
        <v>*</v>
      </c>
      <c r="EU54" s="51" t="str">
        <f>VLOOKUP($A54,Fall06HSGQE!$C$141:$J$192,8,FALSE)</f>
        <v>*</v>
      </c>
      <c r="EV54" s="51" t="str">
        <f>VLOOKUP($A54,Fall06HSGQE!$C$260:$J$309,7,FALSE)</f>
        <v>*</v>
      </c>
      <c r="EW54" s="51" t="str">
        <f>VLOOKUP($A54,Fall06HSGQE!$C$260:$J$309,8,FALSE)</f>
        <v>*</v>
      </c>
      <c r="EX54" s="51" t="str">
        <f>VLOOKUP($A54,Fall06HSGQE!$C$22:$J$73,7,FALSE)</f>
        <v>*</v>
      </c>
      <c r="EY54" s="51" t="str">
        <f>VLOOKUP($A54,Fall06HSGQE!$C$22:$J$73,8,FALSE)</f>
        <v>*</v>
      </c>
      <c r="EZ54" s="47" t="str">
        <f>VLOOKUP($A54,Fall06HSGQE!$C$193:$J$241,7,FALSE)</f>
        <v>*</v>
      </c>
      <c r="FA54" s="47" t="str">
        <f>VLOOKUP($A54,Fall06HSGQE!$C$193:$J$241,8,FALSE)</f>
        <v>*</v>
      </c>
      <c r="FB54" s="47" t="str">
        <f>VLOOKUP($A54,Fall06HSGQE!$C$310:$J$349,7,FALSE)</f>
        <v>*</v>
      </c>
      <c r="FC54" s="47" t="str">
        <f>VLOOKUP($A54,Fall06HSGQE!$C$310:$J$349,8,FALSE)</f>
        <v>*</v>
      </c>
      <c r="FD54" s="47" t="str">
        <f>VLOOKUP($A54,Fall06HSGQE!$C$74:$J$121,7,FALSE)</f>
        <v>*</v>
      </c>
      <c r="FE54" s="47" t="str">
        <f>VLOOKUP($A54,Fall06HSGQE!$C$74:$J$121,8,FALSE)</f>
        <v>*</v>
      </c>
      <c r="FF54" s="86"/>
      <c r="FG54" s="51" t="str">
        <f>VLOOKUP($A54,Spr07HSGQE!$C$141:$J$194,7,FALSE)</f>
        <v>75% or More</v>
      </c>
      <c r="FH54" s="51" t="str">
        <f>VLOOKUP($A54,Spr07HSGQE!$C$141:$J$194,8,FALSE)</f>
        <v>25% or Fewer</v>
      </c>
      <c r="FI54" s="51" t="str">
        <f>VLOOKUP($A54,Spr07HSGQE!$C$275:$J$328,7,FALSE)</f>
        <v>75% or More</v>
      </c>
      <c r="FJ54" s="51" t="str">
        <f>VLOOKUP($A54,Spr07HSGQE!$C$275:$J$328,8,FALSE)</f>
        <v>25% or Fewer</v>
      </c>
      <c r="FK54" s="51" t="str">
        <f>VLOOKUP($A54,Spr07HSGQE!$C$2:$J$55,7,FALSE)</f>
        <v>75% or More</v>
      </c>
      <c r="FL54" s="51" t="str">
        <f>VLOOKUP($A54,Spr07HSGQE!$C$2:$J$55,8,FALSE)</f>
        <v>25% or Fewer</v>
      </c>
      <c r="FM54" s="47" t="str">
        <f>VLOOKUP($A54,Spr07HSGQE!$C$195:$J$242,7,FALSE)</f>
        <v>*</v>
      </c>
      <c r="FN54" s="47" t="str">
        <f>VLOOKUP($A54,Spr07HSGQE!$C$195:$J$242,8,FALSE)</f>
        <v>*</v>
      </c>
      <c r="FO54" s="47" t="str">
        <f>VLOOKUP($A54,Spr07HSGQE!$C$329:$J$374,7,FALSE)</f>
        <v>*</v>
      </c>
      <c r="FP54" s="47" t="str">
        <f>VLOOKUP($A54,Spr07HSGQE!$C$329:$J$374,8,FALSE)</f>
        <v>*</v>
      </c>
      <c r="FQ54" s="47" t="str">
        <f>VLOOKUP($A54,Spr07HSGQE!$C$56:$J$104,7,FALSE)</f>
        <v>*</v>
      </c>
      <c r="FR54" s="47" t="str">
        <f>VLOOKUP($A54,Spr07HSGQE!$C$56:$J$104,8,FALSE)</f>
        <v>*</v>
      </c>
      <c r="FS54" s="51" t="e">
        <f>VLOOKUP($A54,Spr07HSGQE!$C$243:$J$274,7,FALSE)</f>
        <v>#N/A</v>
      </c>
      <c r="FT54" s="51" t="e">
        <f>VLOOKUP($A54,Spr07HSGQE!$C$243:$J$274,8,FALSE)</f>
        <v>#N/A</v>
      </c>
      <c r="FU54" s="51" t="str">
        <f>VLOOKUP($A54,Spr07HSGQE!$C$375:$J$406,7,FALSE)</f>
        <v>*</v>
      </c>
      <c r="FV54" s="51" t="str">
        <f>VLOOKUP($A54,Spr07HSGQE!$C$375:$J$406,8,FALSE)</f>
        <v>*</v>
      </c>
      <c r="FW54" s="51" t="e">
        <f>VLOOKUP($A54,Spr07HSGQE!$C$105:$J$140,7,FALSE)</f>
        <v>#N/A</v>
      </c>
      <c r="FX54" s="51" t="e">
        <f>VLOOKUP($A54,Spr07HSGQE!$C$105:$J$140,8,FALSE)</f>
        <v>#N/A</v>
      </c>
      <c r="FY54" s="46"/>
    </row>
    <row r="55" spans="1:181">
      <c r="A55">
        <f>VLOOKUP(B55,districts!$A$2:$B$56,2,FALSE)</f>
        <v>51</v>
      </c>
      <c r="B55" s="19" t="s">
        <v>94</v>
      </c>
      <c r="C55" s="58">
        <v>8</v>
      </c>
      <c r="D55" s="59">
        <v>0</v>
      </c>
      <c r="E55" s="60">
        <v>6663105</v>
      </c>
      <c r="F55" s="61">
        <v>270.33</v>
      </c>
      <c r="G55" s="62">
        <v>-2.0188474084813315</v>
      </c>
      <c r="H55" s="63">
        <v>25.7</v>
      </c>
      <c r="I55" s="62">
        <v>0</v>
      </c>
      <c r="J55" s="66">
        <v>77.900000000000006</v>
      </c>
      <c r="K55" s="20"/>
      <c r="L55" s="67">
        <v>8</v>
      </c>
      <c r="M55" s="63">
        <v>6.5</v>
      </c>
      <c r="N55" s="62">
        <v>2.3041474654377883</v>
      </c>
      <c r="O55" s="63">
        <v>89.160661951036786</v>
      </c>
      <c r="P55" s="68">
        <v>11</v>
      </c>
      <c r="Q55" s="69">
        <v>42.3</v>
      </c>
      <c r="R55" s="32"/>
      <c r="S55" s="48">
        <v>5.6</v>
      </c>
      <c r="T55" s="48">
        <v>0</v>
      </c>
      <c r="U55" s="48">
        <v>27.8</v>
      </c>
      <c r="V55" s="48">
        <v>66.7</v>
      </c>
      <c r="W55" s="48">
        <v>5.6</v>
      </c>
      <c r="X55" s="48">
        <v>0</v>
      </c>
      <c r="Y55" s="48">
        <v>27.8</v>
      </c>
      <c r="Z55" s="48">
        <v>66.7</v>
      </c>
      <c r="AA55" s="48">
        <v>0</v>
      </c>
      <c r="AB55" s="48">
        <v>5.6</v>
      </c>
      <c r="AC55" s="48">
        <v>38.9</v>
      </c>
      <c r="AD55" s="48">
        <v>55.6</v>
      </c>
      <c r="AE55" s="81"/>
      <c r="AF55" s="50">
        <v>9.1</v>
      </c>
      <c r="AG55" s="50">
        <v>4.5</v>
      </c>
      <c r="AH55" s="50">
        <v>22.7</v>
      </c>
      <c r="AI55" s="50">
        <v>63.6</v>
      </c>
      <c r="AJ55" s="50">
        <v>4.5</v>
      </c>
      <c r="AK55" s="50">
        <v>0</v>
      </c>
      <c r="AL55" s="50">
        <v>31.8</v>
      </c>
      <c r="AM55" s="50">
        <v>63.6</v>
      </c>
      <c r="AN55" s="50">
        <v>4.5</v>
      </c>
      <c r="AO55" s="50">
        <v>9.1</v>
      </c>
      <c r="AP55" s="50">
        <v>13.6</v>
      </c>
      <c r="AQ55" s="50">
        <v>72.7</v>
      </c>
      <c r="AR55" s="33"/>
      <c r="AS55" s="34"/>
      <c r="AT55" s="51">
        <f>VLOOKUP(A55,SBA07_raw!$C$427:$L$478,7,FALSE)</f>
        <v>3.4482758620689703E-2</v>
      </c>
      <c r="AU55" s="51">
        <f>VLOOKUP(A55,SBA07_raw!$C$427:$L$478,8,FALSE)</f>
        <v>0.48275862068965503</v>
      </c>
      <c r="AV55" s="51">
        <f>VLOOKUP(A55,SBA07_raw!$C$427:$L$478,9,FALSE)</f>
        <v>0.34482758620689702</v>
      </c>
      <c r="AW55" s="51">
        <f>VLOOKUP(A55,SBA07_raw!$C$427:$L$478,10,FALSE)</f>
        <v>0.13793103448275901</v>
      </c>
      <c r="AX55" s="51">
        <f>VLOOKUP(A55,SBA07_raw!$C$852:$L$903,7,FALSE)</f>
        <v>6.6666666666666693E-2</v>
      </c>
      <c r="AY55" s="51">
        <f>VLOOKUP(A55,SBA07_raw!$C$852:$L$903,8,FALSE)</f>
        <v>0.3</v>
      </c>
      <c r="AZ55" s="51">
        <f>VLOOKUP(A55,SBA07_raw!$C$852:$L$903,9,FALSE)</f>
        <v>0.5</v>
      </c>
      <c r="BA55" s="51">
        <f>VLOOKUP(A55,SBA07_raw!$C$852:$L$903,10,FALSE)</f>
        <v>0.133333333333333</v>
      </c>
      <c r="BB55" s="51">
        <f>VLOOKUP(A55,SBA07_raw!$C$2:$L$53,7,FALSE)</f>
        <v>6.6666666666666693E-2</v>
      </c>
      <c r="BC55" s="51">
        <f>VLOOKUP(A55,SBA07_raw!$C$2:$L$53,8,FALSE)</f>
        <v>0.33333333333333298</v>
      </c>
      <c r="BD55" s="51">
        <f>VLOOKUP(A55,SBA07_raw!$C$2:$L$53,9,FALSE)</f>
        <v>0.16666666666666699</v>
      </c>
      <c r="BE55" s="51">
        <f>VLOOKUP(A55,SBA07_raw!$C$2:$L$53,10,FALSE)</f>
        <v>0.43333333333333302</v>
      </c>
      <c r="BF55" s="33"/>
      <c r="BG55" s="47">
        <f>VLOOKUP(A55,SBA07_raw!$C$479:$L$531,7,FALSE)</f>
        <v>0</v>
      </c>
      <c r="BH55" s="47">
        <f>VLOOKUP(A55,SBA07_raw!$C$479:$L$531,8,FALSE)</f>
        <v>0.476190476190476</v>
      </c>
      <c r="BI55" s="47">
        <f>VLOOKUP(A55,SBA07_raw!$C$479:$L$531,9,FALSE)</f>
        <v>0.19047619047618999</v>
      </c>
      <c r="BJ55" s="47">
        <f>VLOOKUP(A55,SBA07_raw!$C$479:$L$531,10,FALSE)</f>
        <v>0.33333333333333298</v>
      </c>
      <c r="BK55" s="47">
        <f>VLOOKUP(A55,SBA07_raw!$C$904:$L$956,7,FALSE)</f>
        <v>0</v>
      </c>
      <c r="BL55" s="47">
        <f>VLOOKUP(A55,SBA07_raw!$C$904:$L$956,8,FALSE)</f>
        <v>0.33333333333333298</v>
      </c>
      <c r="BM55" s="47">
        <f>VLOOKUP(A55,SBA07_raw!$C$904:$L$956,9,FALSE)</f>
        <v>0.61904761904761896</v>
      </c>
      <c r="BN55" s="47">
        <f>VLOOKUP(A55,SBA07_raw!$C$904:$L$956,10,FALSE)</f>
        <v>4.7619047619047603E-2</v>
      </c>
      <c r="BO55" s="47">
        <f>VLOOKUP(A55,SBA07_raw!$C$54:$L$106,7,FALSE)</f>
        <v>9.5238095238095205E-2</v>
      </c>
      <c r="BP55" s="47">
        <f>VLOOKUP(A55,SBA07_raw!$C$54:$L$106,8,FALSE)</f>
        <v>0.38095238095238099</v>
      </c>
      <c r="BQ55" s="47">
        <f>VLOOKUP(A55,SBA07_raw!$C$54:$L$106,9,FALSE)</f>
        <v>9.5238095238095205E-2</v>
      </c>
      <c r="BR55" s="47">
        <f>VLOOKUP(A55,SBA07_raw!$C$54:$L$106,10,FALSE)</f>
        <v>0.42857142857142899</v>
      </c>
      <c r="BS55" s="33"/>
      <c r="BT55" s="51">
        <f>VLOOKUP($A55,SBA07_raw!$C$532:$L$584,7,FALSE)</f>
        <v>0</v>
      </c>
      <c r="BU55" s="51">
        <f>VLOOKUP($A55,SBA07_raw!$C$532:$L$584,8,FALSE)</f>
        <v>0.42105263157894701</v>
      </c>
      <c r="BV55" s="51">
        <f>VLOOKUP($A55,SBA07_raw!$C$532:$L$584,9,FALSE)</f>
        <v>0.52631578947368396</v>
      </c>
      <c r="BW55" s="51">
        <f>VLOOKUP($A55,SBA07_raw!$C$532:$L$584,10,FALSE)</f>
        <v>5.2631578947368397E-2</v>
      </c>
      <c r="BX55" s="52">
        <f>VLOOKUP($A55,SBA07_raw!$C$957:$L$1009,7,FALSE)</f>
        <v>0</v>
      </c>
      <c r="BY55" s="52">
        <f>VLOOKUP($A55,SBA07_raw!$C$957:$L$1009,8,FALSE)</f>
        <v>0.157894736842105</v>
      </c>
      <c r="BZ55" s="52">
        <f>VLOOKUP($A55,SBA07_raw!$C$957:$L$1009,9,FALSE)</f>
        <v>0.78947368421052599</v>
      </c>
      <c r="CA55" s="52">
        <f>VLOOKUP($A55,SBA07_raw!$C$957:$L$1009,10,FALSE)</f>
        <v>5.2631578947368397E-2</v>
      </c>
      <c r="CB55" s="52">
        <f>VLOOKUP($A55,SBA07_raw!$C$107:$L$159,7,FALSE)</f>
        <v>5.2631578947368397E-2</v>
      </c>
      <c r="CC55" s="52">
        <f>VLOOKUP($A55,SBA07_raw!$C$107:$L$159,8,FALSE)</f>
        <v>0.157894736842105</v>
      </c>
      <c r="CD55" s="52">
        <f>VLOOKUP($A55,SBA07_raw!$C$107:$L$159,9,FALSE)</f>
        <v>0.57894736842105299</v>
      </c>
      <c r="CE55" s="52">
        <f>VLOOKUP($A55,SBA07_raw!$C$107:$L$159,10,FALSE)</f>
        <v>0.21052631578947401</v>
      </c>
      <c r="CF55" s="36"/>
      <c r="CG55" s="53">
        <f>VLOOKUP($A55,SBA07_raw!$C$585:$L$637,7,FALSE)</f>
        <v>5.8823529411764698E-2</v>
      </c>
      <c r="CH55" s="53">
        <f>VLOOKUP($A55,SBA07_raw!$C$585:$L$637,8,FALSE)</f>
        <v>0.29411764705882398</v>
      </c>
      <c r="CI55" s="53">
        <f>VLOOKUP($A55,SBA07_raw!$C$585:$L$637,9,FALSE)</f>
        <v>0.58823529411764697</v>
      </c>
      <c r="CJ55" s="53">
        <f>VLOOKUP($A55,SBA07_raw!$C$585:$L$637,10,FALSE)</f>
        <v>5.8823529411764698E-2</v>
      </c>
      <c r="CK55" s="53">
        <f>VLOOKUP($A55,SBA07_raw!$C$1010:$L$1062,7,FALSE)</f>
        <v>0</v>
      </c>
      <c r="CL55" s="53">
        <f>VLOOKUP($A55,SBA07_raw!$C$1010:$L$1062,8,FALSE)</f>
        <v>0.35294117647058798</v>
      </c>
      <c r="CM55" s="53">
        <f>VLOOKUP($A55,SBA07_raw!$C$1010:$L$1062,9,FALSE)</f>
        <v>0.47058823529411797</v>
      </c>
      <c r="CN55" s="53">
        <f>VLOOKUP($A55,SBA07_raw!$C$1010:$L$1062,10,FALSE)</f>
        <v>0.17647058823529399</v>
      </c>
      <c r="CO55" s="53">
        <f>VLOOKUP($A55,SBA07_raw!$C$160:$L$212,7,FALSE)</f>
        <v>5.8823529411764698E-2</v>
      </c>
      <c r="CP55" s="53">
        <f>VLOOKUP($A55,SBA07_raw!$C$160:$L$212,8,FALSE)</f>
        <v>0.35294117647058798</v>
      </c>
      <c r="CQ55" s="53">
        <f>VLOOKUP($A55,SBA07_raw!$C$160:$L$212,9,FALSE)</f>
        <v>0.47058823529411797</v>
      </c>
      <c r="CR55" s="53">
        <f>VLOOKUP($A55,SBA07_raw!$C$160:$L$212,10,FALSE)</f>
        <v>0.11764705882352899</v>
      </c>
      <c r="CS55" s="33"/>
      <c r="CT55" s="51">
        <f>VLOOKUP($A55,SBA07_raw!$C$638:$L$690,7,FALSE)</f>
        <v>4.5454545454545497E-2</v>
      </c>
      <c r="CU55" s="51">
        <f>VLOOKUP($A55,SBA07_raw!$C$638:$L$690,8,FALSE)</f>
        <v>0.22727272727272699</v>
      </c>
      <c r="CV55" s="51">
        <f>VLOOKUP($A55,SBA07_raw!$C$638:$L$690,9,FALSE)</f>
        <v>0.31818181818181801</v>
      </c>
      <c r="CW55" s="51">
        <f>VLOOKUP($A55,SBA07_raw!$C$638:$L$690,10,FALSE)</f>
        <v>0.40909090909090901</v>
      </c>
      <c r="CX55" s="51">
        <f>VLOOKUP($A55,SBA07_raw!$C$1063:$L$1115,7,FALSE)</f>
        <v>0</v>
      </c>
      <c r="CY55" s="51">
        <f>VLOOKUP($A55,SBA07_raw!$C$1063:$L$1115,8,FALSE)</f>
        <v>0.27272727272727298</v>
      </c>
      <c r="CZ55" s="51">
        <f>VLOOKUP($A55,SBA07_raw!$C$1063:$L$1115,9,FALSE)</f>
        <v>0.27272727272727298</v>
      </c>
      <c r="DA55" s="51">
        <f>VLOOKUP($A55,SBA07_raw!$C$1063:$L$1115,10,FALSE)</f>
        <v>0.45454545454545497</v>
      </c>
      <c r="DB55" s="51">
        <f>VLOOKUP($A55,SBA07_raw!$C$213:$L$265,7,FALSE)</f>
        <v>4.7619047619047603E-2</v>
      </c>
      <c r="DC55" s="51">
        <f>VLOOKUP($A55,SBA07_raw!$C$213:$L$265,8,FALSE)</f>
        <v>0.14285714285714299</v>
      </c>
      <c r="DD55" s="51">
        <f>VLOOKUP($A55,SBA07_raw!$C$213:$L$265,9,FALSE)</f>
        <v>0.19047619047618999</v>
      </c>
      <c r="DE55" s="51">
        <f>VLOOKUP($A55,SBA07_raw!$C$213:$L$265,10,FALSE)</f>
        <v>0.61904761904761896</v>
      </c>
      <c r="DF55" s="33"/>
      <c r="DG55" s="47">
        <f>VLOOKUP($A55,SBA07_raw!$C$691:$L$743,7,FALSE)</f>
        <v>0.14285714285714299</v>
      </c>
      <c r="DH55" s="47">
        <f>VLOOKUP($A55,SBA07_raw!$C$691:$L$743,8,FALSE)</f>
        <v>0.57142857142857095</v>
      </c>
      <c r="DI55" s="47">
        <f>VLOOKUP($A55,SBA07_raw!$C$691:$L$743,9,FALSE)</f>
        <v>0.238095238095238</v>
      </c>
      <c r="DJ55" s="47">
        <f>VLOOKUP($A55,SBA07_raw!$C$691:$L$743,10,FALSE)</f>
        <v>4.7619047619047603E-2</v>
      </c>
      <c r="DK55" s="47">
        <f>VLOOKUP($A55,SBA07_raw!$C$1116:$L$1168,7,FALSE)</f>
        <v>0</v>
      </c>
      <c r="DL55" s="47">
        <f>VLOOKUP($A55,SBA07_raw!$C$1116:$L$1168,8,FALSE)</f>
        <v>0.38095238095238099</v>
      </c>
      <c r="DM55" s="47">
        <f>VLOOKUP($A55,SBA07_raw!$C$1116:$L$1168,9,FALSE)</f>
        <v>0.52380952380952395</v>
      </c>
      <c r="DN55" s="47">
        <f>VLOOKUP($A55,SBA07_raw!$C$1116:$L$1168,10,FALSE)</f>
        <v>9.5238095238095205E-2</v>
      </c>
      <c r="DO55" s="47">
        <f>VLOOKUP($A55,SBA07_raw!$C$266:$L$318,7,FALSE)</f>
        <v>0</v>
      </c>
      <c r="DP55" s="47">
        <f>VLOOKUP($A55,SBA07_raw!$C$266:$L$318,8,FALSE)</f>
        <v>0.38095238095238099</v>
      </c>
      <c r="DQ55" s="47">
        <f>VLOOKUP($A55,SBA07_raw!$C$266:$L$318,9,FALSE)</f>
        <v>0.238095238095238</v>
      </c>
      <c r="DR55" s="47">
        <f>VLOOKUP($A55,SBA07_raw!$C$266:$L$318,10,FALSE)</f>
        <v>0.38095238095238099</v>
      </c>
      <c r="DS55" s="85"/>
      <c r="DT55" s="83">
        <f>VLOOKUP($A55,SBA07_raw!$C$744:$L$797,7,FALSE)</f>
        <v>5.2631578947368397E-2</v>
      </c>
      <c r="DU55" s="83">
        <f>VLOOKUP($A55,SBA07_raw!$C$744:$L$797,8,FALSE)</f>
        <v>0.157894736842105</v>
      </c>
      <c r="DV55" s="83">
        <f>VLOOKUP($A55,SBA07_raw!$C$744:$L$797,9,FALSE)</f>
        <v>0.68421052631578905</v>
      </c>
      <c r="DW55" s="83">
        <f>VLOOKUP($A55,SBA07_raw!$C$744:$L$797,10,FALSE)</f>
        <v>0.105263157894737</v>
      </c>
      <c r="DX55" s="83">
        <f>VLOOKUP($A55,SBA07_raw!$C$1169:$L$1222,7,FALSE)</f>
        <v>0</v>
      </c>
      <c r="DY55" s="83">
        <f>VLOOKUP($A55,SBA07_raw!$C$1169:$L$1222,8,FALSE)</f>
        <v>0.21052631578947401</v>
      </c>
      <c r="DZ55" s="83">
        <f>VLOOKUP($A55,SBA07_raw!$C$1169:$L$1222,9,FALSE)</f>
        <v>0.57894736842105299</v>
      </c>
      <c r="EA55" s="83">
        <f>VLOOKUP($A55,SBA07_raw!$C$1169:$L$1222,10,FALSE)</f>
        <v>0.21052631578947401</v>
      </c>
      <c r="EB55" s="83">
        <f>VLOOKUP($A55,SBA07_raw!$C$319:$L$372,7,FALSE)</f>
        <v>0</v>
      </c>
      <c r="EC55" s="83">
        <f>VLOOKUP($A55,SBA07_raw!$C$319:$L$372,8,FALSE)</f>
        <v>0.16666666666666699</v>
      </c>
      <c r="ED55" s="83">
        <f>VLOOKUP($A55,SBA07_raw!$C$319:$L$372,9,FALSE)</f>
        <v>0.16666666666666699</v>
      </c>
      <c r="EE55" s="83">
        <f>VLOOKUP($A55,SBA07_raw!$C$319:$L$372,10,FALSE)</f>
        <v>0.66666666666666696</v>
      </c>
      <c r="EF55" s="85"/>
      <c r="EG55" s="84">
        <f>VLOOKUP($A55,SBA07_raw!$C$798:$L$851,7,FALSE)</f>
        <v>9.5238095238095205E-2</v>
      </c>
      <c r="EH55" s="84">
        <f>VLOOKUP($A55,SBA07_raw!$C$798:$L$851,8,FALSE)</f>
        <v>0.38095238095238099</v>
      </c>
      <c r="EI55" s="84">
        <f>VLOOKUP($A55,SBA07_raw!$C$798:$L$851,9,FALSE)</f>
        <v>0.33333333333333298</v>
      </c>
      <c r="EJ55" s="84">
        <f>VLOOKUP($A55,SBA07_raw!$C$798:$L$851,10,FALSE)</f>
        <v>0.19047619047618999</v>
      </c>
      <c r="EK55" s="84">
        <f>VLOOKUP($A55,SBA07_raw!$C$1223:$L$1276,7,FALSE)</f>
        <v>0</v>
      </c>
      <c r="EL55" s="84">
        <f>VLOOKUP($A55,SBA07_raw!$C$1223:$L$1276,8,FALSE)</f>
        <v>0.434782608695652</v>
      </c>
      <c r="EM55" s="84">
        <f>VLOOKUP($A55,SBA07_raw!$C$1223:$L$1276,9,FALSE)</f>
        <v>0.39130434782608697</v>
      </c>
      <c r="EN55" s="84">
        <f>VLOOKUP($A55,SBA07_raw!$C$1223:$L$1276,10,FALSE)</f>
        <v>0.173913043478261</v>
      </c>
      <c r="EO55" s="84">
        <f>VLOOKUP($A55,SBA07_raw!$C$373:$L$426,7,FALSE)</f>
        <v>0</v>
      </c>
      <c r="EP55" s="84">
        <f>VLOOKUP($A55,SBA07_raw!$C$373:$L$426,8,FALSE)</f>
        <v>0.31818181818181801</v>
      </c>
      <c r="EQ55" s="84">
        <f>VLOOKUP($A55,SBA07_raw!$C$373:$L$426,9,FALSE)</f>
        <v>0.31818181818181801</v>
      </c>
      <c r="ER55" s="84">
        <f>VLOOKUP($A55,SBA07_raw!$C$373:$L$426,10,FALSE)</f>
        <v>0.36363636363636398</v>
      </c>
      <c r="ES55" s="56"/>
      <c r="ET55" s="51">
        <f>VLOOKUP($A55,Fall06HSGQE!$C$141:$J$192,7,FALSE)</f>
        <v>0.55555555555555602</v>
      </c>
      <c r="EU55" s="51">
        <f>VLOOKUP($A55,Fall06HSGQE!$C$141:$J$192,8,FALSE)</f>
        <v>0.44444444444444398</v>
      </c>
      <c r="EV55" s="51" t="str">
        <f>VLOOKUP($A55,Fall06HSGQE!$C$260:$J$309,7,FALSE)</f>
        <v>60% or More</v>
      </c>
      <c r="EW55" s="51" t="str">
        <f>VLOOKUP($A55,Fall06HSGQE!$C$260:$J$309,8,FALSE)</f>
        <v>40% or Fewer</v>
      </c>
      <c r="EX55" s="51" t="str">
        <f>VLOOKUP($A55,Fall06HSGQE!$C$22:$J$73,7,FALSE)</f>
        <v>25% or Fewer</v>
      </c>
      <c r="EY55" s="51" t="str">
        <f>VLOOKUP($A55,Fall06HSGQE!$C$22:$J$73,8,FALSE)</f>
        <v>75% or More</v>
      </c>
      <c r="EZ55" s="47">
        <f>VLOOKUP($A55,Fall06HSGQE!$C$193:$J$241,7,FALSE)</f>
        <v>0.625</v>
      </c>
      <c r="FA55" s="47">
        <f>VLOOKUP($A55,Fall06HSGQE!$C$193:$J$241,8,FALSE)</f>
        <v>0.375</v>
      </c>
      <c r="FB55" s="47" t="str">
        <f>VLOOKUP($A55,Fall06HSGQE!$C$310:$J$349,7,FALSE)</f>
        <v>*</v>
      </c>
      <c r="FC55" s="47" t="str">
        <f>VLOOKUP($A55,Fall06HSGQE!$C$310:$J$349,8,FALSE)</f>
        <v>*</v>
      </c>
      <c r="FD55" s="47" t="str">
        <f>VLOOKUP($A55,Fall06HSGQE!$C$74:$J$121,7,FALSE)</f>
        <v>40% or Fewer</v>
      </c>
      <c r="FE55" s="47" t="str">
        <f>VLOOKUP($A55,Fall06HSGQE!$C$74:$J$121,8,FALSE)</f>
        <v>60% or More</v>
      </c>
      <c r="FF55" s="86"/>
      <c r="FG55" s="51">
        <f>VLOOKUP($A55,Spr07HSGQE!$C$141:$J$194,7,FALSE)</f>
        <v>0.66666666666666696</v>
      </c>
      <c r="FH55" s="51">
        <f>VLOOKUP($A55,Spr07HSGQE!$C$141:$J$194,8,FALSE)</f>
        <v>0.33333333333333298</v>
      </c>
      <c r="FI55" s="51">
        <f>VLOOKUP($A55,Spr07HSGQE!$C$275:$J$328,7,FALSE)</f>
        <v>0.434782608695652</v>
      </c>
      <c r="FJ55" s="51">
        <f>VLOOKUP($A55,Spr07HSGQE!$C$275:$J$328,8,FALSE)</f>
        <v>0.565217391304348</v>
      </c>
      <c r="FK55" s="51">
        <f>VLOOKUP($A55,Spr07HSGQE!$C$2:$J$55,7,FALSE)</f>
        <v>0.45454545454545497</v>
      </c>
      <c r="FL55" s="51">
        <f>VLOOKUP($A55,Spr07HSGQE!$C$2:$J$55,8,FALSE)</f>
        <v>0.54545454545454497</v>
      </c>
      <c r="FM55" s="47" t="str">
        <f>VLOOKUP($A55,Spr07HSGQE!$C$195:$J$242,7,FALSE)</f>
        <v>75% or More</v>
      </c>
      <c r="FN55" s="47" t="str">
        <f>VLOOKUP($A55,Spr07HSGQE!$C$195:$J$242,8,FALSE)</f>
        <v>25% or Fewer</v>
      </c>
      <c r="FO55" s="47" t="str">
        <f>VLOOKUP($A55,Spr07HSGQE!$C$329:$J$374,7,FALSE)</f>
        <v>40% or Fewer</v>
      </c>
      <c r="FP55" s="47" t="str">
        <f>VLOOKUP($A55,Spr07HSGQE!$C$329:$J$374,8,FALSE)</f>
        <v>60% or More</v>
      </c>
      <c r="FQ55" s="47" t="str">
        <f>VLOOKUP($A55,Spr07HSGQE!$C$56:$J$104,7,FALSE)</f>
        <v>40% or Fewer</v>
      </c>
      <c r="FR55" s="47" t="str">
        <f>VLOOKUP($A55,Spr07HSGQE!$C$56:$J$104,8,FALSE)</f>
        <v>60% or More</v>
      </c>
      <c r="FS55" s="51" t="str">
        <f>VLOOKUP($A55,Spr07HSGQE!$C$243:$J$274,7,FALSE)</f>
        <v>40% or Fewer</v>
      </c>
      <c r="FT55" s="51" t="str">
        <f>VLOOKUP($A55,Spr07HSGQE!$C$243:$J$274,8,FALSE)</f>
        <v>60% or More</v>
      </c>
      <c r="FU55" s="51" t="str">
        <f>VLOOKUP($A55,Spr07HSGQE!$C$375:$J$406,7,FALSE)</f>
        <v>*</v>
      </c>
      <c r="FV55" s="51" t="str">
        <f>VLOOKUP($A55,Spr07HSGQE!$C$375:$J$406,8,FALSE)</f>
        <v>*</v>
      </c>
      <c r="FW55" s="51" t="str">
        <f>VLOOKUP($A55,Spr07HSGQE!$C$105:$J$140,7,FALSE)</f>
        <v>40% or Fewer</v>
      </c>
      <c r="FX55" s="51" t="str">
        <f>VLOOKUP($A55,Spr07HSGQE!$C$105:$J$140,8,FALSE)</f>
        <v>60% or More</v>
      </c>
      <c r="FY55" s="46"/>
    </row>
    <row r="56" spans="1:181">
      <c r="A56">
        <f>VLOOKUP(B56,districts!$A$2:$B$56,2,FALSE)</f>
        <v>52</v>
      </c>
      <c r="B56" s="19" t="s">
        <v>95</v>
      </c>
      <c r="C56" s="58">
        <v>11</v>
      </c>
      <c r="D56" s="59">
        <v>11</v>
      </c>
      <c r="E56" s="60">
        <v>12637940</v>
      </c>
      <c r="F56" s="61">
        <v>1560.72</v>
      </c>
      <c r="G56" s="62">
        <v>-13.276952313214721</v>
      </c>
      <c r="H56" s="63">
        <v>9.1</v>
      </c>
      <c r="I56" s="62">
        <v>7.2</v>
      </c>
      <c r="J56" s="66">
        <v>16.600000000000001</v>
      </c>
      <c r="K56" s="20"/>
      <c r="L56" s="67">
        <v>11</v>
      </c>
      <c r="M56" s="63">
        <v>1.3</v>
      </c>
      <c r="N56" s="62">
        <v>0.10570824524312897</v>
      </c>
      <c r="O56" s="63">
        <v>98.621769831449967</v>
      </c>
      <c r="P56" s="68">
        <v>93</v>
      </c>
      <c r="Q56" s="69">
        <v>65</v>
      </c>
      <c r="R56" s="32"/>
      <c r="S56" s="48">
        <v>28.6</v>
      </c>
      <c r="T56" s="48">
        <v>24.5</v>
      </c>
      <c r="U56" s="48">
        <v>18.399999999999999</v>
      </c>
      <c r="V56" s="48">
        <v>28.6</v>
      </c>
      <c r="W56" s="48">
        <v>34.700000000000003</v>
      </c>
      <c r="X56" s="48">
        <v>16.3</v>
      </c>
      <c r="Y56" s="48">
        <v>26.5</v>
      </c>
      <c r="Z56" s="48">
        <v>22.4</v>
      </c>
      <c r="AA56" s="48">
        <v>12.5</v>
      </c>
      <c r="AB56" s="48">
        <v>35.4</v>
      </c>
      <c r="AC56" s="48">
        <v>25</v>
      </c>
      <c r="AD56" s="48">
        <v>27.1</v>
      </c>
      <c r="AE56" s="81"/>
      <c r="AF56" s="50">
        <v>26.9</v>
      </c>
      <c r="AG56" s="50">
        <v>32.700000000000003</v>
      </c>
      <c r="AH56" s="50">
        <v>13.5</v>
      </c>
      <c r="AI56" s="50">
        <v>26.9</v>
      </c>
      <c r="AJ56" s="50">
        <v>30.8</v>
      </c>
      <c r="AK56" s="50">
        <v>23.1</v>
      </c>
      <c r="AL56" s="50">
        <v>25</v>
      </c>
      <c r="AM56" s="50">
        <v>21.2</v>
      </c>
      <c r="AN56" s="50">
        <v>19.2</v>
      </c>
      <c r="AO56" s="50">
        <v>32.700000000000003</v>
      </c>
      <c r="AP56" s="50">
        <v>23.1</v>
      </c>
      <c r="AQ56" s="50">
        <v>25</v>
      </c>
      <c r="AR56" s="33"/>
      <c r="AS56" s="34"/>
      <c r="AT56" s="51">
        <f>VLOOKUP(A56,SBA07_raw!$C$427:$L$478,7,FALSE)</f>
        <v>0.32291666666666702</v>
      </c>
      <c r="AU56" s="51">
        <f>VLOOKUP(A56,SBA07_raw!$C$427:$L$478,8,FALSE)</f>
        <v>0.44791666666666702</v>
      </c>
      <c r="AV56" s="51">
        <f>VLOOKUP(A56,SBA07_raw!$C$427:$L$478,9,FALSE)</f>
        <v>0.114583333333333</v>
      </c>
      <c r="AW56" s="51">
        <f>VLOOKUP(A56,SBA07_raw!$C$427:$L$478,10,FALSE)</f>
        <v>0.114583333333333</v>
      </c>
      <c r="AX56" s="51">
        <f>VLOOKUP(A56,SBA07_raw!$C$852:$L$903,7,FALSE)</f>
        <v>0.28125</v>
      </c>
      <c r="AY56" s="51">
        <f>VLOOKUP(A56,SBA07_raw!$C$852:$L$903,8,FALSE)</f>
        <v>0.42708333333333298</v>
      </c>
      <c r="AZ56" s="51">
        <f>VLOOKUP(A56,SBA07_raw!$C$852:$L$903,9,FALSE)</f>
        <v>0.22916666666666699</v>
      </c>
      <c r="BA56" s="51">
        <f>VLOOKUP(A56,SBA07_raw!$C$852:$L$903,10,FALSE)</f>
        <v>6.25E-2</v>
      </c>
      <c r="BB56" s="51">
        <f>VLOOKUP(A56,SBA07_raw!$C$2:$L$53,7,FALSE)</f>
        <v>0.20618556701030899</v>
      </c>
      <c r="BC56" s="51">
        <f>VLOOKUP(A56,SBA07_raw!$C$2:$L$53,8,FALSE)</f>
        <v>0.52577319587628901</v>
      </c>
      <c r="BD56" s="51">
        <f>VLOOKUP(A56,SBA07_raw!$C$2:$L$53,9,FALSE)</f>
        <v>0.123711340206186</v>
      </c>
      <c r="BE56" s="51">
        <f>VLOOKUP(A56,SBA07_raw!$C$2:$L$53,10,FALSE)</f>
        <v>0.14432989690721601</v>
      </c>
      <c r="BF56" s="33"/>
      <c r="BG56" s="47">
        <f>VLOOKUP(A56,SBA07_raw!$C$479:$L$531,7,FALSE)</f>
        <v>0.27586206896551702</v>
      </c>
      <c r="BH56" s="47">
        <f>VLOOKUP(A56,SBA07_raw!$C$479:$L$531,8,FALSE)</f>
        <v>0.48275862068965503</v>
      </c>
      <c r="BI56" s="47">
        <f>VLOOKUP(A56,SBA07_raw!$C$479:$L$531,9,FALSE)</f>
        <v>0.126436781609195</v>
      </c>
      <c r="BJ56" s="47">
        <f>VLOOKUP(A56,SBA07_raw!$C$479:$L$531,10,FALSE)</f>
        <v>0.114942528735632</v>
      </c>
      <c r="BK56" s="47">
        <f>VLOOKUP(A56,SBA07_raw!$C$904:$L$956,7,FALSE)</f>
        <v>0.188235294117647</v>
      </c>
      <c r="BL56" s="47">
        <f>VLOOKUP(A56,SBA07_raw!$C$904:$L$956,8,FALSE)</f>
        <v>0.435294117647059</v>
      </c>
      <c r="BM56" s="47">
        <f>VLOOKUP(A56,SBA07_raw!$C$904:$L$956,9,FALSE)</f>
        <v>0.35294117647058798</v>
      </c>
      <c r="BN56" s="47">
        <f>VLOOKUP(A56,SBA07_raw!$C$904:$L$956,10,FALSE)</f>
        <v>2.3529411764705899E-2</v>
      </c>
      <c r="BO56" s="47">
        <f>VLOOKUP(A56,SBA07_raw!$C$54:$L$106,7,FALSE)</f>
        <v>0.16470588235294101</v>
      </c>
      <c r="BP56" s="47">
        <f>VLOOKUP(A56,SBA07_raw!$C$54:$L$106,8,FALSE)</f>
        <v>0.41176470588235298</v>
      </c>
      <c r="BQ56" s="47">
        <f>VLOOKUP(A56,SBA07_raw!$C$54:$L$106,9,FALSE)</f>
        <v>0.2</v>
      </c>
      <c r="BR56" s="47">
        <f>VLOOKUP(A56,SBA07_raw!$C$54:$L$106,10,FALSE)</f>
        <v>0.223529411764706</v>
      </c>
      <c r="BS56" s="33"/>
      <c r="BT56" s="51">
        <f>VLOOKUP($A56,SBA07_raw!$C$532:$L$584,7,FALSE)</f>
        <v>0.30952380952380998</v>
      </c>
      <c r="BU56" s="51">
        <f>VLOOKUP($A56,SBA07_raw!$C$532:$L$584,8,FALSE)</f>
        <v>0.452380952380952</v>
      </c>
      <c r="BV56" s="51">
        <f>VLOOKUP($A56,SBA07_raw!$C$532:$L$584,9,FALSE)</f>
        <v>0.214285714285714</v>
      </c>
      <c r="BW56" s="51">
        <f>VLOOKUP($A56,SBA07_raw!$C$532:$L$584,10,FALSE)</f>
        <v>2.3809523809523801E-2</v>
      </c>
      <c r="BX56" s="52">
        <f>VLOOKUP($A56,SBA07_raw!$C$957:$L$1009,7,FALSE)</f>
        <v>0.16867469879518099</v>
      </c>
      <c r="BY56" s="52">
        <f>VLOOKUP($A56,SBA07_raw!$C$957:$L$1009,8,FALSE)</f>
        <v>0.51807228915662695</v>
      </c>
      <c r="BZ56" s="52">
        <f>VLOOKUP($A56,SBA07_raw!$C$957:$L$1009,9,FALSE)</f>
        <v>0.313253012048193</v>
      </c>
      <c r="CA56" s="52">
        <f>VLOOKUP($A56,SBA07_raw!$C$957:$L$1009,10,FALSE)</f>
        <v>0</v>
      </c>
      <c r="CB56" s="52">
        <f>VLOOKUP($A56,SBA07_raw!$C$107:$L$159,7,FALSE)</f>
        <v>0.32558139534883701</v>
      </c>
      <c r="CC56" s="52">
        <f>VLOOKUP($A56,SBA07_raw!$C$107:$L$159,8,FALSE)</f>
        <v>0.43023255813953498</v>
      </c>
      <c r="CD56" s="52">
        <f>VLOOKUP($A56,SBA07_raw!$C$107:$L$159,9,FALSE)</f>
        <v>0.162790697674419</v>
      </c>
      <c r="CE56" s="52">
        <f>VLOOKUP($A56,SBA07_raw!$C$107:$L$159,10,FALSE)</f>
        <v>8.1395348837209294E-2</v>
      </c>
      <c r="CF56" s="36"/>
      <c r="CG56" s="53">
        <f>VLOOKUP($A56,SBA07_raw!$C$585:$L$637,7,FALSE)</f>
        <v>0.30769230769230799</v>
      </c>
      <c r="CH56" s="53">
        <f>VLOOKUP($A56,SBA07_raw!$C$585:$L$637,8,FALSE)</f>
        <v>0.41025641025641002</v>
      </c>
      <c r="CI56" s="53">
        <f>VLOOKUP($A56,SBA07_raw!$C$585:$L$637,9,FALSE)</f>
        <v>0.230769230769231</v>
      </c>
      <c r="CJ56" s="53">
        <f>VLOOKUP($A56,SBA07_raw!$C$585:$L$637,10,FALSE)</f>
        <v>5.1282051282051301E-2</v>
      </c>
      <c r="CK56" s="53">
        <f>VLOOKUP($A56,SBA07_raw!$C$1010:$L$1062,7,FALSE)</f>
        <v>0.22222222222222199</v>
      </c>
      <c r="CL56" s="53">
        <f>VLOOKUP($A56,SBA07_raw!$C$1010:$L$1062,8,FALSE)</f>
        <v>0.28395061728395099</v>
      </c>
      <c r="CM56" s="53">
        <f>VLOOKUP($A56,SBA07_raw!$C$1010:$L$1062,9,FALSE)</f>
        <v>0.39506172839506198</v>
      </c>
      <c r="CN56" s="53">
        <f>VLOOKUP($A56,SBA07_raw!$C$1010:$L$1062,10,FALSE)</f>
        <v>9.8765432098765399E-2</v>
      </c>
      <c r="CO56" s="53">
        <f>VLOOKUP($A56,SBA07_raw!$C$160:$L$212,7,FALSE)</f>
        <v>0.1875</v>
      </c>
      <c r="CP56" s="53">
        <f>VLOOKUP($A56,SBA07_raw!$C$160:$L$212,8,FALSE)</f>
        <v>0.4</v>
      </c>
      <c r="CQ56" s="53">
        <f>VLOOKUP($A56,SBA07_raw!$C$160:$L$212,9,FALSE)</f>
        <v>0.16250000000000001</v>
      </c>
      <c r="CR56" s="53">
        <f>VLOOKUP($A56,SBA07_raw!$C$160:$L$212,10,FALSE)</f>
        <v>0.25</v>
      </c>
      <c r="CS56" s="33"/>
      <c r="CT56" s="51">
        <f>VLOOKUP($A56,SBA07_raw!$C$638:$L$690,7,FALSE)</f>
        <v>0.290697674418605</v>
      </c>
      <c r="CU56" s="51">
        <f>VLOOKUP($A56,SBA07_raw!$C$638:$L$690,8,FALSE)</f>
        <v>0.47674418604651198</v>
      </c>
      <c r="CV56" s="51">
        <f>VLOOKUP($A56,SBA07_raw!$C$638:$L$690,9,FALSE)</f>
        <v>0.162790697674419</v>
      </c>
      <c r="CW56" s="51">
        <f>VLOOKUP($A56,SBA07_raw!$C$638:$L$690,10,FALSE)</f>
        <v>6.9767441860465101E-2</v>
      </c>
      <c r="CX56" s="51">
        <f>VLOOKUP($A56,SBA07_raw!$C$1063:$L$1115,7,FALSE)</f>
        <v>8.1395348837209294E-2</v>
      </c>
      <c r="CY56" s="51">
        <f>VLOOKUP($A56,SBA07_raw!$C$1063:$L$1115,8,FALSE)</f>
        <v>0.55813953488372103</v>
      </c>
      <c r="CZ56" s="51">
        <f>VLOOKUP($A56,SBA07_raw!$C$1063:$L$1115,9,FALSE)</f>
        <v>0.24418604651162801</v>
      </c>
      <c r="DA56" s="51">
        <f>VLOOKUP($A56,SBA07_raw!$C$1063:$L$1115,10,FALSE)</f>
        <v>0.116279069767442</v>
      </c>
      <c r="DB56" s="51">
        <f>VLOOKUP($A56,SBA07_raw!$C$213:$L$265,7,FALSE)</f>
        <v>0.195402298850575</v>
      </c>
      <c r="DC56" s="51">
        <f>VLOOKUP($A56,SBA07_raw!$C$213:$L$265,8,FALSE)</f>
        <v>0.44827586206896602</v>
      </c>
      <c r="DD56" s="51">
        <f>VLOOKUP($A56,SBA07_raw!$C$213:$L$265,9,FALSE)</f>
        <v>0.18390804597701099</v>
      </c>
      <c r="DE56" s="51">
        <f>VLOOKUP($A56,SBA07_raw!$C$213:$L$265,10,FALSE)</f>
        <v>0.17241379310344801</v>
      </c>
      <c r="DF56" s="33"/>
      <c r="DG56" s="47">
        <f>VLOOKUP($A56,SBA07_raw!$C$691:$L$743,7,FALSE)</f>
        <v>0.355140186915888</v>
      </c>
      <c r="DH56" s="47">
        <f>VLOOKUP($A56,SBA07_raw!$C$691:$L$743,8,FALSE)</f>
        <v>0.48598130841121501</v>
      </c>
      <c r="DI56" s="47">
        <f>VLOOKUP($A56,SBA07_raw!$C$691:$L$743,9,FALSE)</f>
        <v>0.11214953271028</v>
      </c>
      <c r="DJ56" s="47">
        <f>VLOOKUP($A56,SBA07_raw!$C$691:$L$743,10,FALSE)</f>
        <v>4.67289719626168E-2</v>
      </c>
      <c r="DK56" s="47">
        <f>VLOOKUP($A56,SBA07_raw!$C$1116:$L$1168,7,FALSE)</f>
        <v>2.80373831775701E-2</v>
      </c>
      <c r="DL56" s="47">
        <f>VLOOKUP($A56,SBA07_raw!$C$1116:$L$1168,8,FALSE)</f>
        <v>0.579439252336449</v>
      </c>
      <c r="DM56" s="47">
        <f>VLOOKUP($A56,SBA07_raw!$C$1116:$L$1168,9,FALSE)</f>
        <v>0.30841121495327101</v>
      </c>
      <c r="DN56" s="47">
        <f>VLOOKUP($A56,SBA07_raw!$C$1116:$L$1168,10,FALSE)</f>
        <v>8.4112149532710304E-2</v>
      </c>
      <c r="DO56" s="47">
        <f>VLOOKUP($A56,SBA07_raw!$C$266:$L$318,7,FALSE)</f>
        <v>0.180952380952381</v>
      </c>
      <c r="DP56" s="47">
        <f>VLOOKUP($A56,SBA07_raw!$C$266:$L$318,8,FALSE)</f>
        <v>0.38095238095238099</v>
      </c>
      <c r="DQ56" s="47">
        <f>VLOOKUP($A56,SBA07_raw!$C$266:$L$318,9,FALSE)</f>
        <v>0.266666666666667</v>
      </c>
      <c r="DR56" s="47">
        <f>VLOOKUP($A56,SBA07_raw!$C$266:$L$318,10,FALSE)</f>
        <v>0.17142857142857101</v>
      </c>
      <c r="DS56" s="85"/>
      <c r="DT56" s="83">
        <f>VLOOKUP($A56,SBA07_raw!$C$744:$L$797,7,FALSE)</f>
        <v>0.391891891891892</v>
      </c>
      <c r="DU56" s="83">
        <f>VLOOKUP($A56,SBA07_raw!$C$744:$L$797,8,FALSE)</f>
        <v>0.35135135135135098</v>
      </c>
      <c r="DV56" s="83">
        <f>VLOOKUP($A56,SBA07_raw!$C$744:$L$797,9,FALSE)</f>
        <v>0.25675675675675702</v>
      </c>
      <c r="DW56" s="83">
        <f>VLOOKUP($A56,SBA07_raw!$C$744:$L$797,10,FALSE)</f>
        <v>0</v>
      </c>
      <c r="DX56" s="83">
        <f>VLOOKUP($A56,SBA07_raw!$C$1169:$L$1222,7,FALSE)</f>
        <v>2.5000000000000001E-2</v>
      </c>
      <c r="DY56" s="83">
        <f>VLOOKUP($A56,SBA07_raw!$C$1169:$L$1222,8,FALSE)</f>
        <v>0.625</v>
      </c>
      <c r="DZ56" s="83">
        <f>VLOOKUP($A56,SBA07_raw!$C$1169:$L$1222,9,FALSE)</f>
        <v>0.26250000000000001</v>
      </c>
      <c r="EA56" s="83">
        <f>VLOOKUP($A56,SBA07_raw!$C$1169:$L$1222,10,FALSE)</f>
        <v>8.7499999999999994E-2</v>
      </c>
      <c r="EB56" s="83">
        <f>VLOOKUP($A56,SBA07_raw!$C$319:$L$372,7,FALSE)</f>
        <v>0.13750000000000001</v>
      </c>
      <c r="EC56" s="83">
        <f>VLOOKUP($A56,SBA07_raw!$C$319:$L$372,8,FALSE)</f>
        <v>0.3</v>
      </c>
      <c r="ED56" s="83">
        <f>VLOOKUP($A56,SBA07_raw!$C$319:$L$372,9,FALSE)</f>
        <v>0.3125</v>
      </c>
      <c r="EE56" s="83">
        <f>VLOOKUP($A56,SBA07_raw!$C$319:$L$372,10,FALSE)</f>
        <v>0.25</v>
      </c>
      <c r="EF56" s="85"/>
      <c r="EG56" s="84">
        <f>VLOOKUP($A56,SBA07_raw!$C$798:$L$851,7,FALSE)</f>
        <v>0.348314606741573</v>
      </c>
      <c r="EH56" s="84">
        <f>VLOOKUP($A56,SBA07_raw!$C$798:$L$851,8,FALSE)</f>
        <v>0.43820224719101097</v>
      </c>
      <c r="EI56" s="84">
        <f>VLOOKUP($A56,SBA07_raw!$C$798:$L$851,9,FALSE)</f>
        <v>0.15730337078651699</v>
      </c>
      <c r="EJ56" s="84">
        <f>VLOOKUP($A56,SBA07_raw!$C$798:$L$851,10,FALSE)</f>
        <v>5.6179775280898903E-2</v>
      </c>
      <c r="EK56" s="84">
        <f>VLOOKUP($A56,SBA07_raw!$C$1223:$L$1276,7,FALSE)</f>
        <v>0</v>
      </c>
      <c r="EL56" s="84">
        <f>VLOOKUP($A56,SBA07_raw!$C$1223:$L$1276,8,FALSE)</f>
        <v>0.74117647058823499</v>
      </c>
      <c r="EM56" s="84">
        <f>VLOOKUP($A56,SBA07_raw!$C$1223:$L$1276,9,FALSE)</f>
        <v>0.129411764705882</v>
      </c>
      <c r="EN56" s="84">
        <f>VLOOKUP($A56,SBA07_raw!$C$1223:$L$1276,10,FALSE)</f>
        <v>0.129411764705882</v>
      </c>
      <c r="EO56" s="84">
        <f>VLOOKUP($A56,SBA07_raw!$C$373:$L$426,7,FALSE)</f>
        <v>5.5555555555555601E-2</v>
      </c>
      <c r="EP56" s="84">
        <f>VLOOKUP($A56,SBA07_raw!$C$373:$L$426,8,FALSE)</f>
        <v>0.48888888888888898</v>
      </c>
      <c r="EQ56" s="84">
        <f>VLOOKUP($A56,SBA07_raw!$C$373:$L$426,9,FALSE)</f>
        <v>0.22222222222222199</v>
      </c>
      <c r="ER56" s="84">
        <f>VLOOKUP($A56,SBA07_raw!$C$373:$L$426,10,FALSE)</f>
        <v>0.233333333333333</v>
      </c>
      <c r="ES56" s="56"/>
      <c r="ET56" s="51">
        <f>VLOOKUP($A56,Fall06HSGQE!$C$141:$J$192,7,FALSE)</f>
        <v>0.75</v>
      </c>
      <c r="EU56" s="51">
        <f>VLOOKUP($A56,Fall06HSGQE!$C$141:$J$192,8,FALSE)</f>
        <v>0.25</v>
      </c>
      <c r="EV56" s="51">
        <f>VLOOKUP($A56,Fall06HSGQE!$C$260:$J$309,7,FALSE)</f>
        <v>0.4</v>
      </c>
      <c r="EW56" s="51">
        <f>VLOOKUP($A56,Fall06HSGQE!$C$260:$J$309,8,FALSE)</f>
        <v>0.6</v>
      </c>
      <c r="EX56" s="51">
        <f>VLOOKUP($A56,Fall06HSGQE!$C$22:$J$73,7,FALSE)</f>
        <v>0.45</v>
      </c>
      <c r="EY56" s="51">
        <f>VLOOKUP($A56,Fall06HSGQE!$C$22:$J$73,8,FALSE)</f>
        <v>0.55000000000000004</v>
      </c>
      <c r="EZ56" s="47">
        <f>VLOOKUP($A56,Fall06HSGQE!$C$193:$J$241,7,FALSE)</f>
        <v>0.70833333333333304</v>
      </c>
      <c r="FA56" s="47">
        <f>VLOOKUP($A56,Fall06HSGQE!$C$193:$J$241,8,FALSE)</f>
        <v>0.29166666666666702</v>
      </c>
      <c r="FB56" s="47">
        <f>VLOOKUP($A56,Fall06HSGQE!$C$310:$J$349,7,FALSE)</f>
        <v>0.5</v>
      </c>
      <c r="FC56" s="47">
        <f>VLOOKUP($A56,Fall06HSGQE!$C$310:$J$349,8,FALSE)</f>
        <v>0.5</v>
      </c>
      <c r="FD56" s="47">
        <f>VLOOKUP($A56,Fall06HSGQE!$C$74:$J$121,7,FALSE)</f>
        <v>0.47826086956521702</v>
      </c>
      <c r="FE56" s="47">
        <f>VLOOKUP($A56,Fall06HSGQE!$C$74:$J$121,8,FALSE)</f>
        <v>0.52173913043478304</v>
      </c>
      <c r="FF56" s="86"/>
      <c r="FG56" s="51">
        <f>VLOOKUP($A56,Spr07HSGQE!$C$141:$J$194,7,FALSE)</f>
        <v>0.83146067415730296</v>
      </c>
      <c r="FH56" s="51">
        <f>VLOOKUP($A56,Spr07HSGQE!$C$141:$J$194,8,FALSE)</f>
        <v>0.16853932584269701</v>
      </c>
      <c r="FI56" s="51">
        <f>VLOOKUP($A56,Spr07HSGQE!$C$275:$J$328,7,FALSE)</f>
        <v>0.77011494252873602</v>
      </c>
      <c r="FJ56" s="51">
        <f>VLOOKUP($A56,Spr07HSGQE!$C$275:$J$328,8,FALSE)</f>
        <v>0.229885057471264</v>
      </c>
      <c r="FK56" s="51">
        <f>VLOOKUP($A56,Spr07HSGQE!$C$2:$J$55,7,FALSE)</f>
        <v>0.64583333333333304</v>
      </c>
      <c r="FL56" s="51">
        <f>VLOOKUP($A56,Spr07HSGQE!$C$2:$J$55,8,FALSE)</f>
        <v>0.35416666666666702</v>
      </c>
      <c r="FM56" s="47">
        <f>VLOOKUP($A56,Spr07HSGQE!$C$195:$J$242,7,FALSE)</f>
        <v>0.54545454545454497</v>
      </c>
      <c r="FN56" s="47">
        <f>VLOOKUP($A56,Spr07HSGQE!$C$195:$J$242,8,FALSE)</f>
        <v>0.45454545454545497</v>
      </c>
      <c r="FO56" s="47">
        <f>VLOOKUP($A56,Spr07HSGQE!$C$329:$J$374,7,FALSE)</f>
        <v>0.63636363636363602</v>
      </c>
      <c r="FP56" s="47">
        <f>VLOOKUP($A56,Spr07HSGQE!$C$329:$J$374,8,FALSE)</f>
        <v>0.36363636363636398</v>
      </c>
      <c r="FQ56" s="47">
        <f>VLOOKUP($A56,Spr07HSGQE!$C$56:$J$104,7,FALSE)</f>
        <v>0.4375</v>
      </c>
      <c r="FR56" s="47">
        <f>VLOOKUP($A56,Spr07HSGQE!$C$56:$J$104,8,FALSE)</f>
        <v>0.5625</v>
      </c>
      <c r="FS56" s="51">
        <f>VLOOKUP($A56,Spr07HSGQE!$C$243:$J$274,7,FALSE)</f>
        <v>0.75</v>
      </c>
      <c r="FT56" s="51">
        <f>VLOOKUP($A56,Spr07HSGQE!$C$243:$J$274,8,FALSE)</f>
        <v>0.25</v>
      </c>
      <c r="FU56" s="51" t="str">
        <f>VLOOKUP($A56,Spr07HSGQE!$C$375:$J$406,7,FALSE)</f>
        <v>*</v>
      </c>
      <c r="FV56" s="51" t="str">
        <f>VLOOKUP($A56,Spr07HSGQE!$C$375:$J$406,8,FALSE)</f>
        <v>*</v>
      </c>
      <c r="FW56" s="51">
        <f>VLOOKUP($A56,Spr07HSGQE!$C$105:$J$140,7,FALSE)</f>
        <v>0.33333333333333298</v>
      </c>
      <c r="FX56" s="51">
        <f>VLOOKUP($A56,Spr07HSGQE!$C$105:$J$140,8,FALSE)</f>
        <v>0.66666666666666696</v>
      </c>
      <c r="FY56" s="46"/>
    </row>
    <row r="57" spans="1:181">
      <c r="A57">
        <f>VLOOKUP(B57,districts!$A$2:$B$56,2,FALSE)</f>
        <v>54</v>
      </c>
      <c r="B57" s="19" t="s">
        <v>97</v>
      </c>
      <c r="C57" s="58">
        <v>3</v>
      </c>
      <c r="D57" s="59">
        <v>0</v>
      </c>
      <c r="E57" s="60">
        <v>8839872</v>
      </c>
      <c r="F57" s="61">
        <v>446.15</v>
      </c>
      <c r="G57" s="62">
        <v>0.2246433786364147</v>
      </c>
      <c r="H57" s="63">
        <v>13.2</v>
      </c>
      <c r="I57" s="62">
        <v>54</v>
      </c>
      <c r="J57" s="66">
        <v>76.8</v>
      </c>
      <c r="K57" s="20"/>
      <c r="L57" s="67">
        <v>19</v>
      </c>
      <c r="M57" s="63">
        <v>9.1999999999999993</v>
      </c>
      <c r="N57" s="62">
        <v>7.2607260726072615</v>
      </c>
      <c r="O57" s="63">
        <v>85.476500857632928</v>
      </c>
      <c r="P57" s="68">
        <v>5</v>
      </c>
      <c r="Q57" s="69">
        <v>17.2</v>
      </c>
      <c r="R57" s="32"/>
      <c r="S57" s="48">
        <v>0</v>
      </c>
      <c r="T57" s="48">
        <v>0</v>
      </c>
      <c r="U57" s="48">
        <v>16.100000000000001</v>
      </c>
      <c r="V57" s="48">
        <v>83.9</v>
      </c>
      <c r="W57" s="48">
        <v>0</v>
      </c>
      <c r="X57" s="48">
        <v>3.2</v>
      </c>
      <c r="Y57" s="48">
        <v>16.100000000000001</v>
      </c>
      <c r="Z57" s="48">
        <v>80.599999999999994</v>
      </c>
      <c r="AA57" s="48">
        <v>0</v>
      </c>
      <c r="AB57" s="48">
        <v>3.2</v>
      </c>
      <c r="AC57" s="48">
        <v>6.5</v>
      </c>
      <c r="AD57" s="48">
        <v>90.3</v>
      </c>
      <c r="AE57" s="81"/>
      <c r="AF57" s="50">
        <v>3</v>
      </c>
      <c r="AG57" s="50">
        <v>0</v>
      </c>
      <c r="AH57" s="50">
        <v>6.1</v>
      </c>
      <c r="AI57" s="50">
        <v>90.9</v>
      </c>
      <c r="AJ57" s="50">
        <v>3</v>
      </c>
      <c r="AK57" s="50">
        <v>3</v>
      </c>
      <c r="AL57" s="50">
        <v>12.1</v>
      </c>
      <c r="AM57" s="50">
        <v>81.8</v>
      </c>
      <c r="AN57" s="50">
        <v>0</v>
      </c>
      <c r="AO57" s="50">
        <v>3</v>
      </c>
      <c r="AP57" s="50">
        <v>18.2</v>
      </c>
      <c r="AQ57" s="50">
        <v>78.8</v>
      </c>
      <c r="AR57" s="33"/>
      <c r="AS57" s="34"/>
      <c r="AT57" s="51">
        <f>VLOOKUP(A57,SBA07_raw!$C$427:$L$478,7,FALSE)</f>
        <v>3.125E-2</v>
      </c>
      <c r="AU57" s="51">
        <f>VLOOKUP(A57,SBA07_raw!$C$427:$L$478,8,FALSE)</f>
        <v>0.125</v>
      </c>
      <c r="AV57" s="51">
        <f>VLOOKUP(A57,SBA07_raw!$C$427:$L$478,9,FALSE)</f>
        <v>0.5625</v>
      </c>
      <c r="AW57" s="51">
        <f>VLOOKUP(A57,SBA07_raw!$C$427:$L$478,10,FALSE)</f>
        <v>0.28125</v>
      </c>
      <c r="AX57" s="51">
        <f>VLOOKUP(A57,SBA07_raw!$C$852:$L$903,7,FALSE)</f>
        <v>3.125E-2</v>
      </c>
      <c r="AY57" s="51">
        <f>VLOOKUP(A57,SBA07_raw!$C$852:$L$903,8,FALSE)</f>
        <v>0.1875</v>
      </c>
      <c r="AZ57" s="51">
        <f>VLOOKUP(A57,SBA07_raw!$C$852:$L$903,9,FALSE)</f>
        <v>0.5</v>
      </c>
      <c r="BA57" s="51">
        <f>VLOOKUP(A57,SBA07_raw!$C$852:$L$903,10,FALSE)</f>
        <v>0.28125</v>
      </c>
      <c r="BB57" s="51">
        <f>VLOOKUP(A57,SBA07_raw!$C$2:$L$53,7,FALSE)</f>
        <v>3.125E-2</v>
      </c>
      <c r="BC57" s="51">
        <f>VLOOKUP(A57,SBA07_raw!$C$2:$L$53,8,FALSE)</f>
        <v>0.21875</v>
      </c>
      <c r="BD57" s="51">
        <f>VLOOKUP(A57,SBA07_raw!$C$2:$L$53,9,FALSE)</f>
        <v>0.3125</v>
      </c>
      <c r="BE57" s="51">
        <f>VLOOKUP(A57,SBA07_raw!$C$2:$L$53,10,FALSE)</f>
        <v>0.4375</v>
      </c>
      <c r="BF57" s="33"/>
      <c r="BG57" s="47">
        <f>VLOOKUP(A57,SBA07_raw!$C$479:$L$531,7,FALSE)</f>
        <v>2.3809523809523801E-2</v>
      </c>
      <c r="BH57" s="47">
        <f>VLOOKUP(A57,SBA07_raw!$C$479:$L$531,8,FALSE)</f>
        <v>0.19047619047618999</v>
      </c>
      <c r="BI57" s="47">
        <f>VLOOKUP(A57,SBA07_raw!$C$479:$L$531,9,FALSE)</f>
        <v>0.28571428571428598</v>
      </c>
      <c r="BJ57" s="47">
        <f>VLOOKUP(A57,SBA07_raw!$C$479:$L$531,10,FALSE)</f>
        <v>0.5</v>
      </c>
      <c r="BK57" s="47">
        <f>VLOOKUP(A57,SBA07_raw!$C$904:$L$956,7,FALSE)</f>
        <v>0</v>
      </c>
      <c r="BL57" s="47">
        <f>VLOOKUP(A57,SBA07_raw!$C$904:$L$956,8,FALSE)</f>
        <v>0.292682926829268</v>
      </c>
      <c r="BM57" s="47">
        <f>VLOOKUP(A57,SBA07_raw!$C$904:$L$956,9,FALSE)</f>
        <v>0.60975609756097604</v>
      </c>
      <c r="BN57" s="47">
        <f>VLOOKUP(A57,SBA07_raw!$C$904:$L$956,10,FALSE)</f>
        <v>9.7560975609756101E-2</v>
      </c>
      <c r="BO57" s="47">
        <f>VLOOKUP(A57,SBA07_raw!$C$54:$L$106,7,FALSE)</f>
        <v>4.7619047619047603E-2</v>
      </c>
      <c r="BP57" s="47">
        <f>VLOOKUP(A57,SBA07_raw!$C$54:$L$106,8,FALSE)</f>
        <v>0.30952380952380998</v>
      </c>
      <c r="BQ57" s="47">
        <f>VLOOKUP(A57,SBA07_raw!$C$54:$L$106,9,FALSE)</f>
        <v>0.214285714285714</v>
      </c>
      <c r="BR57" s="47">
        <f>VLOOKUP(A57,SBA07_raw!$C$54:$L$106,10,FALSE)</f>
        <v>0.42857142857142899</v>
      </c>
      <c r="BS57" s="33"/>
      <c r="BT57" s="51">
        <f>VLOOKUP($A57,SBA07_raw!$C$532:$L$584,7,FALSE)</f>
        <v>0</v>
      </c>
      <c r="BU57" s="51">
        <f>VLOOKUP($A57,SBA07_raw!$C$532:$L$584,8,FALSE)</f>
        <v>0.38709677419354799</v>
      </c>
      <c r="BV57" s="51">
        <f>VLOOKUP($A57,SBA07_raw!$C$532:$L$584,9,FALSE)</f>
        <v>0.54838709677419395</v>
      </c>
      <c r="BW57" s="51">
        <f>VLOOKUP($A57,SBA07_raw!$C$532:$L$584,10,FALSE)</f>
        <v>6.4516129032258104E-2</v>
      </c>
      <c r="BX57" s="52">
        <f>VLOOKUP($A57,SBA07_raw!$C$957:$L$1009,7,FALSE)</f>
        <v>0</v>
      </c>
      <c r="BY57" s="52">
        <f>VLOOKUP($A57,SBA07_raw!$C$957:$L$1009,8,FALSE)</f>
        <v>0.32258064516128998</v>
      </c>
      <c r="BZ57" s="52">
        <f>VLOOKUP($A57,SBA07_raw!$C$957:$L$1009,9,FALSE)</f>
        <v>0.67741935483870996</v>
      </c>
      <c r="CA57" s="52">
        <f>VLOOKUP($A57,SBA07_raw!$C$957:$L$1009,10,FALSE)</f>
        <v>0</v>
      </c>
      <c r="CB57" s="52">
        <f>VLOOKUP($A57,SBA07_raw!$C$107:$L$159,7,FALSE)</f>
        <v>6.6666666666666693E-2</v>
      </c>
      <c r="CC57" s="52">
        <f>VLOOKUP($A57,SBA07_raw!$C$107:$L$159,8,FALSE)</f>
        <v>0.33333333333333298</v>
      </c>
      <c r="CD57" s="52">
        <f>VLOOKUP($A57,SBA07_raw!$C$107:$L$159,9,FALSE)</f>
        <v>0.43333333333333302</v>
      </c>
      <c r="CE57" s="52">
        <f>VLOOKUP($A57,SBA07_raw!$C$107:$L$159,10,FALSE)</f>
        <v>0.16666666666666699</v>
      </c>
      <c r="CF57" s="36"/>
      <c r="CG57" s="53">
        <f>VLOOKUP($A57,SBA07_raw!$C$585:$L$637,7,FALSE)</f>
        <v>0</v>
      </c>
      <c r="CH57" s="53">
        <f>VLOOKUP($A57,SBA07_raw!$C$585:$L$637,8,FALSE)</f>
        <v>0.16</v>
      </c>
      <c r="CI57" s="53">
        <f>VLOOKUP($A57,SBA07_raw!$C$585:$L$637,9,FALSE)</f>
        <v>0.52</v>
      </c>
      <c r="CJ57" s="53">
        <f>VLOOKUP($A57,SBA07_raw!$C$585:$L$637,10,FALSE)</f>
        <v>0.32</v>
      </c>
      <c r="CK57" s="53">
        <f>VLOOKUP($A57,SBA07_raw!$C$1010:$L$1062,7,FALSE)</f>
        <v>0</v>
      </c>
      <c r="CL57" s="53">
        <f>VLOOKUP($A57,SBA07_raw!$C$1010:$L$1062,8,FALSE)</f>
        <v>0.04</v>
      </c>
      <c r="CM57" s="53">
        <f>VLOOKUP($A57,SBA07_raw!$C$1010:$L$1062,9,FALSE)</f>
        <v>0.48</v>
      </c>
      <c r="CN57" s="53">
        <f>VLOOKUP($A57,SBA07_raw!$C$1010:$L$1062,10,FALSE)</f>
        <v>0.48</v>
      </c>
      <c r="CO57" s="53">
        <f>VLOOKUP($A57,SBA07_raw!$C$160:$L$212,7,FALSE)</f>
        <v>0</v>
      </c>
      <c r="CP57" s="53">
        <f>VLOOKUP($A57,SBA07_raw!$C$160:$L$212,8,FALSE)</f>
        <v>0.24</v>
      </c>
      <c r="CQ57" s="53">
        <f>VLOOKUP($A57,SBA07_raw!$C$160:$L$212,9,FALSE)</f>
        <v>0.28000000000000003</v>
      </c>
      <c r="CR57" s="53">
        <f>VLOOKUP($A57,SBA07_raw!$C$160:$L$212,10,FALSE)</f>
        <v>0.48</v>
      </c>
      <c r="CS57" s="33"/>
      <c r="CT57" s="51">
        <f>VLOOKUP($A57,SBA07_raw!$C$638:$L$690,7,FALSE)</f>
        <v>0</v>
      </c>
      <c r="CU57" s="51">
        <f>VLOOKUP($A57,SBA07_raw!$C$638:$L$690,8,FALSE)</f>
        <v>0.27586206896551702</v>
      </c>
      <c r="CV57" s="51">
        <f>VLOOKUP($A57,SBA07_raw!$C$638:$L$690,9,FALSE)</f>
        <v>0.37931034482758602</v>
      </c>
      <c r="CW57" s="51">
        <f>VLOOKUP($A57,SBA07_raw!$C$638:$L$690,10,FALSE)</f>
        <v>0.34482758620689702</v>
      </c>
      <c r="CX57" s="51">
        <f>VLOOKUP($A57,SBA07_raw!$C$1063:$L$1115,7,FALSE)</f>
        <v>0</v>
      </c>
      <c r="CY57" s="51">
        <f>VLOOKUP($A57,SBA07_raw!$C$1063:$L$1115,8,FALSE)</f>
        <v>0.17241379310344801</v>
      </c>
      <c r="CZ57" s="51">
        <f>VLOOKUP($A57,SBA07_raw!$C$1063:$L$1115,9,FALSE)</f>
        <v>0.37931034482758602</v>
      </c>
      <c r="DA57" s="51">
        <f>VLOOKUP($A57,SBA07_raw!$C$1063:$L$1115,10,FALSE)</f>
        <v>0.44827586206896602</v>
      </c>
      <c r="DB57" s="51">
        <f>VLOOKUP($A57,SBA07_raw!$C$213:$L$265,7,FALSE)</f>
        <v>0</v>
      </c>
      <c r="DC57" s="51">
        <f>VLOOKUP($A57,SBA07_raw!$C$213:$L$265,8,FALSE)</f>
        <v>0.20689655172413801</v>
      </c>
      <c r="DD57" s="51">
        <f>VLOOKUP($A57,SBA07_raw!$C$213:$L$265,9,FALSE)</f>
        <v>0.34482758620689702</v>
      </c>
      <c r="DE57" s="51">
        <f>VLOOKUP($A57,SBA07_raw!$C$213:$L$265,10,FALSE)</f>
        <v>0.44827586206896602</v>
      </c>
      <c r="DF57" s="33"/>
      <c r="DG57" s="47">
        <f>VLOOKUP($A57,SBA07_raw!$C$691:$L$743,7,FALSE)</f>
        <v>2.9411764705882401E-2</v>
      </c>
      <c r="DH57" s="47">
        <f>VLOOKUP($A57,SBA07_raw!$C$691:$L$743,8,FALSE)</f>
        <v>0.29411764705882398</v>
      </c>
      <c r="DI57" s="47">
        <f>VLOOKUP($A57,SBA07_raw!$C$691:$L$743,9,FALSE)</f>
        <v>0.61764705882352899</v>
      </c>
      <c r="DJ57" s="47">
        <f>VLOOKUP($A57,SBA07_raw!$C$691:$L$743,10,FALSE)</f>
        <v>5.8823529411764698E-2</v>
      </c>
      <c r="DK57" s="47">
        <f>VLOOKUP($A57,SBA07_raw!$C$1116:$L$1168,7,FALSE)</f>
        <v>0</v>
      </c>
      <c r="DL57" s="47">
        <f>VLOOKUP($A57,SBA07_raw!$C$1116:$L$1168,8,FALSE)</f>
        <v>0.17647058823529399</v>
      </c>
      <c r="DM57" s="47">
        <f>VLOOKUP($A57,SBA07_raw!$C$1116:$L$1168,9,FALSE)</f>
        <v>0.55882352941176505</v>
      </c>
      <c r="DN57" s="47">
        <f>VLOOKUP($A57,SBA07_raw!$C$1116:$L$1168,10,FALSE)</f>
        <v>0.26470588235294101</v>
      </c>
      <c r="DO57" s="47">
        <f>VLOOKUP($A57,SBA07_raw!$C$266:$L$318,7,FALSE)</f>
        <v>2.8571428571428598E-2</v>
      </c>
      <c r="DP57" s="47">
        <f>VLOOKUP($A57,SBA07_raw!$C$266:$L$318,8,FALSE)</f>
        <v>0.17142857142857101</v>
      </c>
      <c r="DQ57" s="47">
        <f>VLOOKUP($A57,SBA07_raw!$C$266:$L$318,9,FALSE)</f>
        <v>0.34285714285714303</v>
      </c>
      <c r="DR57" s="47">
        <f>VLOOKUP($A57,SBA07_raw!$C$266:$L$318,10,FALSE)</f>
        <v>0.45714285714285702</v>
      </c>
      <c r="DS57" s="85"/>
      <c r="DT57" s="83">
        <f>VLOOKUP($A57,SBA07_raw!$C$744:$L$797,7,FALSE)</f>
        <v>4.1666666666666699E-2</v>
      </c>
      <c r="DU57" s="83">
        <f>VLOOKUP($A57,SBA07_raw!$C$744:$L$797,8,FALSE)</f>
        <v>0.375</v>
      </c>
      <c r="DV57" s="83">
        <f>VLOOKUP($A57,SBA07_raw!$C$744:$L$797,9,FALSE)</f>
        <v>0.375</v>
      </c>
      <c r="DW57" s="83">
        <f>VLOOKUP($A57,SBA07_raw!$C$744:$L$797,10,FALSE)</f>
        <v>0.20833333333333301</v>
      </c>
      <c r="DX57" s="83">
        <f>VLOOKUP($A57,SBA07_raw!$C$1169:$L$1222,7,FALSE)</f>
        <v>0</v>
      </c>
      <c r="DY57" s="83">
        <f>VLOOKUP($A57,SBA07_raw!$C$1169:$L$1222,8,FALSE)</f>
        <v>0.2</v>
      </c>
      <c r="DZ57" s="83">
        <f>VLOOKUP($A57,SBA07_raw!$C$1169:$L$1222,9,FALSE)</f>
        <v>0.4</v>
      </c>
      <c r="EA57" s="83">
        <f>VLOOKUP($A57,SBA07_raw!$C$1169:$L$1222,10,FALSE)</f>
        <v>0.4</v>
      </c>
      <c r="EB57" s="83">
        <f>VLOOKUP($A57,SBA07_raw!$C$319:$L$372,7,FALSE)</f>
        <v>0.04</v>
      </c>
      <c r="EC57" s="83">
        <f>VLOOKUP($A57,SBA07_raw!$C$319:$L$372,8,FALSE)</f>
        <v>0.04</v>
      </c>
      <c r="ED57" s="83">
        <f>VLOOKUP($A57,SBA07_raw!$C$319:$L$372,9,FALSE)</f>
        <v>0.24</v>
      </c>
      <c r="EE57" s="83">
        <f>VLOOKUP($A57,SBA07_raw!$C$319:$L$372,10,FALSE)</f>
        <v>0.68</v>
      </c>
      <c r="EF57" s="85"/>
      <c r="EG57" s="84">
        <f>VLOOKUP($A57,SBA07_raw!$C$798:$L$851,7,FALSE)</f>
        <v>7.1428571428571397E-2</v>
      </c>
      <c r="EH57" s="84">
        <f>VLOOKUP($A57,SBA07_raw!$C$798:$L$851,8,FALSE)</f>
        <v>0.42857142857142899</v>
      </c>
      <c r="EI57" s="84">
        <f>VLOOKUP($A57,SBA07_raw!$C$798:$L$851,9,FALSE)</f>
        <v>0.5</v>
      </c>
      <c r="EJ57" s="84">
        <f>VLOOKUP($A57,SBA07_raw!$C$798:$L$851,10,FALSE)</f>
        <v>0</v>
      </c>
      <c r="EK57" s="84">
        <f>VLOOKUP($A57,SBA07_raw!$C$1223:$L$1276,7,FALSE)</f>
        <v>6.8965517241379296E-2</v>
      </c>
      <c r="EL57" s="84">
        <f>VLOOKUP($A57,SBA07_raw!$C$1223:$L$1276,8,FALSE)</f>
        <v>0.34482758620689702</v>
      </c>
      <c r="EM57" s="84">
        <f>VLOOKUP($A57,SBA07_raw!$C$1223:$L$1276,9,FALSE)</f>
        <v>0.37931034482758602</v>
      </c>
      <c r="EN57" s="84">
        <f>VLOOKUP($A57,SBA07_raw!$C$1223:$L$1276,10,FALSE)</f>
        <v>0.20689655172413801</v>
      </c>
      <c r="EO57" s="84">
        <f>VLOOKUP($A57,SBA07_raw!$C$373:$L$426,7,FALSE)</f>
        <v>6.8965517241379296E-2</v>
      </c>
      <c r="EP57" s="84">
        <f>VLOOKUP($A57,SBA07_raw!$C$373:$L$426,8,FALSE)</f>
        <v>0.27586206896551702</v>
      </c>
      <c r="EQ57" s="84">
        <f>VLOOKUP($A57,SBA07_raw!$C$373:$L$426,9,FALSE)</f>
        <v>0.34482758620689702</v>
      </c>
      <c r="ER57" s="84">
        <f>VLOOKUP($A57,SBA07_raw!$C$373:$L$426,10,FALSE)</f>
        <v>0.31034482758620702</v>
      </c>
      <c r="ES57" s="56"/>
      <c r="ET57" s="51">
        <f>VLOOKUP($A57,Fall06HSGQE!$C$141:$J$192,7,FALSE)</f>
        <v>0.55000000000000004</v>
      </c>
      <c r="EU57" s="51">
        <f>VLOOKUP($A57,Fall06HSGQE!$C$141:$J$192,8,FALSE)</f>
        <v>0.45</v>
      </c>
      <c r="EV57" s="51" t="str">
        <f>VLOOKUP($A57,Fall06HSGQE!$C$260:$J$309,7,FALSE)</f>
        <v>20% or Fewer</v>
      </c>
      <c r="EW57" s="51" t="str">
        <f>VLOOKUP($A57,Fall06HSGQE!$C$260:$J$309,8,FALSE)</f>
        <v>80% or More</v>
      </c>
      <c r="EX57" s="51">
        <f>VLOOKUP($A57,Fall06HSGQE!$C$22:$J$73,7,FALSE)</f>
        <v>0.22222222222222199</v>
      </c>
      <c r="EY57" s="51">
        <f>VLOOKUP($A57,Fall06HSGQE!$C$22:$J$73,8,FALSE)</f>
        <v>0.77777777777777801</v>
      </c>
      <c r="EZ57" s="47">
        <f>VLOOKUP($A57,Fall06HSGQE!$C$193:$J$241,7,FALSE)</f>
        <v>0.66666666666666696</v>
      </c>
      <c r="FA57" s="47">
        <f>VLOOKUP($A57,Fall06HSGQE!$C$193:$J$241,8,FALSE)</f>
        <v>0.33333333333333298</v>
      </c>
      <c r="FB57" s="47" t="str">
        <f>VLOOKUP($A57,Fall06HSGQE!$C$310:$J$349,7,FALSE)</f>
        <v>*</v>
      </c>
      <c r="FC57" s="47" t="str">
        <f>VLOOKUP($A57,Fall06HSGQE!$C$310:$J$349,8,FALSE)</f>
        <v>*</v>
      </c>
      <c r="FD57" s="47">
        <f>VLOOKUP($A57,Fall06HSGQE!$C$74:$J$121,7,FALSE)</f>
        <v>0.33333333333333298</v>
      </c>
      <c r="FE57" s="47">
        <f>VLOOKUP($A57,Fall06HSGQE!$C$74:$J$121,8,FALSE)</f>
        <v>0.66666666666666696</v>
      </c>
      <c r="FF57" s="86"/>
      <c r="FG57" s="51">
        <f>VLOOKUP($A57,Spr07HSGQE!$C$141:$J$194,7,FALSE)</f>
        <v>0.69230769230769196</v>
      </c>
      <c r="FH57" s="51">
        <f>VLOOKUP($A57,Spr07HSGQE!$C$141:$J$194,8,FALSE)</f>
        <v>0.30769230769230799</v>
      </c>
      <c r="FI57" s="51">
        <f>VLOOKUP($A57,Spr07HSGQE!$C$275:$J$328,7,FALSE)</f>
        <v>0.46428571428571402</v>
      </c>
      <c r="FJ57" s="51">
        <f>VLOOKUP($A57,Spr07HSGQE!$C$275:$J$328,8,FALSE)</f>
        <v>0.53571428571428603</v>
      </c>
      <c r="FK57" s="51">
        <f>VLOOKUP($A57,Spr07HSGQE!$C$2:$J$55,7,FALSE)</f>
        <v>0.33333333333333298</v>
      </c>
      <c r="FL57" s="51">
        <f>VLOOKUP($A57,Spr07HSGQE!$C$2:$J$55,8,FALSE)</f>
        <v>0.66666666666666696</v>
      </c>
      <c r="FM57" s="47" t="str">
        <f>VLOOKUP($A57,Spr07HSGQE!$C$195:$J$242,7,FALSE)</f>
        <v>20% or Fewer</v>
      </c>
      <c r="FN57" s="47" t="str">
        <f>VLOOKUP($A57,Spr07HSGQE!$C$195:$J$242,8,FALSE)</f>
        <v>80% or More</v>
      </c>
      <c r="FO57" s="47" t="str">
        <f>VLOOKUP($A57,Spr07HSGQE!$C$329:$J$374,7,FALSE)</f>
        <v>25% or Fewer</v>
      </c>
      <c r="FP57" s="47" t="str">
        <f>VLOOKUP($A57,Spr07HSGQE!$C$329:$J$374,8,FALSE)</f>
        <v>75% or More</v>
      </c>
      <c r="FQ57" s="47">
        <f>VLOOKUP($A57,Spr07HSGQE!$C$56:$J$104,7,FALSE)</f>
        <v>0.214285714285714</v>
      </c>
      <c r="FR57" s="47">
        <f>VLOOKUP($A57,Spr07HSGQE!$C$56:$J$104,8,FALSE)</f>
        <v>0.78571428571428603</v>
      </c>
      <c r="FS57" s="51" t="str">
        <f>VLOOKUP($A57,Spr07HSGQE!$C$243:$J$274,7,FALSE)</f>
        <v>40% or Fewer</v>
      </c>
      <c r="FT57" s="51" t="str">
        <f>VLOOKUP($A57,Spr07HSGQE!$C$243:$J$274,8,FALSE)</f>
        <v>60% or More</v>
      </c>
      <c r="FU57" s="51" t="str">
        <f>VLOOKUP($A57,Spr07HSGQE!$C$375:$J$406,7,FALSE)</f>
        <v>*</v>
      </c>
      <c r="FV57" s="51" t="str">
        <f>VLOOKUP($A57,Spr07HSGQE!$C$375:$J$406,8,FALSE)</f>
        <v>*</v>
      </c>
      <c r="FW57" s="51">
        <f>VLOOKUP($A57,Spr07HSGQE!$C$105:$J$140,7,FALSE)</f>
        <v>0.4</v>
      </c>
      <c r="FX57" s="51">
        <f>VLOOKUP($A57,Spr07HSGQE!$C$105:$J$140,8,FALSE)</f>
        <v>0.6</v>
      </c>
      <c r="FY57" s="46"/>
    </row>
    <row r="58" spans="1:181">
      <c r="A58" t="e">
        <f>VLOOKUP(B58,districts!$A$2:$B$56,2,FALSE)</f>
        <v>#N/A</v>
      </c>
      <c r="B58" s="31" t="s">
        <v>101</v>
      </c>
      <c r="C58" s="74">
        <v>499</v>
      </c>
      <c r="D58" s="74">
        <v>134</v>
      </c>
      <c r="E58" s="75">
        <v>1293433226</v>
      </c>
      <c r="F58" s="76">
        <v>131263.47</v>
      </c>
      <c r="G58" s="77">
        <v>0.25645451650035339</v>
      </c>
      <c r="H58" s="78">
        <v>13.7</v>
      </c>
      <c r="I58" s="78">
        <v>8.1</v>
      </c>
      <c r="J58" s="79">
        <v>33.700000000000003</v>
      </c>
      <c r="K58" s="21"/>
      <c r="L58" s="80">
        <v>3642</v>
      </c>
      <c r="M58" s="78">
        <v>5.8</v>
      </c>
      <c r="N58" s="78">
        <v>1.008002462296091</v>
      </c>
      <c r="O58" s="78">
        <v>93.612021540734503</v>
      </c>
      <c r="P58" s="74">
        <v>7361</v>
      </c>
      <c r="Q58" s="78">
        <v>61.6</v>
      </c>
      <c r="R58" s="37"/>
      <c r="S58" s="82">
        <v>29.1</v>
      </c>
      <c r="T58" s="82">
        <v>26</v>
      </c>
      <c r="U58" s="82">
        <v>23.6</v>
      </c>
      <c r="V58" s="82">
        <v>21.3</v>
      </c>
      <c r="W58" s="82">
        <v>30.5</v>
      </c>
      <c r="X58" s="82">
        <v>26</v>
      </c>
      <c r="Y58" s="82">
        <v>21.5</v>
      </c>
      <c r="Z58" s="82">
        <v>22</v>
      </c>
      <c r="AA58" s="82">
        <v>25.6</v>
      </c>
      <c r="AB58" s="82">
        <v>30.6</v>
      </c>
      <c r="AC58" s="82">
        <v>22.8</v>
      </c>
      <c r="AD58" s="82">
        <v>20.9</v>
      </c>
      <c r="AE58" s="81"/>
      <c r="AF58" s="55">
        <v>33.299999999999997</v>
      </c>
      <c r="AG58" s="55">
        <v>27.2</v>
      </c>
      <c r="AH58" s="55">
        <v>21.6</v>
      </c>
      <c r="AI58" s="55">
        <v>17.899999999999999</v>
      </c>
      <c r="AJ58" s="55">
        <v>32.799999999999997</v>
      </c>
      <c r="AK58" s="55">
        <v>27.1</v>
      </c>
      <c r="AL58" s="55">
        <v>22.7</v>
      </c>
      <c r="AM58" s="55">
        <v>17.5</v>
      </c>
      <c r="AN58" s="55">
        <v>27.4</v>
      </c>
      <c r="AO58" s="55">
        <v>28.7</v>
      </c>
      <c r="AP58" s="55">
        <v>24.3</v>
      </c>
      <c r="AQ58" s="55">
        <v>19.600000000000001</v>
      </c>
      <c r="AR58" s="33"/>
      <c r="AS58" s="34"/>
      <c r="AT58" s="87">
        <f>SBASWtotals!Q2</f>
        <v>0.40069914791347999</v>
      </c>
      <c r="AU58" s="87">
        <f>SBASWtotals!R2</f>
        <v>0.39764037579200401</v>
      </c>
      <c r="AV58" s="87">
        <f>SBASWtotals!S2</f>
        <v>0.12846842910203199</v>
      </c>
      <c r="AW58" s="87">
        <f>SBASWtotals!T2</f>
        <v>7.3192047192484205E-2</v>
      </c>
      <c r="AX58" s="87">
        <f>SBASWtotals!U2</f>
        <v>0.36185792349726797</v>
      </c>
      <c r="AY58" s="87">
        <f>SBASWtotals!V2</f>
        <v>0.40557377049180299</v>
      </c>
      <c r="AZ58" s="87">
        <f>SBASWtotals!W2</f>
        <v>0.200109289617486</v>
      </c>
      <c r="BA58" s="87">
        <f>SBASWtotals!X2</f>
        <v>3.2459016393442598E-2</v>
      </c>
      <c r="BB58" s="87">
        <f>SBASWtotals!Y2</f>
        <v>0.352305003277256</v>
      </c>
      <c r="BC58" s="87">
        <f>SBASWtotals!Z2</f>
        <v>0.43489185055713298</v>
      </c>
      <c r="BD58" s="87">
        <f>SBASWtotals!AA2</f>
        <v>0.10530915446799199</v>
      </c>
      <c r="BE58" s="87">
        <f>SBASWtotals!AB2</f>
        <v>0.107493991697619</v>
      </c>
      <c r="BF58" s="33"/>
      <c r="BG58" s="88">
        <f>SBASWtotals!Q3</f>
        <v>0.36202613673182799</v>
      </c>
      <c r="BH58" s="88">
        <f>SBASWtotals!R3</f>
        <v>0.45534074954098702</v>
      </c>
      <c r="BI58" s="88">
        <f>SBASWtotals!S3</f>
        <v>0.10443892428988</v>
      </c>
      <c r="BJ58" s="88">
        <f>SBASWtotals!T3</f>
        <v>7.8194189437304204E-2</v>
      </c>
      <c r="BK58" s="88">
        <f>SBASWtotals!U3</f>
        <v>0.31736073553271998</v>
      </c>
      <c r="BL58" s="88">
        <f>SBASWtotals!V3</f>
        <v>0.47138994050838301</v>
      </c>
      <c r="BM58" s="88">
        <f>SBASWtotals!W3</f>
        <v>0.196646836127637</v>
      </c>
      <c r="BN58" s="88">
        <f>SBASWtotals!X3</f>
        <v>1.46024878312601E-2</v>
      </c>
      <c r="BO58" s="88">
        <f>SBASWtotals!Y3</f>
        <v>0.35908796196239501</v>
      </c>
      <c r="BP58" s="88">
        <f>SBASWtotals!Z3</f>
        <v>0.39669332180678601</v>
      </c>
      <c r="BQ58" s="88">
        <f>SBASWtotals!AA3</f>
        <v>0.125567322239032</v>
      </c>
      <c r="BR58" s="88">
        <f>SBASWtotals!AB3</f>
        <v>0.11865139399178699</v>
      </c>
      <c r="BS58" s="33"/>
      <c r="BT58" s="87">
        <f>SBASWtotals!Q4</f>
        <v>0.31237763758973203</v>
      </c>
      <c r="BU58" s="87">
        <f>SBASWtotals!R4</f>
        <v>0.51892538612138395</v>
      </c>
      <c r="BV58" s="87">
        <f>SBASWtotals!S4</f>
        <v>0.12834457254731299</v>
      </c>
      <c r="BW58" s="87">
        <f>SBASWtotals!T4</f>
        <v>4.0352403741570599E-2</v>
      </c>
      <c r="BX58" s="87">
        <f>SBASWtotals!U4</f>
        <v>0.27468698965705002</v>
      </c>
      <c r="BY58" s="87">
        <f>SBASWtotals!V4</f>
        <v>0.469787697332608</v>
      </c>
      <c r="BZ58" s="87">
        <f>SBASWtotals!W4</f>
        <v>0.24692433315187801</v>
      </c>
      <c r="CA58" s="87">
        <f>SBASWtotals!X4</f>
        <v>8.6009798584648894E-3</v>
      </c>
      <c r="CB58" s="87">
        <f>SBASWtotals!Y4</f>
        <v>0.435515441496303</v>
      </c>
      <c r="CC58" s="87">
        <f>SBASWtotals!Z4</f>
        <v>0.33188342757720701</v>
      </c>
      <c r="CD58" s="87">
        <f>SBASWtotals!AA4</f>
        <v>0.151043932144411</v>
      </c>
      <c r="CE58" s="87">
        <f>SBASWtotals!AB4</f>
        <v>8.1557198782079204E-2</v>
      </c>
      <c r="CF58" s="36"/>
      <c r="CG58" s="89">
        <f>SBASWtotals!Q5</f>
        <v>0.36431385073991301</v>
      </c>
      <c r="CH58" s="89">
        <f>SBASWtotals!R5</f>
        <v>0.44096667731289302</v>
      </c>
      <c r="CI58" s="89">
        <f>SBASWtotals!S5</f>
        <v>0.164271265836261</v>
      </c>
      <c r="CJ58" s="89">
        <f>SBASWtotals!T5</f>
        <v>3.0448206110933702E-2</v>
      </c>
      <c r="CK58" s="89">
        <f>SBASWtotals!U5</f>
        <v>0.33656303236797303</v>
      </c>
      <c r="CL58" s="89">
        <f>SBASWtotals!V5</f>
        <v>0.39235519591141399</v>
      </c>
      <c r="CM58" s="89">
        <f>SBASWtotals!W5</f>
        <v>0.21848381601362901</v>
      </c>
      <c r="CN58" s="89">
        <f>SBASWtotals!X5</f>
        <v>5.2597955706984702E-2</v>
      </c>
      <c r="CO58" s="89">
        <f>SBASWtotals!Y5</f>
        <v>0.35329787234042598</v>
      </c>
      <c r="CP58" s="89">
        <f>SBASWtotals!Z5</f>
        <v>0.391382978723404</v>
      </c>
      <c r="CQ58" s="89">
        <f>SBASWtotals!AA5</f>
        <v>0.148085106382979</v>
      </c>
      <c r="CR58" s="89">
        <f>SBASWtotals!AB5</f>
        <v>0.10723404255319099</v>
      </c>
      <c r="CS58" s="33"/>
      <c r="CT58" s="87">
        <f>SBASWtotals!Q6</f>
        <v>0.32116713063202401</v>
      </c>
      <c r="CU58" s="87">
        <f>SBASWtotals!R6</f>
        <v>0.48788534900505198</v>
      </c>
      <c r="CV58" s="87">
        <f>SBASWtotals!S6</f>
        <v>0.140014434477781</v>
      </c>
      <c r="CW58" s="87">
        <f>SBASWtotals!T6</f>
        <v>5.0933085885142802E-2</v>
      </c>
      <c r="CX58" s="87">
        <f>SBASWtotals!U6</f>
        <v>0.12654575432811199</v>
      </c>
      <c r="CY58" s="87">
        <f>SBASWtotals!V6</f>
        <v>0.57419620774938196</v>
      </c>
      <c r="CZ58" s="87">
        <f>SBASWtotals!W6</f>
        <v>0.218981863149217</v>
      </c>
      <c r="DA58" s="87">
        <f>SBASWtotals!X6</f>
        <v>8.0276174773289397E-2</v>
      </c>
      <c r="DB58" s="87">
        <f>SBASWtotals!Y6</f>
        <v>0.28920255512054399</v>
      </c>
      <c r="DC58" s="87">
        <f>SBASWtotals!Z6</f>
        <v>0.39954667216154999</v>
      </c>
      <c r="DD58" s="87">
        <f>SBASWtotals!AA6</f>
        <v>0.19647640634659</v>
      </c>
      <c r="DE58" s="87">
        <f>SBASWtotals!AB6</f>
        <v>0.11477436637131699</v>
      </c>
      <c r="DF58" s="33"/>
      <c r="DG58" s="88">
        <f>SBASWtotals!Q7</f>
        <v>0.37069233157404502</v>
      </c>
      <c r="DH58" s="88">
        <f>SBASWtotals!R7</f>
        <v>0.48804719031356703</v>
      </c>
      <c r="DI58" s="88">
        <f>SBASWtotals!S7</f>
        <v>0.109386318948567</v>
      </c>
      <c r="DJ58" s="88">
        <f>SBASWtotals!T7</f>
        <v>3.1874159163820803E-2</v>
      </c>
      <c r="DK58" s="88">
        <f>SBASWtotals!U7</f>
        <v>8.1884057971014501E-2</v>
      </c>
      <c r="DL58" s="88">
        <f>SBASWtotals!V7</f>
        <v>0.64285714285714302</v>
      </c>
      <c r="DM58" s="88">
        <f>SBASWtotals!W7</f>
        <v>0.19440993788819899</v>
      </c>
      <c r="DN58" s="88">
        <f>SBASWtotals!X7</f>
        <v>8.0848861283643894E-2</v>
      </c>
      <c r="DO58" s="88">
        <f>SBASWtotals!Y7</f>
        <v>0.28842170671085299</v>
      </c>
      <c r="DP58" s="88">
        <f>SBASWtotals!Z7</f>
        <v>0.40461888980944499</v>
      </c>
      <c r="DQ58" s="88">
        <f>SBASWtotals!AA7</f>
        <v>0.16135045567522799</v>
      </c>
      <c r="DR58" s="88">
        <f>SBASWtotals!AB7</f>
        <v>0.145608947804474</v>
      </c>
      <c r="DS58" s="85"/>
      <c r="DT58" s="90">
        <f>SBASWtotals!Q8</f>
        <v>0.45234582472705798</v>
      </c>
      <c r="DU58" s="90">
        <f>SBASWtotals!R8</f>
        <v>0.367365004426084</v>
      </c>
      <c r="DV58" s="90">
        <f>SBASWtotals!S8</f>
        <v>0.157568604308055</v>
      </c>
      <c r="DW58" s="90">
        <f>SBASWtotals!T8</f>
        <v>2.2720566538802001E-2</v>
      </c>
      <c r="DX58" s="90">
        <f>SBASWtotals!U8</f>
        <v>7.3676962423765494E-2</v>
      </c>
      <c r="DY58" s="90">
        <f>SBASWtotals!V8</f>
        <v>0.65669879992130598</v>
      </c>
      <c r="DZ58" s="90">
        <f>SBASWtotals!W8</f>
        <v>0.19348809758016899</v>
      </c>
      <c r="EA58" s="90">
        <f>SBASWtotals!X8</f>
        <v>7.6136140074758996E-2</v>
      </c>
      <c r="EB58" s="90">
        <f>SBASWtotals!Y8</f>
        <v>0.299921306315168</v>
      </c>
      <c r="EC58" s="90">
        <f>SBASWtotals!Z8</f>
        <v>0.32707062758213701</v>
      </c>
      <c r="ED58" s="90">
        <f>SBASWtotals!AA8</f>
        <v>0.194668502852646</v>
      </c>
      <c r="EE58" s="90">
        <f>SBASWtotals!AB8</f>
        <v>0.17833956325004899</v>
      </c>
      <c r="EF58" s="85"/>
      <c r="EG58" s="64">
        <f>SBASWtotals!Q9</f>
        <v>0.38924319727891199</v>
      </c>
      <c r="EH58" s="64">
        <f>SBASWtotals!R9</f>
        <v>0.45684523809523803</v>
      </c>
      <c r="EI58" s="64">
        <f>SBASWtotals!S9</f>
        <v>0.140412414965986</v>
      </c>
      <c r="EJ58" s="64">
        <f>SBASWtotals!T9</f>
        <v>1.34991496598639E-2</v>
      </c>
      <c r="EK58" s="64">
        <f>SBASWtotals!U9</f>
        <v>2.9108679485817499E-2</v>
      </c>
      <c r="EL58" s="64">
        <f>SBASWtotals!V9</f>
        <v>0.75873791564857096</v>
      </c>
      <c r="EM58" s="64">
        <f>SBASWtotals!W9</f>
        <v>0.16965898225857901</v>
      </c>
      <c r="EN58" s="64">
        <f>SBASWtotals!X9</f>
        <v>4.2494422607032803E-2</v>
      </c>
      <c r="EO58" s="64">
        <f>SBASWtotals!Y9</f>
        <v>0.18209876543209899</v>
      </c>
      <c r="EP58" s="64">
        <f>SBASWtotals!Z9</f>
        <v>0.509897828863346</v>
      </c>
      <c r="EQ58" s="64">
        <f>SBASWtotals!AA9</f>
        <v>0.19125159642400999</v>
      </c>
      <c r="ER58" s="64">
        <f>SBASWtotals!AB9</f>
        <v>0.116751809280545</v>
      </c>
      <c r="ES58" s="57"/>
      <c r="ET58" s="87">
        <f>SWSprFallHSGQE!H12</f>
        <v>0.74340344168259997</v>
      </c>
      <c r="EU58" s="87">
        <f>SWSprFallHSGQE!I12</f>
        <v>0.25659655831740003</v>
      </c>
      <c r="EV58" s="87">
        <f>SWSprFallHSGQE!J12</f>
        <v>0.46119402985074598</v>
      </c>
      <c r="EW58" s="87">
        <f>SWSprFallHSGQE!K12</f>
        <v>0.53880597014925402</v>
      </c>
      <c r="EX58" s="87">
        <f>SWSprFallHSGQE!L12</f>
        <v>0.52287302265925595</v>
      </c>
      <c r="EY58" s="87">
        <f>SWSprFallHSGQE!M12</f>
        <v>0.477126977340744</v>
      </c>
      <c r="EZ58" s="88">
        <f>SWSprFallHSGQE!H13</f>
        <v>0.75694939415538098</v>
      </c>
      <c r="FA58" s="88">
        <f>SWSprFallHSGQE!I13</f>
        <v>0.24305060584461899</v>
      </c>
      <c r="FB58" s="88">
        <f>SWSprFallHSGQE!J13</f>
        <v>0.47866419294990697</v>
      </c>
      <c r="FC58" s="88">
        <f>SWSprFallHSGQE!K13</f>
        <v>0.52133580705009297</v>
      </c>
      <c r="FD58" s="88">
        <f>SWSprFallHSGQE!L13</f>
        <v>0.500411522633745</v>
      </c>
      <c r="FE58" s="88">
        <f>SWSprFallHSGQE!M13</f>
        <v>0.499588477366255</v>
      </c>
      <c r="FF58" s="86"/>
      <c r="FG58" s="87">
        <f>SWSprFallHSGQE!L2</f>
        <v>0.90900000000000003</v>
      </c>
      <c r="FH58" s="87">
        <f>SWSprFallHSGQE!M2</f>
        <v>9.0999999999999998E-2</v>
      </c>
      <c r="FI58" s="87">
        <f>SWSprFallHSGQE!N2</f>
        <v>0.81200000000000006</v>
      </c>
      <c r="FJ58" s="87">
        <f>SWSprFallHSGQE!O2</f>
        <v>0.188</v>
      </c>
      <c r="FK58" s="87">
        <f>SWSprFallHSGQE!P2</f>
        <v>0.80600000000000005</v>
      </c>
      <c r="FL58" s="87">
        <f>SWSprFallHSGQE!Q2</f>
        <v>0.19400000000000001</v>
      </c>
      <c r="FM58" s="88">
        <f>SWSprFallHSGQE!L3</f>
        <v>0.58599999999999997</v>
      </c>
      <c r="FN58" s="88">
        <f>SWSprFallHSGQE!M3</f>
        <v>0.41399999999999998</v>
      </c>
      <c r="FO58" s="88">
        <f>SWSprFallHSGQE!N3</f>
        <v>0.41899999999999998</v>
      </c>
      <c r="FP58" s="88">
        <f>SWSprFallHSGQE!O3</f>
        <v>0.58099999999999996</v>
      </c>
      <c r="FQ58" s="88">
        <f>SWSprFallHSGQE!P3</f>
        <v>0.35399999999999998</v>
      </c>
      <c r="FR58" s="88">
        <f>SWSprFallHSGQE!Q3</f>
        <v>0.64600000000000002</v>
      </c>
      <c r="FS58" s="87">
        <f>SWSprFallHSGQE!L4</f>
        <v>0.48399999999999999</v>
      </c>
      <c r="FT58" s="87">
        <f>SWSprFallHSGQE!M4</f>
        <v>0.51600000000000001</v>
      </c>
      <c r="FU58" s="87">
        <f>SWSprFallHSGQE!N4</f>
        <v>0.34899999999999998</v>
      </c>
      <c r="FV58" s="87">
        <f>SWSprFallHSGQE!O4</f>
        <v>0.65100000000000002</v>
      </c>
      <c r="FW58" s="87">
        <f>SWSprFallHSGQE!P4</f>
        <v>0.35299999999999998</v>
      </c>
      <c r="FX58" s="87">
        <f>SWSprFallHSGQE!Q4</f>
        <v>0.64700000000000002</v>
      </c>
      <c r="FY58" s="46"/>
    </row>
    <row r="59" spans="1:18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</row>
    <row r="60" spans="1:18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49"/>
      <c r="T60" s="22"/>
      <c r="U60" s="22"/>
      <c r="V60" s="22"/>
      <c r="W60" s="49"/>
      <c r="X60" s="22"/>
      <c r="Y60" s="22"/>
      <c r="Z60" s="22"/>
      <c r="AA60" s="49"/>
      <c r="AB60" s="22"/>
      <c r="AC60" s="22"/>
      <c r="AD60" s="22"/>
      <c r="AE60" s="22"/>
      <c r="AF60" s="49"/>
      <c r="AJ60" s="49"/>
      <c r="AN60" s="49"/>
      <c r="AR60" s="22"/>
      <c r="AS60" s="22"/>
      <c r="AT60" s="46"/>
      <c r="AU60" s="22"/>
      <c r="AV60" s="22"/>
      <c r="AW60" s="22"/>
      <c r="AX60" s="46"/>
      <c r="AY60" s="22"/>
      <c r="AZ60" s="22"/>
      <c r="BA60" s="22"/>
      <c r="BB60" s="46"/>
      <c r="BC60" s="22"/>
      <c r="BD60" s="22"/>
      <c r="BE60" s="22"/>
      <c r="BF60" s="22"/>
      <c r="BG60" s="46"/>
      <c r="BT60" s="46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G60" s="46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46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46"/>
      <c r="DS60" s="22"/>
      <c r="DT60" s="46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46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46"/>
      <c r="EU60" s="22"/>
      <c r="EV60" s="46"/>
      <c r="EW60" s="22"/>
      <c r="EX60" s="46"/>
      <c r="EY60" s="22"/>
      <c r="EZ60" s="46"/>
      <c r="FA60" s="22"/>
      <c r="FB60" s="46"/>
      <c r="FC60" s="22"/>
      <c r="FD60" s="46"/>
      <c r="FE60" s="22"/>
      <c r="FG60" s="54"/>
      <c r="FI60" s="54"/>
      <c r="FK60" s="54"/>
      <c r="FM60" s="54"/>
      <c r="FO60" s="54"/>
      <c r="FQ60" s="54"/>
      <c r="FS60" s="54"/>
      <c r="FU60" s="54"/>
      <c r="FW60" s="54"/>
    </row>
    <row r="61" spans="1:18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49"/>
      <c r="T61" s="22"/>
      <c r="U61" s="22"/>
      <c r="V61" s="22"/>
      <c r="W61" s="49"/>
      <c r="X61" s="22"/>
      <c r="Y61" s="22"/>
      <c r="Z61" s="22"/>
      <c r="AA61" s="49"/>
      <c r="AB61" s="22"/>
      <c r="AC61" s="22"/>
      <c r="AD61" s="22"/>
      <c r="AE61" s="22"/>
      <c r="AF61" s="49"/>
      <c r="AJ61" s="49"/>
      <c r="AN61" s="49"/>
      <c r="AR61" s="22"/>
      <c r="AS61" s="22"/>
      <c r="AT61" s="46"/>
      <c r="AU61" s="22"/>
      <c r="AV61" s="22"/>
      <c r="AW61" s="22"/>
      <c r="AX61" s="46"/>
      <c r="AY61" s="22"/>
      <c r="AZ61" s="22"/>
      <c r="BA61" s="22"/>
      <c r="BB61" s="46"/>
      <c r="BC61" s="22"/>
      <c r="BD61" s="22"/>
      <c r="BE61" s="22"/>
      <c r="BF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G61" s="46"/>
      <c r="CH61" s="22"/>
      <c r="CI61" s="22"/>
      <c r="CJ61" s="22"/>
      <c r="CK61" s="46"/>
      <c r="CL61" s="22"/>
      <c r="CM61" s="22"/>
      <c r="CN61" s="22"/>
      <c r="CO61" s="46"/>
      <c r="CP61" s="22"/>
      <c r="CQ61" s="22"/>
      <c r="CR61" s="22"/>
      <c r="CS61" s="22"/>
      <c r="CT61" s="46"/>
      <c r="CU61" s="22"/>
      <c r="CV61" s="22"/>
      <c r="CW61" s="22"/>
      <c r="CX61" s="46"/>
      <c r="CY61" s="22"/>
      <c r="CZ61" s="22"/>
      <c r="DA61" s="22"/>
      <c r="DB61" s="46"/>
      <c r="DC61" s="22"/>
      <c r="DD61" s="22"/>
      <c r="DE61" s="22"/>
      <c r="DF61" s="22"/>
      <c r="DG61" s="46"/>
      <c r="DK61" s="46"/>
      <c r="DO61" s="46"/>
      <c r="DS61" s="22"/>
      <c r="DT61" s="46"/>
      <c r="DU61" s="22"/>
      <c r="DV61" s="22"/>
      <c r="DW61" s="22"/>
      <c r="DX61" s="46"/>
      <c r="DY61" s="22"/>
      <c r="DZ61" s="22"/>
      <c r="EA61" s="22"/>
      <c r="EB61" s="46"/>
      <c r="EC61" s="22"/>
      <c r="ED61" s="22"/>
      <c r="EE61" s="22"/>
      <c r="EF61" s="22"/>
      <c r="EG61" s="46"/>
      <c r="EH61" s="22"/>
      <c r="EI61" s="22"/>
      <c r="EJ61" s="22"/>
      <c r="EK61" s="46"/>
      <c r="EL61" s="22"/>
      <c r="EM61" s="22"/>
      <c r="EN61" s="22"/>
      <c r="EO61" s="46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G61" s="46"/>
    </row>
    <row r="62" spans="1:18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49"/>
      <c r="T62" s="22"/>
      <c r="U62" s="22"/>
      <c r="V62" s="22"/>
      <c r="W62" s="49"/>
      <c r="X62" s="22"/>
      <c r="Y62" s="22"/>
      <c r="Z62" s="22"/>
      <c r="AA62" s="49"/>
      <c r="AB62" s="22"/>
      <c r="AC62" s="22"/>
      <c r="AD62" s="22"/>
      <c r="AE62" s="22"/>
      <c r="AF62" s="49"/>
      <c r="AJ62" s="49"/>
      <c r="AN62" s="49"/>
      <c r="AR62" s="22"/>
      <c r="AS62" s="22"/>
      <c r="AT62" s="46"/>
      <c r="AU62" s="22"/>
      <c r="AV62" s="22"/>
      <c r="AW62" s="22"/>
      <c r="AX62" s="46"/>
      <c r="AY62" s="22"/>
      <c r="AZ62" s="22"/>
      <c r="BA62" s="22"/>
      <c r="BB62" s="46"/>
      <c r="BC62" s="22"/>
      <c r="BD62" s="22"/>
      <c r="BE62" s="22"/>
      <c r="BF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G62" s="46"/>
      <c r="CH62" s="22"/>
      <c r="CI62" s="22"/>
      <c r="CJ62" s="22"/>
      <c r="CK62" s="46"/>
      <c r="CL62" s="22"/>
      <c r="CM62" s="22"/>
      <c r="CN62" s="22"/>
      <c r="CO62" s="46"/>
      <c r="CP62" s="22"/>
      <c r="CQ62" s="22"/>
      <c r="CR62" s="22"/>
      <c r="CS62" s="22"/>
      <c r="CT62" s="46"/>
      <c r="CU62" s="22"/>
      <c r="CV62" s="22"/>
      <c r="CW62" s="22"/>
      <c r="CX62" s="46"/>
      <c r="CY62" s="22"/>
      <c r="CZ62" s="22"/>
      <c r="DA62" s="22"/>
      <c r="DB62" s="46"/>
      <c r="DC62" s="22"/>
      <c r="DD62" s="22"/>
      <c r="DE62" s="22"/>
      <c r="DF62" s="22"/>
      <c r="DG62" s="46"/>
      <c r="DK62" s="46"/>
      <c r="DO62" s="46"/>
      <c r="DS62" s="22"/>
      <c r="DT62" s="46"/>
      <c r="DU62" s="22"/>
      <c r="DV62" s="22"/>
      <c r="DW62" s="22"/>
      <c r="DX62" s="46"/>
      <c r="DY62" s="22"/>
      <c r="DZ62" s="22"/>
      <c r="EA62" s="22"/>
      <c r="EB62" s="46"/>
      <c r="EC62" s="22"/>
      <c r="ED62" s="22"/>
      <c r="EE62" s="22"/>
      <c r="EF62" s="22"/>
      <c r="EG62" s="46"/>
      <c r="EH62" s="22"/>
      <c r="EI62" s="22"/>
      <c r="EJ62" s="22"/>
      <c r="EK62" s="46"/>
      <c r="EL62" s="22"/>
      <c r="EM62" s="22"/>
      <c r="EN62" s="22"/>
      <c r="EO62" s="46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G62" s="46"/>
    </row>
    <row r="63" spans="1:18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49"/>
      <c r="T63" s="22"/>
      <c r="U63" s="22"/>
      <c r="V63" s="22"/>
      <c r="W63" s="49"/>
      <c r="X63" s="22"/>
      <c r="Y63" s="22"/>
      <c r="Z63" s="22"/>
      <c r="AA63" s="49"/>
      <c r="AB63" s="22"/>
      <c r="AC63" s="22"/>
      <c r="AD63" s="22"/>
      <c r="AE63" s="22"/>
      <c r="AF63" s="49"/>
      <c r="AJ63" s="49"/>
      <c r="AN63" s="49"/>
      <c r="AR63" s="22"/>
      <c r="AS63" s="22"/>
      <c r="AT63" s="46"/>
      <c r="AU63" s="22"/>
      <c r="AV63" s="22"/>
      <c r="AW63" s="22"/>
      <c r="AX63" s="46"/>
      <c r="AY63" s="22"/>
      <c r="AZ63" s="22"/>
      <c r="BA63" s="22"/>
      <c r="BB63" s="46"/>
      <c r="BC63" s="22"/>
      <c r="BD63" s="22"/>
      <c r="BE63" s="22"/>
      <c r="BF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G63" s="46"/>
      <c r="CH63" s="22"/>
      <c r="CI63" s="22"/>
      <c r="CJ63" s="22"/>
      <c r="CK63" s="46"/>
      <c r="CL63" s="22"/>
      <c r="CM63" s="22"/>
      <c r="CN63" s="22"/>
      <c r="CO63" s="46"/>
      <c r="CP63" s="22"/>
      <c r="CQ63" s="22"/>
      <c r="CR63" s="22"/>
      <c r="CS63" s="22"/>
      <c r="CT63" s="46"/>
      <c r="CU63" s="22"/>
      <c r="CV63" s="22"/>
      <c r="CW63" s="22"/>
      <c r="CX63" s="46"/>
      <c r="CY63" s="22"/>
      <c r="CZ63" s="22"/>
      <c r="DA63" s="22"/>
      <c r="DB63" s="46"/>
      <c r="DC63" s="22"/>
      <c r="DD63" s="22"/>
      <c r="DE63" s="22"/>
      <c r="DF63" s="22"/>
      <c r="DG63" s="46"/>
      <c r="DK63" s="46"/>
      <c r="DO63" s="46"/>
      <c r="DS63" s="22"/>
      <c r="DT63" s="46"/>
      <c r="DU63" s="22"/>
      <c r="DV63" s="22"/>
      <c r="DW63" s="22"/>
      <c r="DX63" s="46"/>
      <c r="DY63" s="22"/>
      <c r="DZ63" s="22"/>
      <c r="EA63" s="22"/>
      <c r="EB63" s="46"/>
      <c r="EC63" s="22"/>
      <c r="ED63" s="22"/>
      <c r="EE63" s="22"/>
      <c r="EF63" s="22"/>
      <c r="EG63" s="46"/>
      <c r="EH63" s="22"/>
      <c r="EI63" s="22"/>
      <c r="EJ63" s="22"/>
      <c r="EK63" s="46"/>
      <c r="EL63" s="22"/>
      <c r="EM63" s="22"/>
      <c r="EN63" s="22"/>
      <c r="EO63" s="46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G63" s="46"/>
    </row>
    <row r="64" spans="1:18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49"/>
      <c r="T64" s="22"/>
      <c r="U64" s="22"/>
      <c r="V64" s="22"/>
      <c r="W64" s="49"/>
      <c r="X64" s="22"/>
      <c r="Y64" s="22"/>
      <c r="Z64" s="22"/>
      <c r="AA64" s="49"/>
      <c r="AB64" s="22"/>
      <c r="AC64" s="22"/>
      <c r="AD64" s="22"/>
      <c r="AE64" s="22"/>
      <c r="AF64" s="49"/>
      <c r="AJ64" s="49"/>
      <c r="AN64" s="49"/>
      <c r="AR64" s="22"/>
      <c r="AS64" s="22"/>
      <c r="AT64" s="46"/>
      <c r="AU64" s="22"/>
      <c r="AV64" s="22"/>
      <c r="AW64" s="22"/>
      <c r="AX64" s="46"/>
      <c r="AY64" s="22"/>
      <c r="AZ64" s="22"/>
      <c r="BA64" s="22"/>
      <c r="BB64" s="46"/>
      <c r="BC64" s="22"/>
      <c r="BD64" s="22"/>
      <c r="BE64" s="22"/>
      <c r="BF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G64" s="46"/>
      <c r="CH64" s="22"/>
      <c r="CI64" s="22"/>
      <c r="CJ64" s="22"/>
      <c r="CK64" s="46"/>
      <c r="CL64" s="22"/>
      <c r="CM64" s="22"/>
      <c r="CN64" s="22"/>
      <c r="CO64" s="46"/>
      <c r="CP64" s="22"/>
      <c r="CQ64" s="22"/>
      <c r="CR64" s="22"/>
      <c r="CS64" s="22"/>
      <c r="CT64" s="46"/>
      <c r="CU64" s="22"/>
      <c r="CV64" s="22"/>
      <c r="CW64" s="22"/>
      <c r="CX64" s="46"/>
      <c r="CY64" s="22"/>
      <c r="CZ64" s="22"/>
      <c r="DA64" s="22"/>
      <c r="DB64" s="46"/>
      <c r="DC64" s="22"/>
      <c r="DD64" s="22"/>
      <c r="DE64" s="22"/>
      <c r="DF64" s="22"/>
      <c r="DG64" s="46"/>
      <c r="DK64" s="46"/>
      <c r="DO64" s="46"/>
      <c r="DS64" s="22"/>
      <c r="DT64" s="46"/>
      <c r="DU64" s="22"/>
      <c r="DV64" s="22"/>
      <c r="DW64" s="22"/>
      <c r="DX64" s="46"/>
      <c r="DY64" s="22"/>
      <c r="DZ64" s="22"/>
      <c r="EA64" s="22"/>
      <c r="EB64" s="46"/>
      <c r="EC64" s="22"/>
      <c r="ED64" s="22"/>
      <c r="EE64" s="22"/>
      <c r="EF64" s="22"/>
      <c r="EG64" s="46"/>
      <c r="EH64" s="22"/>
      <c r="EI64" s="22"/>
      <c r="EJ64" s="22"/>
      <c r="EK64" s="46"/>
      <c r="EL64" s="22"/>
      <c r="EM64" s="22"/>
      <c r="EN64" s="22"/>
      <c r="EO64" s="46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G64" s="46"/>
    </row>
    <row r="65" spans="19:163" s="22" customFormat="1">
      <c r="S65" s="49"/>
      <c r="W65" s="49"/>
      <c r="AA65" s="49"/>
      <c r="AF65" s="49"/>
      <c r="AJ65" s="49"/>
      <c r="AN65" s="49"/>
      <c r="AT65" s="46"/>
      <c r="AX65" s="46"/>
      <c r="BB65" s="46"/>
      <c r="CG65" s="46"/>
      <c r="CK65" s="46"/>
      <c r="CO65" s="46"/>
      <c r="CT65" s="46"/>
      <c r="CX65" s="46"/>
      <c r="DB65" s="46"/>
      <c r="DG65" s="46"/>
      <c r="DK65" s="46"/>
      <c r="DO65" s="46"/>
      <c r="DT65" s="46"/>
      <c r="DX65" s="46"/>
      <c r="EB65" s="46"/>
      <c r="EG65" s="46"/>
      <c r="EK65" s="46"/>
      <c r="EO65" s="46"/>
      <c r="FG65" s="46"/>
    </row>
    <row r="66" spans="19:163" s="22" customFormat="1">
      <c r="S66" s="49"/>
      <c r="W66" s="49"/>
      <c r="AA66" s="49"/>
      <c r="AF66" s="49"/>
      <c r="AJ66" s="49"/>
      <c r="AN66" s="49"/>
      <c r="AT66" s="46"/>
      <c r="AX66" s="46"/>
      <c r="BB66" s="46"/>
      <c r="CG66" s="46"/>
      <c r="CK66" s="46"/>
      <c r="CO66" s="46"/>
      <c r="CT66" s="46"/>
      <c r="CX66" s="46"/>
      <c r="DB66" s="46"/>
      <c r="DG66" s="46"/>
      <c r="DK66" s="46"/>
      <c r="DO66" s="46"/>
      <c r="DT66" s="46"/>
      <c r="DX66" s="46"/>
      <c r="EB66" s="46"/>
      <c r="EG66" s="46"/>
      <c r="EK66" s="46"/>
      <c r="EO66" s="46"/>
      <c r="FG66" s="46"/>
    </row>
    <row r="67" spans="19:163" s="22" customFormat="1">
      <c r="S67" s="49"/>
      <c r="W67" s="49"/>
      <c r="AA67" s="49"/>
      <c r="AF67" s="49"/>
      <c r="AJ67" s="49"/>
      <c r="AN67" s="49"/>
      <c r="AT67" s="46"/>
      <c r="AX67" s="46"/>
      <c r="BB67" s="46"/>
      <c r="CG67" s="46"/>
      <c r="CK67" s="46"/>
      <c r="CO67" s="46"/>
      <c r="CT67" s="46"/>
      <c r="CX67" s="46"/>
      <c r="DB67" s="46"/>
      <c r="DG67" s="46"/>
      <c r="DK67" s="46"/>
      <c r="DO67" s="46"/>
      <c r="DT67" s="46"/>
      <c r="DX67" s="46"/>
      <c r="EB67" s="46"/>
      <c r="EG67" s="46"/>
      <c r="EK67" s="46"/>
      <c r="EO67" s="46"/>
      <c r="FG67" s="46"/>
    </row>
    <row r="68" spans="19:163" s="22" customFormat="1">
      <c r="S68" s="49"/>
      <c r="W68" s="49"/>
      <c r="AA68" s="49"/>
      <c r="AF68" s="49"/>
      <c r="AJ68" s="49"/>
      <c r="AN68" s="49"/>
      <c r="AT68" s="46"/>
      <c r="AX68" s="46"/>
      <c r="BB68" s="46"/>
      <c r="CG68" s="46"/>
      <c r="CK68" s="46"/>
      <c r="CO68" s="46"/>
      <c r="CT68" s="46"/>
      <c r="CX68" s="46"/>
      <c r="DB68" s="46"/>
      <c r="DG68" s="46"/>
      <c r="DK68" s="46"/>
      <c r="DO68" s="46"/>
      <c r="DT68" s="46"/>
      <c r="DX68" s="46"/>
      <c r="EB68" s="46"/>
      <c r="EG68" s="46"/>
      <c r="EK68" s="46"/>
      <c r="EO68" s="46"/>
      <c r="FG68" s="46"/>
    </row>
    <row r="69" spans="19:163" s="22" customFormat="1">
      <c r="S69" s="49"/>
      <c r="W69" s="49"/>
      <c r="AA69" s="49"/>
      <c r="AF69" s="49"/>
      <c r="AJ69" s="49"/>
      <c r="AN69" s="49"/>
      <c r="AT69" s="46"/>
      <c r="AX69" s="46"/>
      <c r="BB69" s="46"/>
      <c r="CG69" s="46"/>
      <c r="CK69" s="46"/>
      <c r="CO69" s="46"/>
      <c r="CT69" s="46"/>
      <c r="CX69" s="46"/>
      <c r="DB69" s="46"/>
      <c r="DG69" s="46"/>
      <c r="DK69" s="46"/>
      <c r="DO69" s="46"/>
      <c r="DT69" s="46"/>
      <c r="DX69" s="46"/>
      <c r="EB69" s="46"/>
      <c r="EG69" s="46"/>
      <c r="EK69" s="46"/>
      <c r="EO69" s="46"/>
      <c r="FG69" s="46"/>
    </row>
    <row r="70" spans="19:163" s="22" customFormat="1">
      <c r="S70" s="49"/>
      <c r="W70" s="49"/>
      <c r="AA70" s="49"/>
      <c r="AF70" s="49"/>
      <c r="AJ70" s="49"/>
      <c r="AN70" s="49"/>
      <c r="AT70" s="46"/>
      <c r="AX70" s="46"/>
      <c r="BB70" s="46"/>
      <c r="CG70" s="46"/>
      <c r="CK70" s="46"/>
      <c r="CO70" s="46"/>
      <c r="CT70" s="46"/>
      <c r="CX70" s="46"/>
      <c r="DB70" s="46"/>
      <c r="DG70" s="46"/>
      <c r="DK70" s="46"/>
      <c r="DO70" s="46"/>
      <c r="DT70" s="46"/>
      <c r="DX70" s="46"/>
      <c r="EB70" s="46"/>
      <c r="EG70" s="46"/>
      <c r="EK70" s="46"/>
      <c r="EO70" s="46"/>
      <c r="FG70" s="46"/>
    </row>
    <row r="71" spans="19:163" s="22" customFormat="1">
      <c r="S71" s="49"/>
      <c r="W71" s="49"/>
      <c r="AA71" s="49"/>
      <c r="AF71" s="49"/>
      <c r="AJ71" s="49"/>
      <c r="AN71" s="49"/>
      <c r="AT71" s="46"/>
      <c r="AX71" s="46"/>
      <c r="BB71" s="46"/>
      <c r="CG71" s="46"/>
      <c r="CK71" s="46"/>
      <c r="CO71" s="46"/>
      <c r="CT71" s="46"/>
      <c r="CX71" s="46"/>
      <c r="DB71" s="46"/>
      <c r="DG71" s="46"/>
      <c r="DK71" s="46"/>
      <c r="DO71" s="46"/>
      <c r="DT71" s="46"/>
      <c r="DX71" s="46"/>
      <c r="EB71" s="46"/>
      <c r="EG71" s="46"/>
      <c r="EK71" s="46"/>
      <c r="EO71" s="46"/>
      <c r="FG71" s="46"/>
    </row>
    <row r="72" spans="19:163" s="22" customFormat="1">
      <c r="S72" s="49"/>
      <c r="W72" s="49"/>
      <c r="AA72" s="49"/>
      <c r="AF72" s="49"/>
      <c r="AJ72" s="49"/>
      <c r="AN72" s="49"/>
      <c r="AT72" s="46"/>
      <c r="AX72" s="46"/>
      <c r="BB72" s="46"/>
      <c r="CG72" s="46"/>
      <c r="CK72" s="46"/>
      <c r="CO72" s="46"/>
      <c r="CT72" s="46"/>
      <c r="CX72" s="46"/>
      <c r="DB72" s="46"/>
      <c r="DG72" s="46"/>
      <c r="DK72" s="46"/>
      <c r="DO72" s="46"/>
      <c r="DT72" s="46"/>
      <c r="DX72" s="46"/>
      <c r="EB72" s="46"/>
      <c r="EG72" s="46"/>
      <c r="EK72" s="46"/>
      <c r="EO72" s="46"/>
      <c r="FG72" s="46"/>
    </row>
    <row r="73" spans="19:163" s="22" customFormat="1">
      <c r="S73" s="49"/>
      <c r="W73" s="49"/>
      <c r="AA73" s="49"/>
      <c r="AF73" s="49"/>
      <c r="AJ73" s="49"/>
      <c r="AN73" s="49"/>
      <c r="AT73" s="46"/>
      <c r="AX73" s="46"/>
      <c r="BB73" s="46"/>
      <c r="CG73" s="46"/>
      <c r="CK73" s="46"/>
      <c r="CO73" s="46"/>
      <c r="CT73" s="46"/>
      <c r="CX73" s="46"/>
      <c r="DB73" s="46"/>
      <c r="DG73" s="46"/>
      <c r="DK73" s="46"/>
      <c r="DO73" s="46"/>
      <c r="DT73" s="46"/>
      <c r="DX73" s="46"/>
      <c r="EB73" s="46"/>
      <c r="EG73" s="46"/>
      <c r="EK73" s="46"/>
      <c r="EO73" s="46"/>
      <c r="FG73" s="46"/>
    </row>
    <row r="74" spans="19:163" s="22" customFormat="1">
      <c r="S74" s="49"/>
      <c r="W74" s="49"/>
      <c r="AA74" s="49"/>
      <c r="AF74" s="49"/>
      <c r="AJ74" s="49"/>
      <c r="AN74" s="49"/>
      <c r="AT74" s="46"/>
      <c r="AX74" s="46"/>
      <c r="BB74" s="46"/>
      <c r="CG74" s="46"/>
      <c r="CK74" s="46"/>
      <c r="CO74" s="46"/>
      <c r="CT74" s="46"/>
      <c r="CX74" s="46"/>
      <c r="DB74" s="46"/>
      <c r="DG74" s="46"/>
      <c r="DK74" s="46"/>
      <c r="DO74" s="46"/>
      <c r="DT74" s="46"/>
      <c r="DX74" s="46"/>
      <c r="EB74" s="46"/>
      <c r="EG74" s="46"/>
      <c r="EK74" s="46"/>
      <c r="EO74" s="46"/>
      <c r="FG74" s="46"/>
    </row>
    <row r="75" spans="19:163" s="22" customFormat="1">
      <c r="S75" s="49"/>
      <c r="W75" s="49"/>
      <c r="AA75" s="49"/>
      <c r="AF75" s="49"/>
      <c r="AJ75" s="49"/>
      <c r="AN75" s="49"/>
      <c r="AT75" s="46"/>
      <c r="AX75" s="46"/>
      <c r="BB75" s="46"/>
      <c r="CG75" s="46"/>
      <c r="CK75" s="46"/>
      <c r="CO75" s="46"/>
      <c r="CT75" s="46"/>
      <c r="CX75" s="46"/>
      <c r="DB75" s="46"/>
      <c r="DG75" s="46"/>
      <c r="DK75" s="46"/>
      <c r="DO75" s="46"/>
      <c r="DT75" s="46"/>
      <c r="DX75" s="46"/>
      <c r="EB75" s="46"/>
      <c r="EG75" s="46"/>
      <c r="EK75" s="46"/>
      <c r="EO75" s="46"/>
      <c r="FG75" s="46"/>
    </row>
    <row r="76" spans="19:163" s="22" customFormat="1">
      <c r="S76" s="49"/>
      <c r="W76" s="49"/>
      <c r="AA76" s="49"/>
      <c r="AF76" s="49"/>
      <c r="AJ76" s="49"/>
      <c r="AN76" s="49"/>
      <c r="AT76" s="46"/>
      <c r="AX76" s="46"/>
      <c r="BB76" s="46"/>
      <c r="CG76" s="46"/>
      <c r="CK76" s="46"/>
      <c r="CO76" s="46"/>
      <c r="CT76" s="46"/>
      <c r="CX76" s="46"/>
      <c r="DB76" s="46"/>
      <c r="DG76" s="46"/>
      <c r="DK76" s="46"/>
      <c r="DO76" s="46"/>
      <c r="DT76" s="46"/>
      <c r="DX76" s="46"/>
      <c r="EB76" s="46"/>
      <c r="EG76" s="46"/>
      <c r="EK76" s="46"/>
      <c r="EO76" s="46"/>
      <c r="FG76" s="46"/>
    </row>
    <row r="77" spans="19:163" s="22" customFormat="1">
      <c r="S77" s="49"/>
      <c r="W77" s="49"/>
      <c r="AA77" s="49"/>
      <c r="AF77" s="49"/>
      <c r="AJ77" s="49"/>
      <c r="AN77" s="49"/>
      <c r="AT77" s="46"/>
      <c r="AX77" s="46"/>
      <c r="BB77" s="46"/>
      <c r="CG77" s="46"/>
      <c r="CK77" s="46"/>
      <c r="CO77" s="46"/>
      <c r="CT77" s="46"/>
      <c r="CX77" s="46"/>
      <c r="DB77" s="46"/>
      <c r="DG77" s="46"/>
      <c r="DK77" s="46"/>
      <c r="DO77" s="46"/>
      <c r="DT77" s="46"/>
      <c r="DX77" s="46"/>
      <c r="EB77" s="46"/>
      <c r="EG77" s="46"/>
      <c r="EK77" s="46"/>
      <c r="EO77" s="46"/>
      <c r="FG77" s="46"/>
    </row>
    <row r="78" spans="19:163" s="22" customFormat="1">
      <c r="S78" s="49"/>
      <c r="W78" s="49"/>
      <c r="AA78" s="49"/>
      <c r="AF78" s="49"/>
      <c r="AJ78" s="49"/>
      <c r="AN78" s="49"/>
      <c r="AT78" s="46"/>
      <c r="AX78" s="46"/>
      <c r="BB78" s="46"/>
      <c r="CG78" s="46"/>
      <c r="CK78" s="46"/>
      <c r="CO78" s="46"/>
      <c r="CT78" s="46"/>
      <c r="CX78" s="46"/>
      <c r="DB78" s="46"/>
      <c r="DG78" s="46"/>
      <c r="DK78" s="46"/>
      <c r="DO78" s="46"/>
      <c r="DT78" s="46"/>
      <c r="DX78" s="46"/>
      <c r="EB78" s="46"/>
      <c r="EG78" s="46"/>
      <c r="EK78" s="46"/>
      <c r="EO78" s="46"/>
      <c r="FG78" s="46"/>
    </row>
    <row r="79" spans="19:163" s="22" customFormat="1">
      <c r="S79" s="49"/>
      <c r="W79" s="49"/>
      <c r="AA79" s="49"/>
      <c r="AF79" s="49"/>
      <c r="AJ79" s="49"/>
      <c r="AN79" s="49"/>
      <c r="AT79" s="46"/>
      <c r="AX79" s="46"/>
      <c r="BB79" s="46"/>
      <c r="CG79" s="46"/>
      <c r="CK79" s="46"/>
      <c r="CO79" s="46"/>
      <c r="CT79" s="46"/>
      <c r="CX79" s="46"/>
      <c r="DB79" s="46"/>
      <c r="DG79" s="46"/>
      <c r="DK79" s="46"/>
      <c r="DO79" s="46"/>
      <c r="DT79" s="46"/>
      <c r="DX79" s="46"/>
      <c r="EB79" s="46"/>
      <c r="EG79" s="46"/>
      <c r="EK79" s="46"/>
      <c r="EO79" s="46"/>
      <c r="FG79" s="46"/>
    </row>
    <row r="80" spans="19:163" s="22" customFormat="1">
      <c r="S80" s="49"/>
      <c r="W80" s="49"/>
      <c r="AA80" s="49"/>
      <c r="AF80" s="49"/>
      <c r="AJ80" s="49"/>
      <c r="AN80" s="49"/>
      <c r="AT80" s="46"/>
      <c r="AX80" s="46"/>
      <c r="BB80" s="46"/>
      <c r="CG80" s="46"/>
      <c r="CK80" s="46"/>
      <c r="CO80" s="46"/>
      <c r="CT80" s="46"/>
      <c r="CX80" s="46"/>
      <c r="DB80" s="46"/>
      <c r="DG80" s="46"/>
      <c r="DK80" s="46"/>
      <c r="DO80" s="46"/>
      <c r="DT80" s="46"/>
      <c r="DX80" s="46"/>
      <c r="EB80" s="46"/>
      <c r="EG80" s="46"/>
      <c r="EK80" s="46"/>
      <c r="EO80" s="46"/>
      <c r="FG80" s="46"/>
    </row>
    <row r="81" spans="19:163" s="22" customFormat="1">
      <c r="S81" s="49"/>
      <c r="W81" s="49"/>
      <c r="AA81" s="49"/>
      <c r="AF81" s="49"/>
      <c r="AJ81" s="49"/>
      <c r="AN81" s="49"/>
      <c r="AT81" s="46"/>
      <c r="AX81" s="46"/>
      <c r="BB81" s="46"/>
      <c r="CG81" s="46"/>
      <c r="CK81" s="46"/>
      <c r="CO81" s="46"/>
      <c r="CT81" s="46"/>
      <c r="CX81" s="46"/>
      <c r="DB81" s="46"/>
      <c r="DG81" s="46"/>
      <c r="DK81" s="46"/>
      <c r="DO81" s="46"/>
      <c r="DT81" s="46"/>
      <c r="DX81" s="46"/>
      <c r="EB81" s="46"/>
      <c r="EG81" s="46"/>
      <c r="EK81" s="46"/>
      <c r="EO81" s="46"/>
      <c r="FG81" s="46"/>
    </row>
    <row r="82" spans="19:163" s="22" customFormat="1">
      <c r="S82" s="49"/>
      <c r="W82" s="49"/>
      <c r="AA82" s="49"/>
      <c r="AF82" s="49"/>
      <c r="AJ82" s="49"/>
      <c r="AN82" s="49"/>
      <c r="AT82" s="46"/>
      <c r="AX82" s="46"/>
      <c r="BB82" s="46"/>
      <c r="CG82" s="46"/>
      <c r="CK82" s="46"/>
      <c r="CO82" s="46"/>
      <c r="CT82" s="46"/>
      <c r="CX82" s="46"/>
      <c r="DB82" s="46"/>
      <c r="DG82" s="46"/>
      <c r="DK82" s="46"/>
      <c r="DO82" s="46"/>
      <c r="DT82" s="46"/>
      <c r="DX82" s="46"/>
      <c r="EB82" s="46"/>
      <c r="EG82" s="46"/>
      <c r="EK82" s="46"/>
      <c r="EO82" s="46"/>
      <c r="FG82" s="46"/>
    </row>
    <row r="83" spans="19:163" s="22" customFormat="1">
      <c r="S83" s="49"/>
      <c r="W83" s="49"/>
      <c r="AA83" s="49"/>
      <c r="AF83" s="49"/>
      <c r="AJ83" s="49"/>
      <c r="AN83" s="49"/>
      <c r="AT83" s="46"/>
      <c r="AX83" s="46"/>
      <c r="BB83" s="46"/>
      <c r="CG83" s="46"/>
      <c r="CK83" s="46"/>
      <c r="CO83" s="46"/>
      <c r="CT83" s="46"/>
      <c r="CX83" s="46"/>
      <c r="DB83" s="46"/>
      <c r="DG83" s="46"/>
      <c r="DK83" s="46"/>
      <c r="DO83" s="46"/>
      <c r="DT83" s="46"/>
      <c r="DX83" s="46"/>
      <c r="EB83" s="46"/>
      <c r="EG83" s="46"/>
      <c r="EK83" s="46"/>
      <c r="EO83" s="46"/>
      <c r="FG83" s="46"/>
    </row>
    <row r="84" spans="19:163" s="22" customFormat="1">
      <c r="S84" s="49"/>
      <c r="W84" s="49"/>
      <c r="AA84" s="49"/>
      <c r="AF84" s="49"/>
      <c r="AJ84" s="49"/>
      <c r="AN84" s="49"/>
      <c r="AT84" s="46"/>
      <c r="AX84" s="46"/>
      <c r="BB84" s="46"/>
      <c r="CG84" s="46"/>
      <c r="CK84" s="46"/>
      <c r="CO84" s="46"/>
      <c r="CT84" s="46"/>
      <c r="CX84" s="46"/>
      <c r="DB84" s="46"/>
      <c r="DG84" s="46"/>
      <c r="DK84" s="46"/>
      <c r="DO84" s="46"/>
      <c r="DT84" s="46"/>
      <c r="DX84" s="46"/>
      <c r="EB84" s="46"/>
      <c r="EG84" s="46"/>
      <c r="EK84" s="46"/>
      <c r="EO84" s="46"/>
      <c r="FG84" s="46"/>
    </row>
    <row r="85" spans="19:163" s="22" customFormat="1">
      <c r="S85" s="49"/>
      <c r="W85" s="49"/>
      <c r="AA85" s="49"/>
      <c r="AF85" s="49"/>
      <c r="AJ85" s="49"/>
      <c r="AN85" s="49"/>
      <c r="AT85" s="46"/>
      <c r="AX85" s="46"/>
      <c r="BB85" s="46"/>
      <c r="CG85" s="46"/>
      <c r="CK85" s="46"/>
      <c r="CO85" s="46"/>
      <c r="CT85" s="46"/>
      <c r="CX85" s="46"/>
      <c r="DB85" s="46"/>
      <c r="DG85" s="46"/>
      <c r="DK85" s="46"/>
      <c r="DO85" s="46"/>
      <c r="DT85" s="46"/>
      <c r="DX85" s="46"/>
      <c r="EB85" s="46"/>
      <c r="EG85" s="46"/>
      <c r="EK85" s="46"/>
      <c r="EO85" s="46"/>
      <c r="FG85" s="46"/>
    </row>
    <row r="86" spans="19:163" s="22" customFormat="1">
      <c r="S86" s="49"/>
      <c r="W86" s="49"/>
      <c r="AA86" s="49"/>
      <c r="AF86" s="49"/>
      <c r="AJ86" s="49"/>
      <c r="AN86" s="49"/>
      <c r="AT86" s="46"/>
      <c r="AX86" s="46"/>
      <c r="BB86" s="46"/>
      <c r="CG86" s="46"/>
      <c r="CK86" s="46"/>
      <c r="CO86" s="46"/>
      <c r="CT86" s="46"/>
      <c r="CX86" s="46"/>
      <c r="DB86" s="46"/>
      <c r="DG86" s="46"/>
      <c r="DK86" s="46"/>
      <c r="DO86" s="46"/>
      <c r="DT86" s="46"/>
      <c r="DX86" s="46"/>
      <c r="EB86" s="46"/>
      <c r="EG86" s="46"/>
      <c r="EK86" s="46"/>
      <c r="EO86" s="46"/>
      <c r="FG86" s="46"/>
    </row>
    <row r="87" spans="19:163" s="22" customFormat="1">
      <c r="S87" s="49"/>
      <c r="W87" s="49"/>
      <c r="AA87" s="49"/>
      <c r="AF87" s="49"/>
      <c r="AJ87" s="49"/>
      <c r="AN87" s="49"/>
      <c r="AT87" s="46"/>
      <c r="AX87" s="46"/>
      <c r="BB87" s="46"/>
      <c r="CG87" s="46"/>
      <c r="CK87" s="46"/>
      <c r="CO87" s="46"/>
      <c r="CT87" s="46"/>
      <c r="CX87" s="46"/>
      <c r="DB87" s="46"/>
      <c r="DG87" s="46"/>
      <c r="DK87" s="46"/>
      <c r="DO87" s="46"/>
      <c r="DT87" s="46"/>
      <c r="DX87" s="46"/>
      <c r="EB87" s="46"/>
      <c r="EG87" s="46"/>
      <c r="EK87" s="46"/>
      <c r="EO87" s="46"/>
      <c r="FG87" s="46"/>
    </row>
    <row r="88" spans="19:163" s="22" customFormat="1">
      <c r="S88" s="49"/>
      <c r="W88" s="49"/>
      <c r="AA88" s="49"/>
      <c r="AF88" s="49"/>
      <c r="AJ88" s="49"/>
      <c r="AN88" s="49"/>
      <c r="AT88" s="46"/>
      <c r="AX88" s="46"/>
      <c r="BB88" s="46"/>
      <c r="CG88" s="46"/>
      <c r="CK88" s="46"/>
      <c r="CO88" s="46"/>
      <c r="CT88" s="46"/>
      <c r="CX88" s="46"/>
      <c r="DB88" s="46"/>
      <c r="DG88" s="46"/>
      <c r="DK88" s="46"/>
      <c r="DO88" s="46"/>
      <c r="DT88" s="46"/>
      <c r="DX88" s="46"/>
      <c r="EB88" s="46"/>
      <c r="EG88" s="46"/>
      <c r="EK88" s="46"/>
      <c r="EO88" s="46"/>
      <c r="FG88" s="46"/>
    </row>
    <row r="89" spans="19:163" s="22" customFormat="1">
      <c r="S89" s="49"/>
      <c r="W89" s="49"/>
      <c r="AA89" s="49"/>
      <c r="AF89" s="49"/>
      <c r="AJ89" s="49"/>
      <c r="AN89" s="49"/>
      <c r="AT89" s="46"/>
      <c r="AX89" s="46"/>
      <c r="BB89" s="46"/>
      <c r="CG89" s="46"/>
      <c r="CK89" s="46"/>
      <c r="CO89" s="46"/>
      <c r="CT89" s="46"/>
      <c r="CX89" s="46"/>
      <c r="DB89" s="46"/>
      <c r="DG89" s="46"/>
      <c r="DK89" s="46"/>
      <c r="DO89" s="46"/>
      <c r="DT89" s="46"/>
      <c r="DX89" s="46"/>
      <c r="EB89" s="46"/>
      <c r="EG89" s="46"/>
      <c r="EK89" s="46"/>
      <c r="EO89" s="46"/>
      <c r="FG89" s="46"/>
    </row>
    <row r="90" spans="19:163" s="22" customFormat="1">
      <c r="S90" s="49"/>
      <c r="W90" s="49"/>
      <c r="AA90" s="49"/>
      <c r="AF90" s="49"/>
      <c r="AJ90" s="49"/>
      <c r="AN90" s="49"/>
      <c r="AT90" s="46"/>
      <c r="AX90" s="46"/>
      <c r="BB90" s="46"/>
      <c r="CG90" s="46"/>
      <c r="CK90" s="46"/>
      <c r="CO90" s="46"/>
      <c r="CT90" s="46"/>
      <c r="CX90" s="46"/>
      <c r="DB90" s="46"/>
      <c r="DG90" s="46"/>
      <c r="DK90" s="46"/>
      <c r="DO90" s="46"/>
      <c r="DT90" s="46"/>
      <c r="DX90" s="46"/>
      <c r="EB90" s="46"/>
      <c r="EG90" s="46"/>
      <c r="EK90" s="46"/>
      <c r="EO90" s="46"/>
      <c r="FG90" s="46"/>
    </row>
    <row r="91" spans="19:163" s="22" customFormat="1">
      <c r="S91" s="49"/>
      <c r="W91" s="49"/>
      <c r="AA91" s="49"/>
      <c r="AF91" s="49"/>
      <c r="AJ91" s="49"/>
      <c r="AN91" s="49"/>
      <c r="AT91" s="46"/>
      <c r="AX91" s="46"/>
      <c r="BB91" s="46"/>
      <c r="CG91" s="46"/>
      <c r="CK91" s="46"/>
      <c r="CO91" s="46"/>
      <c r="CT91" s="46"/>
      <c r="CX91" s="46"/>
      <c r="DB91" s="46"/>
      <c r="DG91" s="46"/>
      <c r="DK91" s="46"/>
      <c r="DO91" s="46"/>
      <c r="DT91" s="46"/>
      <c r="DX91" s="46"/>
      <c r="EB91" s="46"/>
      <c r="EG91" s="46"/>
      <c r="EK91" s="46"/>
      <c r="EO91" s="46"/>
      <c r="FG91" s="46"/>
    </row>
    <row r="92" spans="19:163" s="22" customFormat="1">
      <c r="S92" s="49"/>
      <c r="W92" s="49"/>
      <c r="AA92" s="49"/>
      <c r="AF92" s="49"/>
      <c r="AJ92" s="49"/>
      <c r="AN92" s="49"/>
      <c r="AT92" s="46"/>
      <c r="AX92" s="46"/>
      <c r="BB92" s="46"/>
      <c r="CG92" s="46"/>
      <c r="CK92" s="46"/>
      <c r="CO92" s="46"/>
      <c r="CT92" s="46"/>
      <c r="CX92" s="46"/>
      <c r="DB92" s="46"/>
      <c r="DG92" s="46"/>
      <c r="DK92" s="46"/>
      <c r="DO92" s="46"/>
      <c r="DT92" s="46"/>
      <c r="DX92" s="46"/>
      <c r="EB92" s="46"/>
      <c r="EG92" s="46"/>
      <c r="EK92" s="46"/>
      <c r="EO92" s="46"/>
      <c r="FG92" s="46"/>
    </row>
    <row r="93" spans="19:163" s="22" customFormat="1">
      <c r="S93" s="49"/>
      <c r="W93" s="49"/>
      <c r="AA93" s="49"/>
      <c r="AF93" s="49"/>
      <c r="AJ93" s="49"/>
      <c r="AN93" s="49"/>
      <c r="AT93" s="46"/>
      <c r="AX93" s="46"/>
      <c r="BB93" s="46"/>
      <c r="CG93" s="46"/>
      <c r="CK93" s="46"/>
      <c r="CO93" s="46"/>
      <c r="CT93" s="46"/>
      <c r="CX93" s="46"/>
      <c r="DB93" s="46"/>
      <c r="DG93" s="46"/>
      <c r="DK93" s="46"/>
      <c r="DO93" s="46"/>
      <c r="DT93" s="46"/>
      <c r="DX93" s="46"/>
      <c r="EB93" s="46"/>
      <c r="EG93" s="46"/>
      <c r="EK93" s="46"/>
      <c r="EO93" s="46"/>
      <c r="FG93" s="46"/>
    </row>
    <row r="94" spans="19:163" s="22" customFormat="1">
      <c r="S94" s="49"/>
      <c r="W94" s="49"/>
      <c r="AA94" s="49"/>
      <c r="AF94" s="49"/>
      <c r="AJ94" s="49"/>
      <c r="AN94" s="49"/>
      <c r="AT94" s="46"/>
      <c r="AX94" s="46"/>
      <c r="BB94" s="46"/>
      <c r="CG94" s="46"/>
      <c r="CK94" s="46"/>
      <c r="CO94" s="46"/>
      <c r="CT94" s="46"/>
      <c r="CX94" s="46"/>
      <c r="DB94" s="46"/>
      <c r="DG94" s="46"/>
      <c r="DK94" s="46"/>
      <c r="DO94" s="46"/>
      <c r="DT94" s="46"/>
      <c r="DX94" s="46"/>
      <c r="EB94" s="46"/>
      <c r="EG94" s="46"/>
      <c r="EK94" s="46"/>
      <c r="EO94" s="46"/>
      <c r="FG94" s="46"/>
    </row>
    <row r="95" spans="19:163" s="22" customFormat="1">
      <c r="S95" s="49"/>
      <c r="W95" s="49"/>
      <c r="AA95" s="49"/>
      <c r="AF95" s="49"/>
      <c r="AJ95" s="49"/>
      <c r="AN95" s="49"/>
      <c r="AT95" s="46"/>
      <c r="AX95" s="46"/>
      <c r="BB95" s="46"/>
      <c r="CG95" s="46"/>
      <c r="CK95" s="46"/>
      <c r="CO95" s="46"/>
      <c r="CT95" s="46"/>
      <c r="CX95" s="46"/>
      <c r="DB95" s="46"/>
      <c r="DG95" s="46"/>
      <c r="DK95" s="46"/>
      <c r="DO95" s="46"/>
      <c r="DT95" s="46"/>
      <c r="DX95" s="46"/>
      <c r="EB95" s="46"/>
      <c r="EG95" s="46"/>
      <c r="EK95" s="46"/>
      <c r="EO95" s="46"/>
      <c r="FG95" s="46"/>
    </row>
    <row r="96" spans="19:163" s="22" customFormat="1">
      <c r="S96" s="49"/>
      <c r="W96" s="49"/>
      <c r="AA96" s="49"/>
      <c r="AF96" s="49"/>
      <c r="AJ96" s="49"/>
      <c r="AN96" s="49"/>
      <c r="AT96" s="46"/>
      <c r="AX96" s="46"/>
      <c r="BB96" s="46"/>
      <c r="CG96" s="46"/>
      <c r="CK96" s="46"/>
      <c r="CO96" s="46"/>
      <c r="CT96" s="46"/>
      <c r="CX96" s="46"/>
      <c r="DB96" s="46"/>
      <c r="DG96" s="46"/>
      <c r="DK96" s="46"/>
      <c r="DO96" s="46"/>
      <c r="DT96" s="46"/>
      <c r="DX96" s="46"/>
      <c r="EB96" s="46"/>
      <c r="EG96" s="46"/>
      <c r="EK96" s="46"/>
      <c r="EO96" s="46"/>
      <c r="FG96" s="46"/>
    </row>
    <row r="97" spans="19:163" s="22" customFormat="1">
      <c r="S97" s="49"/>
      <c r="W97" s="49"/>
      <c r="AA97" s="49"/>
      <c r="AF97" s="49"/>
      <c r="AJ97" s="49"/>
      <c r="AN97" s="49"/>
      <c r="AT97" s="46"/>
      <c r="AX97" s="46"/>
      <c r="BB97" s="46"/>
      <c r="CG97" s="46"/>
      <c r="CK97" s="46"/>
      <c r="CO97" s="46"/>
      <c r="CT97" s="46"/>
      <c r="CX97" s="46"/>
      <c r="DB97" s="46"/>
      <c r="DG97" s="46"/>
      <c r="DK97" s="46"/>
      <c r="DO97" s="46"/>
      <c r="DT97" s="46"/>
      <c r="DX97" s="46"/>
      <c r="EB97" s="46"/>
      <c r="EG97" s="46"/>
      <c r="EK97" s="46"/>
      <c r="EO97" s="46"/>
      <c r="FG97" s="46"/>
    </row>
    <row r="98" spans="19:163" s="22" customFormat="1">
      <c r="S98" s="49"/>
      <c r="W98" s="49"/>
      <c r="AA98" s="49"/>
      <c r="AF98" s="49"/>
      <c r="AJ98" s="49"/>
      <c r="AN98" s="49"/>
      <c r="AT98" s="46"/>
      <c r="AX98" s="46"/>
      <c r="BB98" s="46"/>
      <c r="CG98" s="46"/>
      <c r="CK98" s="46"/>
      <c r="CO98" s="46"/>
      <c r="CT98" s="46"/>
      <c r="CX98" s="46"/>
      <c r="DB98" s="46"/>
      <c r="DG98" s="46"/>
      <c r="DK98" s="46"/>
      <c r="DO98" s="46"/>
      <c r="DT98" s="46"/>
      <c r="DX98" s="46"/>
      <c r="EB98" s="46"/>
      <c r="EG98" s="46"/>
      <c r="EK98" s="46"/>
      <c r="EO98" s="46"/>
      <c r="FG98" s="46"/>
    </row>
    <row r="99" spans="19:163" s="22" customFormat="1">
      <c r="S99" s="49"/>
      <c r="W99" s="49"/>
      <c r="AA99" s="49"/>
      <c r="AF99" s="49"/>
      <c r="AJ99" s="49"/>
      <c r="AN99" s="49"/>
      <c r="AT99" s="46"/>
      <c r="AX99" s="46"/>
      <c r="BB99" s="46"/>
      <c r="CG99" s="46"/>
      <c r="CK99" s="46"/>
      <c r="CO99" s="46"/>
      <c r="CT99" s="46"/>
      <c r="CX99" s="46"/>
      <c r="DB99" s="46"/>
      <c r="DG99" s="46"/>
      <c r="DK99" s="46"/>
      <c r="DO99" s="46"/>
      <c r="DT99" s="46"/>
      <c r="DX99" s="46"/>
      <c r="EB99" s="46"/>
      <c r="EG99" s="46"/>
      <c r="EK99" s="46"/>
      <c r="EO99" s="46"/>
      <c r="FG99" s="46"/>
    </row>
    <row r="100" spans="19:163" s="22" customFormat="1">
      <c r="S100" s="49"/>
      <c r="W100" s="49"/>
      <c r="AA100" s="49"/>
      <c r="AF100" s="49"/>
      <c r="AJ100" s="49"/>
      <c r="AN100" s="49"/>
      <c r="AT100" s="46"/>
      <c r="AX100" s="46"/>
      <c r="BB100" s="46"/>
      <c r="CG100" s="46"/>
      <c r="CK100" s="46"/>
      <c r="CO100" s="46"/>
      <c r="CT100" s="46"/>
      <c r="CX100" s="46"/>
      <c r="DB100" s="46"/>
      <c r="DG100" s="46"/>
      <c r="DK100" s="46"/>
      <c r="DO100" s="46"/>
      <c r="DT100" s="46"/>
      <c r="DX100" s="46"/>
      <c r="EB100" s="46"/>
      <c r="EG100" s="46"/>
      <c r="EK100" s="46"/>
      <c r="EO100" s="46"/>
      <c r="FG100" s="46"/>
    </row>
    <row r="101" spans="19:163" s="22" customFormat="1">
      <c r="S101" s="49"/>
      <c r="W101" s="49"/>
      <c r="AA101" s="49"/>
      <c r="AF101" s="49"/>
      <c r="AJ101" s="49"/>
      <c r="AN101" s="49"/>
      <c r="AT101" s="46"/>
      <c r="AX101" s="46"/>
      <c r="BB101" s="46"/>
      <c r="CG101" s="46"/>
      <c r="CK101" s="46"/>
      <c r="CO101" s="46"/>
      <c r="CT101" s="46"/>
      <c r="CX101" s="46"/>
      <c r="DB101" s="46"/>
      <c r="DG101" s="46"/>
      <c r="DK101" s="46"/>
      <c r="DO101" s="46"/>
      <c r="DT101" s="46"/>
      <c r="DX101" s="46"/>
      <c r="EB101" s="46"/>
      <c r="EG101" s="46"/>
      <c r="EK101" s="46"/>
      <c r="EO101" s="46"/>
      <c r="FG101" s="46"/>
    </row>
    <row r="102" spans="19:163" s="22" customFormat="1">
      <c r="S102" s="49"/>
      <c r="W102" s="49"/>
      <c r="AA102" s="49"/>
      <c r="AF102" s="49"/>
      <c r="AJ102" s="49"/>
      <c r="AN102" s="49"/>
      <c r="AT102" s="46"/>
      <c r="AX102" s="46"/>
      <c r="BB102" s="46"/>
      <c r="CG102" s="46"/>
      <c r="CK102" s="46"/>
      <c r="CO102" s="46"/>
      <c r="CT102" s="46"/>
      <c r="CX102" s="46"/>
      <c r="DB102" s="46"/>
      <c r="DG102" s="46"/>
      <c r="DK102" s="46"/>
      <c r="DO102" s="46"/>
      <c r="DT102" s="46"/>
      <c r="DX102" s="46"/>
      <c r="EB102" s="46"/>
      <c r="EG102" s="46"/>
      <c r="EK102" s="46"/>
      <c r="EO102" s="46"/>
      <c r="FG102" s="46"/>
    </row>
    <row r="103" spans="19:163" s="22" customFormat="1">
      <c r="S103" s="49"/>
      <c r="W103" s="49"/>
      <c r="AA103" s="49"/>
      <c r="AF103" s="49"/>
      <c r="AJ103" s="49"/>
      <c r="AN103" s="49"/>
      <c r="AT103" s="46"/>
      <c r="AX103" s="46"/>
      <c r="BB103" s="46"/>
      <c r="CG103" s="46"/>
      <c r="CK103" s="46"/>
      <c r="CO103" s="46"/>
      <c r="CT103" s="46"/>
      <c r="CX103" s="46"/>
      <c r="DB103" s="46"/>
      <c r="DG103" s="46"/>
      <c r="DK103" s="46"/>
      <c r="DO103" s="46"/>
      <c r="DT103" s="46"/>
      <c r="DX103" s="46"/>
      <c r="EB103" s="46"/>
      <c r="EG103" s="46"/>
      <c r="EK103" s="46"/>
      <c r="EO103" s="46"/>
      <c r="FG103" s="46"/>
    </row>
    <row r="104" spans="19:163" s="22" customFormat="1">
      <c r="S104" s="49"/>
      <c r="W104" s="49"/>
      <c r="AA104" s="49"/>
      <c r="AF104" s="49"/>
      <c r="AJ104" s="49"/>
      <c r="AN104" s="49"/>
      <c r="AT104" s="46"/>
      <c r="AX104" s="46"/>
      <c r="BB104" s="46"/>
      <c r="CG104" s="46"/>
      <c r="CK104" s="46"/>
      <c r="CO104" s="46"/>
      <c r="CT104" s="46"/>
      <c r="CX104" s="46"/>
      <c r="DB104" s="46"/>
      <c r="DG104" s="46"/>
      <c r="DK104" s="46"/>
      <c r="DO104" s="46"/>
      <c r="DT104" s="46"/>
      <c r="DX104" s="46"/>
      <c r="EB104" s="46"/>
      <c r="EG104" s="46"/>
      <c r="EK104" s="46"/>
      <c r="EO104" s="46"/>
      <c r="FG104" s="46"/>
    </row>
    <row r="105" spans="19:163" s="22" customFormat="1">
      <c r="S105" s="49"/>
      <c r="W105" s="49"/>
      <c r="AA105" s="49"/>
      <c r="AF105" s="49"/>
      <c r="AJ105" s="49"/>
      <c r="AN105" s="49"/>
      <c r="AT105" s="46"/>
      <c r="AX105" s="46"/>
      <c r="BB105" s="46"/>
      <c r="CG105" s="46"/>
      <c r="CK105" s="46"/>
      <c r="CO105" s="46"/>
      <c r="CT105" s="46"/>
      <c r="CX105" s="46"/>
      <c r="DB105" s="46"/>
      <c r="DG105" s="46"/>
      <c r="DK105" s="46"/>
      <c r="DO105" s="46"/>
      <c r="DT105" s="46"/>
      <c r="DX105" s="46"/>
      <c r="EB105" s="46"/>
      <c r="EG105" s="46"/>
      <c r="EK105" s="46"/>
      <c r="EO105" s="46"/>
      <c r="FG105" s="46"/>
    </row>
    <row r="106" spans="19:163" s="22" customFormat="1">
      <c r="S106" s="49"/>
      <c r="W106" s="49"/>
      <c r="AA106" s="49"/>
      <c r="AF106" s="49"/>
      <c r="AJ106" s="49"/>
      <c r="AN106" s="49"/>
      <c r="AT106" s="46"/>
      <c r="AX106" s="46"/>
      <c r="BB106" s="46"/>
      <c r="CG106" s="46"/>
      <c r="CK106" s="46"/>
      <c r="CO106" s="46"/>
      <c r="CT106" s="46"/>
      <c r="CX106" s="46"/>
      <c r="DB106" s="46"/>
      <c r="DG106" s="46"/>
      <c r="DK106" s="46"/>
      <c r="DO106" s="46"/>
      <c r="DT106" s="46"/>
      <c r="DX106" s="46"/>
      <c r="EB106" s="46"/>
      <c r="EG106" s="46"/>
      <c r="EK106" s="46"/>
      <c r="EO106" s="46"/>
      <c r="FG106" s="46"/>
    </row>
    <row r="107" spans="19:163" s="22" customFormat="1">
      <c r="S107" s="49"/>
      <c r="W107" s="49"/>
      <c r="AA107" s="49"/>
      <c r="AF107" s="49"/>
      <c r="AJ107" s="49"/>
      <c r="AN107" s="49"/>
      <c r="AT107" s="46"/>
      <c r="AX107" s="46"/>
      <c r="BB107" s="46"/>
      <c r="CG107" s="46"/>
      <c r="CK107" s="46"/>
      <c r="CO107" s="46"/>
      <c r="CT107" s="46"/>
      <c r="CX107" s="46"/>
      <c r="DB107" s="46"/>
      <c r="DG107" s="46"/>
      <c r="DK107" s="46"/>
      <c r="DO107" s="46"/>
      <c r="DT107" s="46"/>
      <c r="DX107" s="46"/>
      <c r="EB107" s="46"/>
      <c r="EG107" s="46"/>
      <c r="EK107" s="46"/>
      <c r="EO107" s="46"/>
      <c r="FG107" s="46"/>
    </row>
    <row r="108" spans="19:163" s="22" customFormat="1">
      <c r="S108" s="49"/>
      <c r="W108" s="49"/>
      <c r="AA108" s="49"/>
      <c r="AF108" s="49"/>
      <c r="AJ108" s="49"/>
      <c r="AN108" s="49"/>
      <c r="AT108" s="46"/>
      <c r="AX108" s="46"/>
      <c r="BB108" s="46"/>
      <c r="CG108" s="46"/>
      <c r="CK108" s="46"/>
      <c r="CO108" s="46"/>
      <c r="CT108" s="46"/>
      <c r="CX108" s="46"/>
      <c r="DB108" s="46"/>
      <c r="DG108" s="46"/>
      <c r="DK108" s="46"/>
      <c r="DO108" s="46"/>
      <c r="DT108" s="46"/>
      <c r="DX108" s="46"/>
      <c r="EB108" s="46"/>
      <c r="EG108" s="46"/>
      <c r="EK108" s="46"/>
      <c r="EO108" s="46"/>
      <c r="FG108" s="46"/>
    </row>
    <row r="109" spans="19:163" s="22" customFormat="1">
      <c r="S109" s="49"/>
      <c r="W109" s="49"/>
      <c r="AA109" s="49"/>
      <c r="AF109" s="49"/>
      <c r="AJ109" s="49"/>
      <c r="AN109" s="49"/>
      <c r="AT109" s="46"/>
      <c r="AX109" s="46"/>
      <c r="BB109" s="46"/>
      <c r="CG109" s="46"/>
      <c r="CK109" s="46"/>
      <c r="CO109" s="46"/>
      <c r="CT109" s="46"/>
      <c r="CX109" s="46"/>
      <c r="DB109" s="46"/>
      <c r="DG109" s="46"/>
      <c r="DK109" s="46"/>
      <c r="DO109" s="46"/>
      <c r="DT109" s="46"/>
      <c r="DX109" s="46"/>
      <c r="EB109" s="46"/>
      <c r="EG109" s="46"/>
      <c r="EK109" s="46"/>
      <c r="EO109" s="46"/>
      <c r="FG109" s="46"/>
    </row>
    <row r="110" spans="19:163" s="22" customFormat="1">
      <c r="S110" s="49"/>
      <c r="W110" s="49"/>
      <c r="AA110" s="49"/>
      <c r="AF110" s="49"/>
      <c r="AJ110" s="49"/>
      <c r="AN110" s="49"/>
      <c r="AT110" s="46"/>
      <c r="AX110" s="46"/>
      <c r="BB110" s="46"/>
      <c r="CG110" s="46"/>
      <c r="CK110" s="46"/>
      <c r="CO110" s="46"/>
      <c r="CT110" s="46"/>
      <c r="CX110" s="46"/>
      <c r="DB110" s="46"/>
      <c r="DG110" s="46"/>
      <c r="DK110" s="46"/>
      <c r="DO110" s="46"/>
      <c r="DT110" s="46"/>
      <c r="DX110" s="46"/>
      <c r="EB110" s="46"/>
      <c r="EG110" s="46"/>
      <c r="EK110" s="46"/>
      <c r="EO110" s="46"/>
      <c r="FG110" s="46"/>
    </row>
    <row r="111" spans="19:163" s="22" customFormat="1">
      <c r="S111" s="49"/>
      <c r="W111" s="49"/>
      <c r="AA111" s="49"/>
      <c r="AF111" s="49"/>
      <c r="AJ111" s="49"/>
      <c r="AN111" s="49"/>
      <c r="AT111" s="46"/>
      <c r="AX111" s="46"/>
      <c r="BB111" s="46"/>
      <c r="CG111" s="46"/>
      <c r="CK111" s="46"/>
      <c r="CO111" s="46"/>
      <c r="CT111" s="46"/>
      <c r="CX111" s="46"/>
      <c r="DB111" s="46"/>
      <c r="DG111" s="46"/>
      <c r="DK111" s="46"/>
      <c r="DO111" s="46"/>
      <c r="DT111" s="46"/>
      <c r="DX111" s="46"/>
      <c r="EB111" s="46"/>
      <c r="EG111" s="46"/>
      <c r="EK111" s="46"/>
      <c r="EO111" s="46"/>
      <c r="FG111" s="46"/>
    </row>
    <row r="112" spans="19:163" s="22" customFormat="1">
      <c r="S112" s="49"/>
      <c r="W112" s="49"/>
      <c r="AA112" s="49"/>
      <c r="AN112" s="49"/>
      <c r="AT112" s="46"/>
      <c r="AX112" s="46"/>
      <c r="BB112" s="46"/>
      <c r="CG112" s="46"/>
      <c r="CK112" s="46"/>
      <c r="CO112" s="46"/>
      <c r="CT112" s="46"/>
      <c r="CX112" s="46"/>
      <c r="DB112" s="46"/>
      <c r="DG112" s="46"/>
      <c r="DK112" s="46"/>
      <c r="DO112" s="46"/>
      <c r="DT112" s="46"/>
      <c r="DX112" s="46"/>
      <c r="EB112" s="46"/>
      <c r="EG112" s="46"/>
      <c r="EK112" s="46"/>
      <c r="EO112" s="46"/>
      <c r="FG112" s="46"/>
    </row>
    <row r="113" spans="19:163" s="22" customFormat="1">
      <c r="S113" s="49"/>
      <c r="W113" s="49"/>
      <c r="AA113" s="49"/>
      <c r="AN113" s="49"/>
      <c r="AT113" s="46"/>
      <c r="AX113" s="46"/>
      <c r="BB113" s="46"/>
      <c r="CG113" s="46"/>
      <c r="CK113" s="46"/>
      <c r="CO113" s="46"/>
      <c r="CT113" s="46"/>
      <c r="CX113" s="46"/>
      <c r="DB113" s="46"/>
      <c r="DG113" s="46"/>
      <c r="DK113" s="46"/>
      <c r="DO113" s="46"/>
      <c r="DT113" s="46"/>
      <c r="DX113" s="46"/>
      <c r="EB113" s="46"/>
      <c r="EG113" s="46"/>
      <c r="EK113" s="46"/>
      <c r="EO113" s="46"/>
      <c r="FG113" s="46"/>
    </row>
    <row r="114" spans="19:163" s="22" customFormat="1">
      <c r="S114" s="49"/>
      <c r="W114" s="49"/>
      <c r="AA114" s="49"/>
      <c r="AN114" s="49"/>
      <c r="AT114" s="46"/>
      <c r="AX114" s="46"/>
      <c r="BB114" s="46"/>
      <c r="CG114" s="46"/>
      <c r="CK114" s="46"/>
      <c r="CO114" s="46"/>
      <c r="CT114" s="46"/>
      <c r="CX114" s="46"/>
      <c r="DB114" s="46"/>
      <c r="DG114" s="46"/>
      <c r="DK114" s="46"/>
      <c r="DO114" s="46"/>
      <c r="DT114" s="46"/>
      <c r="DX114" s="46"/>
      <c r="EB114" s="46"/>
      <c r="EG114" s="46"/>
      <c r="EK114" s="46"/>
      <c r="EO114" s="46"/>
      <c r="FG114" s="46"/>
    </row>
    <row r="115" spans="19:163" s="22" customFormat="1">
      <c r="S115" s="49"/>
      <c r="W115" s="49"/>
      <c r="AA115" s="49"/>
      <c r="AN115" s="49"/>
      <c r="AT115" s="46"/>
      <c r="AX115" s="46"/>
      <c r="BB115" s="46"/>
      <c r="CG115" s="46"/>
      <c r="CK115" s="46"/>
      <c r="CO115" s="46"/>
      <c r="CT115" s="46"/>
      <c r="CX115" s="46"/>
      <c r="DB115" s="46"/>
      <c r="DG115" s="46"/>
      <c r="DK115" s="46"/>
      <c r="DO115" s="46"/>
      <c r="DT115" s="46"/>
      <c r="DX115" s="46"/>
      <c r="EB115" s="46"/>
      <c r="EG115" s="46"/>
      <c r="EK115" s="46"/>
      <c r="EO115" s="46"/>
      <c r="FG115" s="46"/>
    </row>
    <row r="116" spans="19:163" s="22" customFormat="1">
      <c r="AN116" s="49"/>
      <c r="AT116" s="46"/>
      <c r="AX116" s="46"/>
      <c r="BB116" s="46"/>
      <c r="CG116" s="46"/>
      <c r="CK116" s="46"/>
      <c r="CO116" s="46"/>
      <c r="DG116" s="46"/>
      <c r="DK116" s="46"/>
      <c r="DO116" s="46"/>
      <c r="DT116" s="46"/>
      <c r="DX116" s="46"/>
      <c r="EB116" s="46"/>
      <c r="EG116" s="46"/>
      <c r="EK116" s="46"/>
      <c r="EO116" s="46"/>
    </row>
    <row r="117" spans="19:163" s="22" customFormat="1">
      <c r="AN117" s="49"/>
      <c r="CG117" s="46"/>
      <c r="CK117" s="46"/>
      <c r="CO117" s="46"/>
      <c r="DG117" s="46"/>
      <c r="DK117" s="46"/>
      <c r="DO117" s="46"/>
      <c r="EG117" s="46"/>
      <c r="EK117" s="46"/>
      <c r="EO117" s="46"/>
    </row>
    <row r="118" spans="19:163" s="22" customFormat="1">
      <c r="AN118" s="49"/>
      <c r="CG118" s="46"/>
      <c r="CK118" s="46"/>
      <c r="CO118" s="46"/>
      <c r="DG118" s="46"/>
      <c r="DK118" s="46"/>
      <c r="DO118" s="46"/>
    </row>
    <row r="119" spans="19:163" s="22" customFormat="1">
      <c r="AN119" s="49"/>
      <c r="DG119" s="46"/>
      <c r="DK119" s="46"/>
      <c r="DO119" s="46"/>
    </row>
    <row r="120" spans="19:163" s="22" customFormat="1">
      <c r="AN120" s="49"/>
      <c r="DG120" s="46"/>
      <c r="DK120" s="46"/>
      <c r="DO120" s="46"/>
    </row>
    <row r="121" spans="19:163" s="22" customFormat="1">
      <c r="AN121" s="49"/>
      <c r="DG121" s="46"/>
      <c r="DK121" s="46"/>
      <c r="DO121" s="46"/>
    </row>
    <row r="122" spans="19:163" s="22" customFormat="1">
      <c r="AN122" s="49"/>
      <c r="DG122" s="46"/>
      <c r="DK122" s="46"/>
      <c r="DO122" s="46"/>
    </row>
    <row r="123" spans="19:163" s="22" customFormat="1">
      <c r="AN123" s="49"/>
    </row>
    <row r="124" spans="19:163" s="22" customFormat="1">
      <c r="AN124" s="49"/>
    </row>
    <row r="125" spans="19:163" s="22" customFormat="1">
      <c r="AN125" s="49"/>
    </row>
    <row r="126" spans="19:163" s="22" customFormat="1">
      <c r="AN126" s="49"/>
    </row>
    <row r="127" spans="19:163" s="22" customFormat="1">
      <c r="AN127" s="49"/>
    </row>
    <row r="128" spans="19:163" s="22" customFormat="1">
      <c r="AN128" s="49"/>
    </row>
    <row r="129" spans="40:40" s="22" customFormat="1">
      <c r="AN129" s="49"/>
    </row>
    <row r="130" spans="40:40" s="22" customFormat="1">
      <c r="AN130" s="49"/>
    </row>
    <row r="131" spans="40:40" s="22" customFormat="1">
      <c r="AN131" s="49"/>
    </row>
    <row r="132" spans="40:40" s="22" customFormat="1">
      <c r="AN132" s="49"/>
    </row>
    <row r="133" spans="40:40" s="22" customFormat="1">
      <c r="AN133" s="49"/>
    </row>
    <row r="134" spans="40:40" s="22" customFormat="1">
      <c r="AN134" s="49"/>
    </row>
    <row r="135" spans="40:40" s="22" customFormat="1">
      <c r="AN135" s="49"/>
    </row>
    <row r="136" spans="40:40" s="22" customFormat="1">
      <c r="AN136" s="49"/>
    </row>
    <row r="137" spans="40:40" s="22" customFormat="1">
      <c r="AN137" s="49"/>
    </row>
    <row r="138" spans="40:40" s="22" customFormat="1">
      <c r="AN138" s="49"/>
    </row>
    <row r="139" spans="40:40" s="22" customFormat="1">
      <c r="AN139" s="49"/>
    </row>
    <row r="140" spans="40:40" s="22" customFormat="1">
      <c r="AN140" s="49"/>
    </row>
    <row r="141" spans="40:40" s="22" customFormat="1">
      <c r="AN141" s="49"/>
    </row>
    <row r="142" spans="40:40" s="22" customFormat="1">
      <c r="AN142" s="49"/>
    </row>
    <row r="143" spans="40:40" s="22" customFormat="1"/>
    <row r="144" spans="40:40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pans="143:148" s="22" customFormat="1"/>
    <row r="258" spans="143:148" s="22" customFormat="1"/>
    <row r="259" spans="143:148" s="22" customFormat="1"/>
    <row r="260" spans="143:148" s="22" customFormat="1"/>
    <row r="261" spans="143:148" s="22" customFormat="1"/>
    <row r="262" spans="143:148" s="22" customFormat="1"/>
    <row r="263" spans="143:148" s="22" customFormat="1"/>
    <row r="264" spans="143:148" s="22" customFormat="1">
      <c r="EM264" s="23"/>
      <c r="EN264" s="23"/>
      <c r="EO264" s="23"/>
      <c r="EP264" s="23"/>
      <c r="EQ264" s="23"/>
      <c r="ER264" s="23"/>
    </row>
  </sheetData>
  <mergeCells count="20">
    <mergeCell ref="BT1:CE2"/>
    <mergeCell ref="DG1:DS2"/>
    <mergeCell ref="CG1:CR2"/>
    <mergeCell ref="CT1:DE2"/>
    <mergeCell ref="FT1:FY2"/>
    <mergeCell ref="FN1:FS2"/>
    <mergeCell ref="C1:G2"/>
    <mergeCell ref="AU1:BF2"/>
    <mergeCell ref="M1:Q2"/>
    <mergeCell ref="I1:L2"/>
    <mergeCell ref="S1:AE1"/>
    <mergeCell ref="S2:AE2"/>
    <mergeCell ref="AG1:AR1"/>
    <mergeCell ref="AG2:AR2"/>
    <mergeCell ref="BG1:BR2"/>
    <mergeCell ref="FH1:FM2"/>
    <mergeCell ref="DT1:EF2"/>
    <mergeCell ref="FA1:FF2"/>
    <mergeCell ref="EU1:EZ2"/>
    <mergeCell ref="EG1:ES2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zoomScale="75" workbookViewId="0">
      <pane ySplit="1" topLeftCell="A69" activePane="bottomLeft" state="frozen"/>
      <selection pane="bottomLeft" activeCell="L1" sqref="L1"/>
    </sheetView>
  </sheetViews>
  <sheetFormatPr defaultRowHeight="12.75"/>
  <cols>
    <col min="4" max="4" width="12.140625" customWidth="1"/>
  </cols>
  <sheetData>
    <row r="1" spans="1:17">
      <c r="A1" t="s">
        <v>162</v>
      </c>
      <c r="B1" t="s">
        <v>163</v>
      </c>
      <c r="C1" t="s">
        <v>164</v>
      </c>
      <c r="D1" t="s">
        <v>165</v>
      </c>
      <c r="E1" t="s">
        <v>166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t="s">
        <v>173</v>
      </c>
      <c r="M1" t="s">
        <v>174</v>
      </c>
      <c r="N1" t="s">
        <v>175</v>
      </c>
      <c r="O1" t="s">
        <v>176</v>
      </c>
      <c r="P1" t="s">
        <v>177</v>
      </c>
      <c r="Q1" t="s">
        <v>178</v>
      </c>
    </row>
    <row r="2" spans="1:17">
      <c r="A2">
        <v>2</v>
      </c>
      <c r="B2">
        <v>5</v>
      </c>
      <c r="C2">
        <v>43</v>
      </c>
      <c r="D2">
        <v>32.6</v>
      </c>
      <c r="E2">
        <v>39.5</v>
      </c>
      <c r="F2">
        <v>16.3</v>
      </c>
      <c r="G2">
        <v>11.6</v>
      </c>
      <c r="H2">
        <v>43</v>
      </c>
      <c r="I2">
        <v>41.9</v>
      </c>
      <c r="J2">
        <v>25.6</v>
      </c>
      <c r="K2">
        <v>14</v>
      </c>
      <c r="L2">
        <v>18.600000000000001</v>
      </c>
      <c r="M2">
        <v>43</v>
      </c>
      <c r="N2">
        <v>34.9</v>
      </c>
      <c r="O2">
        <v>27.9</v>
      </c>
      <c r="P2">
        <v>16.3</v>
      </c>
      <c r="Q2">
        <v>20.9</v>
      </c>
    </row>
    <row r="3" spans="1:17">
      <c r="A3">
        <v>3</v>
      </c>
      <c r="B3">
        <v>5</v>
      </c>
      <c r="C3">
        <v>24</v>
      </c>
      <c r="D3">
        <v>25</v>
      </c>
      <c r="E3">
        <v>33.299999999999997</v>
      </c>
      <c r="F3">
        <v>20.8</v>
      </c>
      <c r="G3">
        <v>20.8</v>
      </c>
      <c r="H3">
        <v>24</v>
      </c>
      <c r="I3">
        <v>16.7</v>
      </c>
      <c r="J3">
        <v>37.5</v>
      </c>
      <c r="K3">
        <v>33.299999999999997</v>
      </c>
      <c r="L3">
        <v>12.5</v>
      </c>
      <c r="M3">
        <v>26</v>
      </c>
      <c r="N3">
        <v>7.7</v>
      </c>
      <c r="O3">
        <v>38.5</v>
      </c>
      <c r="P3">
        <v>30.8</v>
      </c>
      <c r="Q3">
        <v>23.1</v>
      </c>
    </row>
    <row r="4" spans="1:17">
      <c r="A4">
        <v>4</v>
      </c>
      <c r="B4">
        <v>5</v>
      </c>
      <c r="C4">
        <v>2</v>
      </c>
      <c r="D4">
        <v>0</v>
      </c>
      <c r="E4">
        <v>50</v>
      </c>
      <c r="F4">
        <v>50</v>
      </c>
      <c r="G4">
        <v>0</v>
      </c>
      <c r="H4">
        <v>2</v>
      </c>
      <c r="I4" t="s">
        <v>38</v>
      </c>
      <c r="J4" t="s">
        <v>38</v>
      </c>
      <c r="K4" t="s">
        <v>38</v>
      </c>
      <c r="L4" t="s">
        <v>38</v>
      </c>
      <c r="M4">
        <v>2</v>
      </c>
      <c r="N4" t="s">
        <v>38</v>
      </c>
      <c r="O4" t="s">
        <v>38</v>
      </c>
      <c r="P4" t="s">
        <v>38</v>
      </c>
      <c r="Q4" t="s">
        <v>38</v>
      </c>
    </row>
    <row r="5" spans="1:17">
      <c r="A5">
        <v>5</v>
      </c>
      <c r="B5">
        <v>5</v>
      </c>
      <c r="C5">
        <v>3712</v>
      </c>
      <c r="D5">
        <v>29.4</v>
      </c>
      <c r="E5">
        <v>27.8</v>
      </c>
      <c r="F5">
        <v>24.7</v>
      </c>
      <c r="G5">
        <v>18.2</v>
      </c>
      <c r="H5">
        <v>3712</v>
      </c>
      <c r="I5">
        <v>32.299999999999997</v>
      </c>
      <c r="J5">
        <v>28.5</v>
      </c>
      <c r="K5">
        <v>21.4</v>
      </c>
      <c r="L5">
        <v>17.8</v>
      </c>
      <c r="M5">
        <v>3718</v>
      </c>
      <c r="N5">
        <v>27</v>
      </c>
      <c r="O5">
        <v>31.3</v>
      </c>
      <c r="P5">
        <v>23</v>
      </c>
      <c r="Q5">
        <v>18.600000000000001</v>
      </c>
    </row>
    <row r="6" spans="1:17">
      <c r="A6">
        <v>6</v>
      </c>
      <c r="B6">
        <v>5</v>
      </c>
      <c r="C6">
        <v>23</v>
      </c>
      <c r="D6">
        <v>17.399999999999999</v>
      </c>
      <c r="E6">
        <v>21.7</v>
      </c>
      <c r="F6">
        <v>39.1</v>
      </c>
      <c r="G6">
        <v>21.7</v>
      </c>
      <c r="H6">
        <v>23</v>
      </c>
      <c r="I6">
        <v>8.6999999999999993</v>
      </c>
      <c r="J6">
        <v>26.1</v>
      </c>
      <c r="K6">
        <v>39.1</v>
      </c>
      <c r="L6">
        <v>26.1</v>
      </c>
      <c r="M6">
        <v>23</v>
      </c>
      <c r="N6">
        <v>17.399999999999999</v>
      </c>
      <c r="O6">
        <v>21.7</v>
      </c>
      <c r="P6">
        <v>47.8</v>
      </c>
      <c r="Q6">
        <v>13</v>
      </c>
    </row>
    <row r="7" spans="1:17">
      <c r="A7">
        <v>7</v>
      </c>
      <c r="B7">
        <v>5</v>
      </c>
      <c r="C7">
        <v>111</v>
      </c>
      <c r="D7">
        <v>1.8</v>
      </c>
      <c r="E7">
        <v>12.6</v>
      </c>
      <c r="F7">
        <v>25.2</v>
      </c>
      <c r="G7">
        <v>60.4</v>
      </c>
      <c r="H7">
        <v>111</v>
      </c>
      <c r="I7">
        <v>2.7</v>
      </c>
      <c r="J7">
        <v>12.6</v>
      </c>
      <c r="K7">
        <v>29.7</v>
      </c>
      <c r="L7">
        <v>55</v>
      </c>
      <c r="M7">
        <v>111</v>
      </c>
      <c r="N7">
        <v>1.8</v>
      </c>
      <c r="O7">
        <v>9.9</v>
      </c>
      <c r="P7">
        <v>33.299999999999997</v>
      </c>
      <c r="Q7">
        <v>55</v>
      </c>
    </row>
    <row r="8" spans="1:17">
      <c r="A8">
        <v>8</v>
      </c>
      <c r="B8">
        <v>5</v>
      </c>
      <c r="C8">
        <v>11</v>
      </c>
      <c r="D8">
        <v>9.1</v>
      </c>
      <c r="E8">
        <v>36.4</v>
      </c>
      <c r="F8">
        <v>36.4</v>
      </c>
      <c r="G8">
        <v>18.2</v>
      </c>
      <c r="H8">
        <v>11</v>
      </c>
      <c r="I8">
        <v>18.2</v>
      </c>
      <c r="J8">
        <v>36.4</v>
      </c>
      <c r="K8">
        <v>27.3</v>
      </c>
      <c r="L8">
        <v>18.2</v>
      </c>
      <c r="M8">
        <v>11</v>
      </c>
      <c r="N8">
        <v>9.1</v>
      </c>
      <c r="O8">
        <v>18.2</v>
      </c>
      <c r="P8">
        <v>63.6</v>
      </c>
      <c r="Q8">
        <v>9.1</v>
      </c>
    </row>
    <row r="9" spans="1:17">
      <c r="A9">
        <v>9</v>
      </c>
      <c r="B9">
        <v>5</v>
      </c>
      <c r="C9">
        <v>12</v>
      </c>
      <c r="D9">
        <v>16.7</v>
      </c>
      <c r="E9">
        <v>25</v>
      </c>
      <c r="F9">
        <v>25</v>
      </c>
      <c r="G9">
        <v>33.299999999999997</v>
      </c>
      <c r="H9">
        <v>12</v>
      </c>
      <c r="I9">
        <v>25</v>
      </c>
      <c r="J9">
        <v>8.3000000000000007</v>
      </c>
      <c r="K9">
        <v>25</v>
      </c>
      <c r="L9">
        <v>41.7</v>
      </c>
      <c r="M9">
        <v>12</v>
      </c>
      <c r="N9">
        <v>8.3000000000000007</v>
      </c>
      <c r="O9">
        <v>25</v>
      </c>
      <c r="P9">
        <v>25</v>
      </c>
      <c r="Q9">
        <v>41.7</v>
      </c>
    </row>
    <row r="10" spans="1:17">
      <c r="A10">
        <v>10</v>
      </c>
      <c r="B10">
        <v>5</v>
      </c>
      <c r="C10">
        <v>10</v>
      </c>
      <c r="D10">
        <v>60</v>
      </c>
      <c r="E10">
        <v>10</v>
      </c>
      <c r="F10">
        <v>10</v>
      </c>
      <c r="G10">
        <v>20</v>
      </c>
      <c r="H10">
        <v>10</v>
      </c>
      <c r="I10">
        <v>50</v>
      </c>
      <c r="J10">
        <v>30</v>
      </c>
      <c r="K10">
        <v>10</v>
      </c>
      <c r="L10">
        <v>10</v>
      </c>
      <c r="M10">
        <v>10</v>
      </c>
      <c r="N10">
        <v>40</v>
      </c>
      <c r="O10">
        <v>20</v>
      </c>
      <c r="P10">
        <v>20</v>
      </c>
      <c r="Q10">
        <v>20</v>
      </c>
    </row>
    <row r="11" spans="1:17">
      <c r="A11">
        <v>11</v>
      </c>
      <c r="B11">
        <v>5</v>
      </c>
      <c r="C11">
        <v>44</v>
      </c>
      <c r="D11">
        <v>38.6</v>
      </c>
      <c r="E11">
        <v>34.1</v>
      </c>
      <c r="F11">
        <v>11.4</v>
      </c>
      <c r="G11">
        <v>15.9</v>
      </c>
      <c r="H11">
        <v>44</v>
      </c>
      <c r="I11">
        <v>34.1</v>
      </c>
      <c r="J11">
        <v>31.8</v>
      </c>
      <c r="K11">
        <v>11.4</v>
      </c>
      <c r="L11">
        <v>22.7</v>
      </c>
      <c r="M11">
        <v>44</v>
      </c>
      <c r="N11">
        <v>22.7</v>
      </c>
      <c r="O11">
        <v>31.8</v>
      </c>
      <c r="P11">
        <v>27.3</v>
      </c>
      <c r="Q11">
        <v>18.2</v>
      </c>
    </row>
    <row r="12" spans="1:17">
      <c r="A12">
        <v>12</v>
      </c>
      <c r="B12">
        <v>5</v>
      </c>
      <c r="C12">
        <v>34</v>
      </c>
      <c r="D12">
        <v>41.2</v>
      </c>
      <c r="E12">
        <v>26.5</v>
      </c>
      <c r="F12">
        <v>17.600000000000001</v>
      </c>
      <c r="G12">
        <v>14.7</v>
      </c>
      <c r="H12">
        <v>34</v>
      </c>
      <c r="I12">
        <v>50</v>
      </c>
      <c r="J12">
        <v>20.6</v>
      </c>
      <c r="K12">
        <v>11.8</v>
      </c>
      <c r="L12">
        <v>17.600000000000001</v>
      </c>
      <c r="M12">
        <v>34</v>
      </c>
      <c r="N12">
        <v>47.1</v>
      </c>
      <c r="O12">
        <v>29.4</v>
      </c>
      <c r="P12">
        <v>14.7</v>
      </c>
      <c r="Q12">
        <v>8.8000000000000007</v>
      </c>
    </row>
    <row r="13" spans="1:17">
      <c r="A13">
        <v>13</v>
      </c>
      <c r="B13">
        <v>5</v>
      </c>
      <c r="C13">
        <v>44</v>
      </c>
      <c r="D13">
        <v>36.4</v>
      </c>
      <c r="E13">
        <v>20.5</v>
      </c>
      <c r="F13">
        <v>29.5</v>
      </c>
      <c r="G13">
        <v>13.6</v>
      </c>
      <c r="H13">
        <v>44</v>
      </c>
      <c r="I13">
        <v>27.3</v>
      </c>
      <c r="J13">
        <v>29.5</v>
      </c>
      <c r="K13">
        <v>27.3</v>
      </c>
      <c r="L13">
        <v>15.9</v>
      </c>
      <c r="M13">
        <v>44</v>
      </c>
      <c r="N13">
        <v>25</v>
      </c>
      <c r="O13">
        <v>38.6</v>
      </c>
      <c r="P13">
        <v>31.8</v>
      </c>
      <c r="Q13">
        <v>4.5</v>
      </c>
    </row>
    <row r="14" spans="1:17">
      <c r="A14">
        <v>14</v>
      </c>
      <c r="B14">
        <v>5</v>
      </c>
      <c r="C14">
        <v>82</v>
      </c>
      <c r="D14">
        <v>23.2</v>
      </c>
      <c r="E14">
        <v>31.7</v>
      </c>
      <c r="F14">
        <v>23.2</v>
      </c>
      <c r="G14">
        <v>22</v>
      </c>
      <c r="H14">
        <v>82</v>
      </c>
      <c r="I14">
        <v>24.4</v>
      </c>
      <c r="J14">
        <v>28</v>
      </c>
      <c r="K14">
        <v>23.2</v>
      </c>
      <c r="L14">
        <v>24.4</v>
      </c>
      <c r="M14">
        <v>81</v>
      </c>
      <c r="N14">
        <v>13.6</v>
      </c>
      <c r="O14">
        <v>44.4</v>
      </c>
      <c r="P14">
        <v>19.8</v>
      </c>
      <c r="Q14">
        <v>22.2</v>
      </c>
    </row>
    <row r="15" spans="1:17">
      <c r="A15">
        <v>15</v>
      </c>
      <c r="B15">
        <v>5</v>
      </c>
      <c r="C15">
        <v>32</v>
      </c>
      <c r="D15">
        <v>9.4</v>
      </c>
      <c r="E15">
        <v>15.6</v>
      </c>
      <c r="F15">
        <v>46.9</v>
      </c>
      <c r="G15">
        <v>28.1</v>
      </c>
      <c r="H15">
        <v>32</v>
      </c>
      <c r="I15">
        <v>12.5</v>
      </c>
      <c r="J15">
        <v>12.5</v>
      </c>
      <c r="K15">
        <v>50</v>
      </c>
      <c r="L15">
        <v>25</v>
      </c>
      <c r="M15">
        <v>31</v>
      </c>
      <c r="N15">
        <v>19.399999999999999</v>
      </c>
      <c r="O15">
        <v>29</v>
      </c>
      <c r="P15">
        <v>32.299999999999997</v>
      </c>
      <c r="Q15">
        <v>19.399999999999999</v>
      </c>
    </row>
    <row r="16" spans="1:17">
      <c r="A16">
        <v>16</v>
      </c>
      <c r="B16">
        <v>5</v>
      </c>
      <c r="C16">
        <v>1027</v>
      </c>
      <c r="D16">
        <v>33.799999999999997</v>
      </c>
      <c r="E16">
        <v>30.8</v>
      </c>
      <c r="F16">
        <v>23.6</v>
      </c>
      <c r="G16">
        <v>11.9</v>
      </c>
      <c r="H16">
        <v>1027</v>
      </c>
      <c r="I16">
        <v>35.9</v>
      </c>
      <c r="J16">
        <v>29.3</v>
      </c>
      <c r="K16">
        <v>22</v>
      </c>
      <c r="L16">
        <v>12.8</v>
      </c>
      <c r="M16">
        <v>1024</v>
      </c>
      <c r="N16">
        <v>25.7</v>
      </c>
      <c r="O16">
        <v>35.5</v>
      </c>
      <c r="P16">
        <v>24.6</v>
      </c>
      <c r="Q16">
        <v>14.2</v>
      </c>
    </row>
    <row r="17" spans="1:17">
      <c r="A17">
        <v>17</v>
      </c>
      <c r="B17">
        <v>5</v>
      </c>
      <c r="C17">
        <v>255</v>
      </c>
      <c r="D17">
        <v>37.6</v>
      </c>
      <c r="E17">
        <v>26.7</v>
      </c>
      <c r="F17">
        <v>23.9</v>
      </c>
      <c r="G17">
        <v>11.8</v>
      </c>
      <c r="H17">
        <v>255</v>
      </c>
      <c r="I17">
        <v>38</v>
      </c>
      <c r="J17">
        <v>29.4</v>
      </c>
      <c r="K17">
        <v>18.399999999999999</v>
      </c>
      <c r="L17">
        <v>14.1</v>
      </c>
      <c r="M17">
        <v>256</v>
      </c>
      <c r="N17">
        <v>19.100000000000001</v>
      </c>
      <c r="O17">
        <v>32.4</v>
      </c>
      <c r="P17">
        <v>25.4</v>
      </c>
      <c r="Q17">
        <v>23</v>
      </c>
    </row>
    <row r="18" spans="1:17">
      <c r="A18">
        <v>18</v>
      </c>
      <c r="B18">
        <v>5</v>
      </c>
      <c r="C18">
        <v>22</v>
      </c>
      <c r="D18">
        <v>50</v>
      </c>
      <c r="E18">
        <v>36.4</v>
      </c>
      <c r="F18">
        <v>4.5</v>
      </c>
      <c r="G18">
        <v>9.1</v>
      </c>
      <c r="H18">
        <v>22</v>
      </c>
      <c r="I18">
        <v>63.6</v>
      </c>
      <c r="J18">
        <v>18.2</v>
      </c>
      <c r="K18">
        <v>9.1</v>
      </c>
      <c r="L18">
        <v>9.1</v>
      </c>
      <c r="M18">
        <v>22</v>
      </c>
      <c r="N18">
        <v>68.2</v>
      </c>
      <c r="O18">
        <v>22.7</v>
      </c>
      <c r="P18">
        <v>0</v>
      </c>
      <c r="Q18">
        <v>9.1</v>
      </c>
    </row>
    <row r="19" spans="1:17">
      <c r="A19">
        <v>19</v>
      </c>
      <c r="B19">
        <v>5</v>
      </c>
      <c r="C19">
        <v>13</v>
      </c>
      <c r="D19">
        <v>15.4</v>
      </c>
      <c r="E19">
        <v>30.8</v>
      </c>
      <c r="F19">
        <v>38.5</v>
      </c>
      <c r="G19">
        <v>15.4</v>
      </c>
      <c r="H19">
        <v>13</v>
      </c>
      <c r="I19">
        <v>15.4</v>
      </c>
      <c r="J19">
        <v>46.2</v>
      </c>
      <c r="K19">
        <v>15.4</v>
      </c>
      <c r="L19">
        <v>23.1</v>
      </c>
      <c r="M19">
        <v>13</v>
      </c>
      <c r="N19">
        <v>30.8</v>
      </c>
      <c r="O19">
        <v>23.1</v>
      </c>
      <c r="P19">
        <v>23.1</v>
      </c>
      <c r="Q19">
        <v>23.1</v>
      </c>
    </row>
    <row r="20" spans="1:17">
      <c r="A20">
        <v>20</v>
      </c>
      <c r="B20">
        <v>5</v>
      </c>
      <c r="C20">
        <v>4</v>
      </c>
      <c r="D20">
        <v>0</v>
      </c>
      <c r="E20">
        <v>25</v>
      </c>
      <c r="F20">
        <v>0</v>
      </c>
      <c r="G20">
        <v>75</v>
      </c>
      <c r="H20">
        <v>4</v>
      </c>
      <c r="I20" t="s">
        <v>38</v>
      </c>
      <c r="J20" t="s">
        <v>38</v>
      </c>
      <c r="K20" t="s">
        <v>38</v>
      </c>
      <c r="L20" t="s">
        <v>38</v>
      </c>
      <c r="M20">
        <v>4</v>
      </c>
      <c r="N20" t="s">
        <v>38</v>
      </c>
      <c r="O20" t="s">
        <v>38</v>
      </c>
      <c r="P20" t="s">
        <v>38</v>
      </c>
      <c r="Q20" t="s">
        <v>38</v>
      </c>
    </row>
    <row r="21" spans="1:17">
      <c r="A21">
        <v>22</v>
      </c>
      <c r="B21">
        <v>5</v>
      </c>
      <c r="C21">
        <v>387</v>
      </c>
      <c r="D21">
        <v>32.6</v>
      </c>
      <c r="E21">
        <v>27.9</v>
      </c>
      <c r="F21">
        <v>23.5</v>
      </c>
      <c r="G21">
        <v>16</v>
      </c>
      <c r="H21">
        <v>387</v>
      </c>
      <c r="I21">
        <v>33.6</v>
      </c>
      <c r="J21">
        <v>26.6</v>
      </c>
      <c r="K21">
        <v>22.2</v>
      </c>
      <c r="L21">
        <v>17.600000000000001</v>
      </c>
      <c r="M21">
        <v>386</v>
      </c>
      <c r="N21">
        <v>25.6</v>
      </c>
      <c r="O21">
        <v>31.3</v>
      </c>
      <c r="P21">
        <v>26.7</v>
      </c>
      <c r="Q21">
        <v>16.3</v>
      </c>
    </row>
    <row r="22" spans="1:17">
      <c r="A22">
        <v>23</v>
      </c>
      <c r="B22">
        <v>5</v>
      </c>
      <c r="C22">
        <v>3</v>
      </c>
      <c r="D22">
        <v>0</v>
      </c>
      <c r="E22">
        <v>0</v>
      </c>
      <c r="F22">
        <v>100</v>
      </c>
      <c r="G22">
        <v>0</v>
      </c>
      <c r="H22">
        <v>3</v>
      </c>
      <c r="I22" t="s">
        <v>38</v>
      </c>
      <c r="J22" t="s">
        <v>38</v>
      </c>
      <c r="K22" t="s">
        <v>38</v>
      </c>
      <c r="L22" t="s">
        <v>38</v>
      </c>
      <c r="M22">
        <v>3</v>
      </c>
      <c r="N22" t="s">
        <v>38</v>
      </c>
      <c r="O22" t="s">
        <v>38</v>
      </c>
      <c r="P22" t="s">
        <v>38</v>
      </c>
      <c r="Q22" t="s">
        <v>38</v>
      </c>
    </row>
    <row r="23" spans="1:17">
      <c r="A23">
        <v>24</v>
      </c>
      <c r="B23">
        <v>5</v>
      </c>
      <c r="C23">
        <v>655</v>
      </c>
      <c r="D23">
        <v>32.1</v>
      </c>
      <c r="E23">
        <v>28.4</v>
      </c>
      <c r="F23">
        <v>22.3</v>
      </c>
      <c r="G23">
        <v>17.3</v>
      </c>
      <c r="H23">
        <v>654</v>
      </c>
      <c r="I23">
        <v>33.9</v>
      </c>
      <c r="J23">
        <v>27.4</v>
      </c>
      <c r="K23">
        <v>22.6</v>
      </c>
      <c r="L23">
        <v>16.100000000000001</v>
      </c>
      <c r="M23">
        <v>647</v>
      </c>
      <c r="N23">
        <v>24.4</v>
      </c>
      <c r="O23">
        <v>31.8</v>
      </c>
      <c r="P23">
        <v>26</v>
      </c>
      <c r="Q23">
        <v>17.8</v>
      </c>
    </row>
    <row r="24" spans="1:17">
      <c r="A24">
        <v>25</v>
      </c>
      <c r="B24">
        <v>5</v>
      </c>
      <c r="C24">
        <v>179</v>
      </c>
      <c r="D24">
        <v>26.3</v>
      </c>
      <c r="E24">
        <v>33.5</v>
      </c>
      <c r="F24">
        <v>18.399999999999999</v>
      </c>
      <c r="G24">
        <v>21.8</v>
      </c>
      <c r="H24">
        <v>179</v>
      </c>
      <c r="I24">
        <v>30.7</v>
      </c>
      <c r="J24">
        <v>26.3</v>
      </c>
      <c r="K24">
        <v>21.2</v>
      </c>
      <c r="L24">
        <v>21.8</v>
      </c>
      <c r="M24">
        <v>178</v>
      </c>
      <c r="N24">
        <v>18.5</v>
      </c>
      <c r="O24">
        <v>37.1</v>
      </c>
      <c r="P24">
        <v>23</v>
      </c>
      <c r="Q24">
        <v>21.3</v>
      </c>
    </row>
    <row r="25" spans="1:17">
      <c r="A25">
        <v>27</v>
      </c>
      <c r="B25">
        <v>5</v>
      </c>
      <c r="C25">
        <v>8</v>
      </c>
      <c r="D25">
        <v>12.5</v>
      </c>
      <c r="E25">
        <v>37.5</v>
      </c>
      <c r="F25">
        <v>25</v>
      </c>
      <c r="G25">
        <v>25</v>
      </c>
      <c r="H25">
        <v>8</v>
      </c>
      <c r="I25">
        <v>25</v>
      </c>
      <c r="J25">
        <v>25</v>
      </c>
      <c r="K25">
        <v>12.5</v>
      </c>
      <c r="L25">
        <v>37.5</v>
      </c>
      <c r="M25">
        <v>8</v>
      </c>
      <c r="N25">
        <v>12.5</v>
      </c>
      <c r="O25">
        <v>50</v>
      </c>
      <c r="P25">
        <v>12.5</v>
      </c>
      <c r="Q25">
        <v>25</v>
      </c>
    </row>
    <row r="26" spans="1:17">
      <c r="A26">
        <v>28</v>
      </c>
      <c r="B26">
        <v>5</v>
      </c>
      <c r="C26">
        <v>188</v>
      </c>
      <c r="D26">
        <v>23.9</v>
      </c>
      <c r="E26">
        <v>30.9</v>
      </c>
      <c r="F26">
        <v>18.100000000000001</v>
      </c>
      <c r="G26">
        <v>27.1</v>
      </c>
      <c r="H26">
        <v>188</v>
      </c>
      <c r="I26">
        <v>25.5</v>
      </c>
      <c r="J26">
        <v>33</v>
      </c>
      <c r="K26">
        <v>15.4</v>
      </c>
      <c r="L26">
        <v>26.1</v>
      </c>
      <c r="M26">
        <v>189</v>
      </c>
      <c r="N26">
        <v>18.5</v>
      </c>
      <c r="O26">
        <v>31.2</v>
      </c>
      <c r="P26">
        <v>24.3</v>
      </c>
      <c r="Q26">
        <v>25.9</v>
      </c>
    </row>
    <row r="27" spans="1:17">
      <c r="A27">
        <v>29</v>
      </c>
      <c r="B27">
        <v>5</v>
      </c>
      <c r="C27">
        <v>28</v>
      </c>
      <c r="D27">
        <v>7.1</v>
      </c>
      <c r="E27">
        <v>3.6</v>
      </c>
      <c r="F27">
        <v>17.899999999999999</v>
      </c>
      <c r="G27">
        <v>71.400000000000006</v>
      </c>
      <c r="H27">
        <v>28</v>
      </c>
      <c r="I27">
        <v>7.1</v>
      </c>
      <c r="J27">
        <v>0</v>
      </c>
      <c r="K27">
        <v>32.1</v>
      </c>
      <c r="L27">
        <v>60.7</v>
      </c>
      <c r="M27">
        <v>29</v>
      </c>
      <c r="N27">
        <v>3.4</v>
      </c>
      <c r="O27">
        <v>10.3</v>
      </c>
      <c r="P27">
        <v>20.7</v>
      </c>
      <c r="Q27">
        <v>65.5</v>
      </c>
    </row>
    <row r="28" spans="1:17">
      <c r="A28">
        <v>30</v>
      </c>
      <c r="B28">
        <v>5</v>
      </c>
      <c r="C28">
        <v>29</v>
      </c>
      <c r="D28">
        <v>10.3</v>
      </c>
      <c r="E28">
        <v>13.8</v>
      </c>
      <c r="F28">
        <v>20.7</v>
      </c>
      <c r="G28">
        <v>55.2</v>
      </c>
      <c r="H28">
        <v>29</v>
      </c>
      <c r="I28">
        <v>6.9</v>
      </c>
      <c r="J28">
        <v>10.3</v>
      </c>
      <c r="K28">
        <v>31</v>
      </c>
      <c r="L28">
        <v>51.7</v>
      </c>
      <c r="M28">
        <v>29</v>
      </c>
      <c r="N28">
        <v>6.9</v>
      </c>
      <c r="O28">
        <v>10.3</v>
      </c>
      <c r="P28">
        <v>20.7</v>
      </c>
      <c r="Q28">
        <v>62.1</v>
      </c>
    </row>
    <row r="29" spans="1:17">
      <c r="A29">
        <v>31</v>
      </c>
      <c r="B29">
        <v>5</v>
      </c>
      <c r="C29">
        <v>352</v>
      </c>
      <c r="D29">
        <v>3.1</v>
      </c>
      <c r="E29">
        <v>9.4</v>
      </c>
      <c r="F29">
        <v>24.4</v>
      </c>
      <c r="G29">
        <v>63.1</v>
      </c>
      <c r="H29">
        <v>352</v>
      </c>
      <c r="I29">
        <v>5.7</v>
      </c>
      <c r="J29">
        <v>8.8000000000000007</v>
      </c>
      <c r="K29">
        <v>28.1</v>
      </c>
      <c r="L29">
        <v>57.4</v>
      </c>
      <c r="M29">
        <v>345</v>
      </c>
      <c r="N29">
        <v>4.0999999999999996</v>
      </c>
      <c r="O29">
        <v>13.3</v>
      </c>
      <c r="P29">
        <v>30.4</v>
      </c>
      <c r="Q29">
        <v>52.2</v>
      </c>
    </row>
    <row r="30" spans="1:17">
      <c r="A30">
        <v>32</v>
      </c>
      <c r="B30">
        <v>5</v>
      </c>
      <c r="C30">
        <v>144</v>
      </c>
      <c r="D30">
        <v>2.1</v>
      </c>
      <c r="E30">
        <v>6.2</v>
      </c>
      <c r="F30">
        <v>18.100000000000001</v>
      </c>
      <c r="G30">
        <v>73.599999999999994</v>
      </c>
      <c r="H30">
        <v>144</v>
      </c>
      <c r="I30">
        <v>3.5</v>
      </c>
      <c r="J30">
        <v>7.6</v>
      </c>
      <c r="K30">
        <v>16</v>
      </c>
      <c r="L30">
        <v>72.900000000000006</v>
      </c>
      <c r="M30">
        <v>144</v>
      </c>
      <c r="N30">
        <v>1.4</v>
      </c>
      <c r="O30">
        <v>6.2</v>
      </c>
      <c r="P30">
        <v>20.8</v>
      </c>
      <c r="Q30">
        <v>71.5</v>
      </c>
    </row>
    <row r="31" spans="1:17">
      <c r="A31">
        <v>33</v>
      </c>
      <c r="B31">
        <v>5</v>
      </c>
      <c r="C31">
        <v>1108</v>
      </c>
      <c r="D31">
        <v>31.6</v>
      </c>
      <c r="E31">
        <v>27.5</v>
      </c>
      <c r="F31">
        <v>23.2</v>
      </c>
      <c r="G31">
        <v>17.7</v>
      </c>
      <c r="H31">
        <v>1107</v>
      </c>
      <c r="I31">
        <v>31.7</v>
      </c>
      <c r="J31">
        <v>26.7</v>
      </c>
      <c r="K31">
        <v>23</v>
      </c>
      <c r="L31">
        <v>18.5</v>
      </c>
      <c r="M31">
        <v>1104</v>
      </c>
      <c r="N31">
        <v>22.6</v>
      </c>
      <c r="O31">
        <v>31.1</v>
      </c>
      <c r="P31">
        <v>26.6</v>
      </c>
      <c r="Q31">
        <v>19.7</v>
      </c>
    </row>
    <row r="32" spans="1:17">
      <c r="A32">
        <v>34</v>
      </c>
      <c r="B32">
        <v>5</v>
      </c>
      <c r="C32">
        <v>31</v>
      </c>
      <c r="D32">
        <v>48.4</v>
      </c>
      <c r="E32">
        <v>29</v>
      </c>
      <c r="F32">
        <v>12.9</v>
      </c>
      <c r="G32">
        <v>9.6999999999999993</v>
      </c>
      <c r="H32">
        <v>31</v>
      </c>
      <c r="I32">
        <v>35.5</v>
      </c>
      <c r="J32">
        <v>38.700000000000003</v>
      </c>
      <c r="K32">
        <v>12.9</v>
      </c>
      <c r="L32">
        <v>12.9</v>
      </c>
      <c r="M32">
        <v>31</v>
      </c>
      <c r="N32">
        <v>6.5</v>
      </c>
      <c r="O32">
        <v>38.700000000000003</v>
      </c>
      <c r="P32">
        <v>38.700000000000003</v>
      </c>
      <c r="Q32">
        <v>16.100000000000001</v>
      </c>
    </row>
    <row r="33" spans="1:17">
      <c r="A33">
        <v>35</v>
      </c>
      <c r="B33">
        <v>5</v>
      </c>
      <c r="C33">
        <v>51</v>
      </c>
      <c r="D33">
        <v>11.8</v>
      </c>
      <c r="E33">
        <v>15.7</v>
      </c>
      <c r="F33">
        <v>35.299999999999997</v>
      </c>
      <c r="G33">
        <v>37.299999999999997</v>
      </c>
      <c r="H33">
        <v>51</v>
      </c>
      <c r="I33">
        <v>9.8000000000000007</v>
      </c>
      <c r="J33">
        <v>17.600000000000001</v>
      </c>
      <c r="K33">
        <v>23.5</v>
      </c>
      <c r="L33">
        <v>49</v>
      </c>
      <c r="M33">
        <v>51</v>
      </c>
      <c r="N33">
        <v>5.9</v>
      </c>
      <c r="O33">
        <v>19.600000000000001</v>
      </c>
      <c r="P33">
        <v>35.299999999999997</v>
      </c>
      <c r="Q33">
        <v>39.200000000000003</v>
      </c>
    </row>
    <row r="34" spans="1:17">
      <c r="A34">
        <v>36</v>
      </c>
      <c r="B34">
        <v>5</v>
      </c>
      <c r="C34">
        <v>101</v>
      </c>
      <c r="D34">
        <v>17.8</v>
      </c>
      <c r="E34">
        <v>12.9</v>
      </c>
      <c r="F34">
        <v>30.7</v>
      </c>
      <c r="G34">
        <v>38.6</v>
      </c>
      <c r="H34">
        <v>101</v>
      </c>
      <c r="I34">
        <v>18.8</v>
      </c>
      <c r="J34">
        <v>17.8</v>
      </c>
      <c r="K34">
        <v>26.7</v>
      </c>
      <c r="L34">
        <v>36.6</v>
      </c>
      <c r="M34">
        <v>97</v>
      </c>
      <c r="N34">
        <v>14.4</v>
      </c>
      <c r="O34">
        <v>34</v>
      </c>
      <c r="P34">
        <v>20.6</v>
      </c>
      <c r="Q34">
        <v>30.9</v>
      </c>
    </row>
    <row r="35" spans="1:17">
      <c r="A35">
        <v>37</v>
      </c>
      <c r="B35">
        <v>5</v>
      </c>
      <c r="C35">
        <v>140</v>
      </c>
      <c r="D35">
        <v>5</v>
      </c>
      <c r="E35">
        <v>7.1</v>
      </c>
      <c r="F35">
        <v>21.4</v>
      </c>
      <c r="G35">
        <v>66.400000000000006</v>
      </c>
      <c r="H35">
        <v>140</v>
      </c>
      <c r="I35">
        <v>5</v>
      </c>
      <c r="J35">
        <v>9.3000000000000007</v>
      </c>
      <c r="K35">
        <v>17.899999999999999</v>
      </c>
      <c r="L35">
        <v>67.900000000000006</v>
      </c>
      <c r="M35">
        <v>136</v>
      </c>
      <c r="N35">
        <v>4.4000000000000004</v>
      </c>
      <c r="O35">
        <v>16.899999999999999</v>
      </c>
      <c r="P35">
        <v>25.7</v>
      </c>
      <c r="Q35">
        <v>52.9</v>
      </c>
    </row>
    <row r="36" spans="1:17">
      <c r="A36">
        <v>38</v>
      </c>
      <c r="B36">
        <v>5</v>
      </c>
      <c r="C36">
        <v>2</v>
      </c>
      <c r="D36">
        <v>0</v>
      </c>
      <c r="E36">
        <v>50</v>
      </c>
      <c r="F36">
        <v>50</v>
      </c>
      <c r="G36">
        <v>0</v>
      </c>
      <c r="H36">
        <v>2</v>
      </c>
      <c r="I36" t="s">
        <v>38</v>
      </c>
      <c r="J36" t="s">
        <v>38</v>
      </c>
      <c r="K36" t="s">
        <v>38</v>
      </c>
      <c r="L36" t="s">
        <v>38</v>
      </c>
      <c r="M36">
        <v>2</v>
      </c>
      <c r="N36" t="s">
        <v>38</v>
      </c>
      <c r="O36" t="s">
        <v>38</v>
      </c>
      <c r="P36" t="s">
        <v>38</v>
      </c>
      <c r="Q36" t="s">
        <v>38</v>
      </c>
    </row>
    <row r="37" spans="1:17">
      <c r="A37">
        <v>39</v>
      </c>
      <c r="B37">
        <v>5</v>
      </c>
      <c r="C37">
        <v>23</v>
      </c>
      <c r="D37">
        <v>34.799999999999997</v>
      </c>
      <c r="E37">
        <v>26.1</v>
      </c>
      <c r="F37">
        <v>26.1</v>
      </c>
      <c r="G37">
        <v>13</v>
      </c>
      <c r="H37">
        <v>23</v>
      </c>
      <c r="I37">
        <v>39.1</v>
      </c>
      <c r="J37">
        <v>26.1</v>
      </c>
      <c r="K37">
        <v>21.7</v>
      </c>
      <c r="L37">
        <v>13</v>
      </c>
      <c r="M37">
        <v>23</v>
      </c>
      <c r="N37">
        <v>34.799999999999997</v>
      </c>
      <c r="O37">
        <v>34.799999999999997</v>
      </c>
      <c r="P37">
        <v>26.1</v>
      </c>
      <c r="Q37">
        <v>4.3</v>
      </c>
    </row>
    <row r="38" spans="1:17">
      <c r="A38">
        <v>40</v>
      </c>
      <c r="B38">
        <v>5</v>
      </c>
      <c r="C38">
        <v>11</v>
      </c>
      <c r="D38">
        <v>9.1</v>
      </c>
      <c r="E38">
        <v>45.5</v>
      </c>
      <c r="F38">
        <v>27.3</v>
      </c>
      <c r="G38">
        <v>18.2</v>
      </c>
      <c r="H38">
        <v>11</v>
      </c>
      <c r="I38">
        <v>9.1</v>
      </c>
      <c r="J38">
        <v>27.3</v>
      </c>
      <c r="K38">
        <v>45.5</v>
      </c>
      <c r="L38">
        <v>18.2</v>
      </c>
      <c r="M38">
        <v>11</v>
      </c>
      <c r="N38">
        <v>0</v>
      </c>
      <c r="O38">
        <v>45.5</v>
      </c>
      <c r="P38">
        <v>36.4</v>
      </c>
      <c r="Q38">
        <v>18.2</v>
      </c>
    </row>
    <row r="39" spans="1:17">
      <c r="A39">
        <v>42</v>
      </c>
      <c r="B39">
        <v>5</v>
      </c>
      <c r="C39">
        <v>123</v>
      </c>
      <c r="D39">
        <v>35</v>
      </c>
      <c r="E39">
        <v>23.6</v>
      </c>
      <c r="F39">
        <v>24.4</v>
      </c>
      <c r="G39">
        <v>17.100000000000001</v>
      </c>
      <c r="H39">
        <v>123</v>
      </c>
      <c r="I39">
        <v>39.799999999999997</v>
      </c>
      <c r="J39">
        <v>21.1</v>
      </c>
      <c r="K39">
        <v>16.3</v>
      </c>
      <c r="L39">
        <v>22.8</v>
      </c>
      <c r="M39">
        <v>124</v>
      </c>
      <c r="N39">
        <v>30.6</v>
      </c>
      <c r="O39">
        <v>32.299999999999997</v>
      </c>
      <c r="P39">
        <v>21.8</v>
      </c>
      <c r="Q39">
        <v>15.3</v>
      </c>
    </row>
    <row r="40" spans="1:17">
      <c r="A40">
        <v>43</v>
      </c>
      <c r="B40">
        <v>5</v>
      </c>
      <c r="C40">
        <v>10</v>
      </c>
      <c r="D40">
        <v>20</v>
      </c>
      <c r="E40">
        <v>50</v>
      </c>
      <c r="F40">
        <v>20</v>
      </c>
      <c r="G40">
        <v>10</v>
      </c>
      <c r="H40">
        <v>10</v>
      </c>
      <c r="I40">
        <v>60</v>
      </c>
      <c r="J40">
        <v>30</v>
      </c>
      <c r="K40">
        <v>0</v>
      </c>
      <c r="L40">
        <v>10</v>
      </c>
      <c r="M40">
        <v>10</v>
      </c>
      <c r="N40">
        <v>20</v>
      </c>
      <c r="O40">
        <v>50</v>
      </c>
      <c r="P40">
        <v>20</v>
      </c>
      <c r="Q40">
        <v>10</v>
      </c>
    </row>
    <row r="41" spans="1:17">
      <c r="A41">
        <v>44</v>
      </c>
      <c r="B41">
        <v>5</v>
      </c>
      <c r="C41">
        <v>17</v>
      </c>
      <c r="D41">
        <v>47.1</v>
      </c>
      <c r="E41">
        <v>23.5</v>
      </c>
      <c r="F41">
        <v>11.8</v>
      </c>
      <c r="G41">
        <v>17.600000000000001</v>
      </c>
      <c r="H41">
        <v>17</v>
      </c>
      <c r="I41">
        <v>35.299999999999997</v>
      </c>
      <c r="J41">
        <v>35.299999999999997</v>
      </c>
      <c r="K41">
        <v>5.9</v>
      </c>
      <c r="L41">
        <v>23.5</v>
      </c>
      <c r="M41">
        <v>17</v>
      </c>
      <c r="N41">
        <v>23.5</v>
      </c>
      <c r="O41">
        <v>35.299999999999997</v>
      </c>
      <c r="P41">
        <v>29.4</v>
      </c>
      <c r="Q41">
        <v>11.8</v>
      </c>
    </row>
    <row r="42" spans="1:17">
      <c r="A42">
        <v>45</v>
      </c>
      <c r="B42">
        <v>5</v>
      </c>
      <c r="C42">
        <v>61</v>
      </c>
      <c r="D42">
        <v>0</v>
      </c>
      <c r="E42">
        <v>6.6</v>
      </c>
      <c r="F42">
        <v>21.3</v>
      </c>
      <c r="G42">
        <v>72.099999999999994</v>
      </c>
      <c r="H42">
        <v>61</v>
      </c>
      <c r="I42">
        <v>1.6</v>
      </c>
      <c r="J42">
        <v>8.1999999999999993</v>
      </c>
      <c r="K42">
        <v>31.1</v>
      </c>
      <c r="L42">
        <v>59</v>
      </c>
      <c r="M42">
        <v>60</v>
      </c>
      <c r="N42">
        <v>0</v>
      </c>
      <c r="O42">
        <v>11.7</v>
      </c>
      <c r="P42">
        <v>40</v>
      </c>
      <c r="Q42">
        <v>48.3</v>
      </c>
    </row>
    <row r="43" spans="1:17">
      <c r="A43">
        <v>46</v>
      </c>
      <c r="B43">
        <v>5</v>
      </c>
      <c r="C43">
        <v>12</v>
      </c>
      <c r="D43">
        <v>0</v>
      </c>
      <c r="E43">
        <v>16.7</v>
      </c>
      <c r="F43">
        <v>50</v>
      </c>
      <c r="G43">
        <v>33.299999999999997</v>
      </c>
      <c r="H43">
        <v>12</v>
      </c>
      <c r="I43">
        <v>0</v>
      </c>
      <c r="J43">
        <v>25</v>
      </c>
      <c r="K43">
        <v>58.3</v>
      </c>
      <c r="L43">
        <v>16.7</v>
      </c>
      <c r="M43">
        <v>12</v>
      </c>
      <c r="N43">
        <v>0</v>
      </c>
      <c r="O43">
        <v>25</v>
      </c>
      <c r="P43">
        <v>41.7</v>
      </c>
      <c r="Q43">
        <v>33.299999999999997</v>
      </c>
    </row>
    <row r="44" spans="1:17">
      <c r="A44">
        <v>47</v>
      </c>
      <c r="B44">
        <v>5</v>
      </c>
      <c r="C44">
        <v>36</v>
      </c>
      <c r="D44">
        <v>16.7</v>
      </c>
      <c r="E44">
        <v>30.6</v>
      </c>
      <c r="F44">
        <v>33.299999999999997</v>
      </c>
      <c r="G44">
        <v>19.399999999999999</v>
      </c>
      <c r="H44">
        <v>36</v>
      </c>
      <c r="I44">
        <v>13.9</v>
      </c>
      <c r="J44">
        <v>44.4</v>
      </c>
      <c r="K44">
        <v>19.399999999999999</v>
      </c>
      <c r="L44">
        <v>22.2</v>
      </c>
      <c r="M44">
        <v>36</v>
      </c>
      <c r="N44">
        <v>11.1</v>
      </c>
      <c r="O44">
        <v>36.1</v>
      </c>
      <c r="P44">
        <v>38.9</v>
      </c>
      <c r="Q44">
        <v>13.9</v>
      </c>
    </row>
    <row r="45" spans="1:17">
      <c r="A45">
        <v>48</v>
      </c>
      <c r="B45">
        <v>5</v>
      </c>
      <c r="C45">
        <v>65</v>
      </c>
      <c r="D45">
        <v>41.5</v>
      </c>
      <c r="E45">
        <v>29.2</v>
      </c>
      <c r="F45">
        <v>18.5</v>
      </c>
      <c r="G45">
        <v>10.8</v>
      </c>
      <c r="H45">
        <v>65</v>
      </c>
      <c r="I45">
        <v>36.9</v>
      </c>
      <c r="J45">
        <v>27.7</v>
      </c>
      <c r="K45">
        <v>18.5</v>
      </c>
      <c r="L45">
        <v>16.899999999999999</v>
      </c>
      <c r="M45">
        <v>65</v>
      </c>
      <c r="N45">
        <v>23.1</v>
      </c>
      <c r="O45">
        <v>47.7</v>
      </c>
      <c r="P45">
        <v>20</v>
      </c>
      <c r="Q45">
        <v>9.1999999999999993</v>
      </c>
    </row>
    <row r="46" spans="1:17">
      <c r="A46">
        <v>49</v>
      </c>
      <c r="B46">
        <v>5</v>
      </c>
      <c r="C46">
        <v>33</v>
      </c>
      <c r="D46">
        <v>42.4</v>
      </c>
      <c r="E46">
        <v>36.4</v>
      </c>
      <c r="F46">
        <v>12.1</v>
      </c>
      <c r="G46">
        <v>9.1</v>
      </c>
      <c r="H46">
        <v>33</v>
      </c>
      <c r="I46">
        <v>45.5</v>
      </c>
      <c r="J46">
        <v>21.2</v>
      </c>
      <c r="K46">
        <v>18.2</v>
      </c>
      <c r="L46">
        <v>15.2</v>
      </c>
      <c r="M46">
        <v>33</v>
      </c>
      <c r="N46">
        <v>30.3</v>
      </c>
      <c r="O46">
        <v>42.4</v>
      </c>
      <c r="P46">
        <v>12.1</v>
      </c>
      <c r="Q46">
        <v>15.2</v>
      </c>
    </row>
    <row r="47" spans="1:17">
      <c r="A47">
        <v>50</v>
      </c>
      <c r="B47">
        <v>5</v>
      </c>
      <c r="C47">
        <v>12</v>
      </c>
      <c r="D47">
        <v>16.7</v>
      </c>
      <c r="E47">
        <v>25</v>
      </c>
      <c r="F47">
        <v>25</v>
      </c>
      <c r="G47">
        <v>33.299999999999997</v>
      </c>
      <c r="H47">
        <v>12</v>
      </c>
      <c r="I47">
        <v>25</v>
      </c>
      <c r="J47">
        <v>25</v>
      </c>
      <c r="K47">
        <v>25</v>
      </c>
      <c r="L47">
        <v>25</v>
      </c>
      <c r="M47">
        <v>12</v>
      </c>
      <c r="N47">
        <v>0</v>
      </c>
      <c r="O47">
        <v>50</v>
      </c>
      <c r="P47">
        <v>16.7</v>
      </c>
      <c r="Q47">
        <v>33.299999999999997</v>
      </c>
    </row>
    <row r="48" spans="1:17">
      <c r="A48">
        <v>51</v>
      </c>
      <c r="B48">
        <v>5</v>
      </c>
      <c r="C48">
        <v>19</v>
      </c>
      <c r="D48">
        <v>5.3</v>
      </c>
      <c r="E48">
        <v>5.3</v>
      </c>
      <c r="F48">
        <v>15.8</v>
      </c>
      <c r="G48">
        <v>73.7</v>
      </c>
      <c r="H48">
        <v>19</v>
      </c>
      <c r="I48">
        <v>5.3</v>
      </c>
      <c r="J48">
        <v>10.5</v>
      </c>
      <c r="K48">
        <v>15.8</v>
      </c>
      <c r="L48">
        <v>68.400000000000006</v>
      </c>
      <c r="M48">
        <v>19</v>
      </c>
      <c r="N48">
        <v>5.3</v>
      </c>
      <c r="O48">
        <v>10.5</v>
      </c>
      <c r="P48">
        <v>26.3</v>
      </c>
      <c r="Q48">
        <v>57.9</v>
      </c>
    </row>
    <row r="49" spans="1:17">
      <c r="A49">
        <v>52</v>
      </c>
      <c r="B49">
        <v>5</v>
      </c>
      <c r="C49">
        <v>55</v>
      </c>
      <c r="D49">
        <v>16.399999999999999</v>
      </c>
      <c r="E49">
        <v>20</v>
      </c>
      <c r="F49">
        <v>29.1</v>
      </c>
      <c r="G49">
        <v>34.5</v>
      </c>
      <c r="H49">
        <v>55</v>
      </c>
      <c r="I49">
        <v>20</v>
      </c>
      <c r="J49">
        <v>20</v>
      </c>
      <c r="K49">
        <v>25.5</v>
      </c>
      <c r="L49">
        <v>34.5</v>
      </c>
      <c r="M49">
        <v>55</v>
      </c>
      <c r="N49">
        <v>9.1</v>
      </c>
      <c r="O49">
        <v>30.9</v>
      </c>
      <c r="P49">
        <v>25.5</v>
      </c>
      <c r="Q49">
        <v>34.5</v>
      </c>
    </row>
    <row r="50" spans="1:17">
      <c r="A50">
        <v>53</v>
      </c>
      <c r="B50">
        <v>5</v>
      </c>
      <c r="C50">
        <v>3</v>
      </c>
      <c r="D50">
        <v>66.7</v>
      </c>
      <c r="E50">
        <v>0</v>
      </c>
      <c r="F50">
        <v>33.299999999999997</v>
      </c>
      <c r="G50">
        <v>0</v>
      </c>
      <c r="H50">
        <v>3</v>
      </c>
      <c r="I50" t="s">
        <v>38</v>
      </c>
      <c r="J50" t="s">
        <v>38</v>
      </c>
      <c r="K50" t="s">
        <v>38</v>
      </c>
      <c r="L50" t="s">
        <v>38</v>
      </c>
      <c r="M50">
        <v>3</v>
      </c>
      <c r="N50" t="s">
        <v>38</v>
      </c>
      <c r="O50" t="s">
        <v>38</v>
      </c>
      <c r="P50" t="s">
        <v>38</v>
      </c>
      <c r="Q50" t="s">
        <v>38</v>
      </c>
    </row>
    <row r="51" spans="1:17">
      <c r="A51">
        <v>54</v>
      </c>
      <c r="B51">
        <v>5</v>
      </c>
      <c r="C51">
        <v>27</v>
      </c>
      <c r="D51">
        <v>0</v>
      </c>
      <c r="E51">
        <v>3.7</v>
      </c>
      <c r="F51">
        <v>7.4</v>
      </c>
      <c r="G51">
        <v>88.9</v>
      </c>
      <c r="H51">
        <v>27</v>
      </c>
      <c r="I51">
        <v>0</v>
      </c>
      <c r="J51">
        <v>0</v>
      </c>
      <c r="K51" t="s">
        <v>43</v>
      </c>
      <c r="L51" t="s">
        <v>42</v>
      </c>
      <c r="M51">
        <v>26</v>
      </c>
      <c r="N51">
        <v>0</v>
      </c>
      <c r="O51">
        <v>0</v>
      </c>
      <c r="P51">
        <v>11.5</v>
      </c>
      <c r="Q51">
        <v>88.5</v>
      </c>
    </row>
    <row r="52" spans="1:17">
      <c r="A52">
        <v>55</v>
      </c>
      <c r="B52">
        <v>5</v>
      </c>
      <c r="C52">
        <v>32</v>
      </c>
      <c r="D52">
        <v>0</v>
      </c>
      <c r="E52">
        <v>15.6</v>
      </c>
      <c r="F52">
        <v>25</v>
      </c>
      <c r="G52">
        <v>59.4</v>
      </c>
      <c r="H52">
        <v>32</v>
      </c>
      <c r="I52">
        <v>0</v>
      </c>
      <c r="J52">
        <v>21.9</v>
      </c>
      <c r="K52">
        <v>31.2</v>
      </c>
      <c r="L52">
        <v>46.9</v>
      </c>
      <c r="M52">
        <v>31</v>
      </c>
      <c r="N52">
        <v>0</v>
      </c>
      <c r="O52">
        <v>3.2</v>
      </c>
      <c r="P52">
        <v>38.700000000000003</v>
      </c>
      <c r="Q52">
        <v>58.1</v>
      </c>
    </row>
    <row r="53" spans="1:17">
      <c r="A53">
        <v>56</v>
      </c>
      <c r="B53">
        <v>5</v>
      </c>
      <c r="C53">
        <v>16</v>
      </c>
      <c r="D53">
        <v>12.5</v>
      </c>
      <c r="E53">
        <v>62.5</v>
      </c>
      <c r="F53">
        <v>25</v>
      </c>
      <c r="G53">
        <v>0</v>
      </c>
      <c r="H53">
        <v>16</v>
      </c>
      <c r="I53">
        <v>18.8</v>
      </c>
      <c r="J53">
        <v>50</v>
      </c>
      <c r="K53">
        <v>25</v>
      </c>
      <c r="L53">
        <v>6.2</v>
      </c>
      <c r="M53">
        <v>16</v>
      </c>
      <c r="N53">
        <v>25</v>
      </c>
      <c r="O53">
        <v>43.8</v>
      </c>
      <c r="P53">
        <v>31.2</v>
      </c>
      <c r="Q53">
        <v>0</v>
      </c>
    </row>
    <row r="54" spans="1:17">
      <c r="A54">
        <v>2</v>
      </c>
      <c r="B54">
        <v>7</v>
      </c>
      <c r="C54">
        <v>48</v>
      </c>
      <c r="D54">
        <v>43.8</v>
      </c>
      <c r="E54">
        <v>37.5</v>
      </c>
      <c r="F54">
        <v>10.4</v>
      </c>
      <c r="G54">
        <v>8.3000000000000007</v>
      </c>
      <c r="H54">
        <v>48</v>
      </c>
      <c r="I54">
        <v>52.1</v>
      </c>
      <c r="J54">
        <v>27.1</v>
      </c>
      <c r="K54">
        <v>14.6</v>
      </c>
      <c r="L54">
        <v>6.2</v>
      </c>
      <c r="M54">
        <v>48</v>
      </c>
      <c r="N54">
        <v>47.9</v>
      </c>
      <c r="O54">
        <v>22.9</v>
      </c>
      <c r="P54">
        <v>14.6</v>
      </c>
      <c r="Q54">
        <v>14.6</v>
      </c>
    </row>
    <row r="55" spans="1:17">
      <c r="A55">
        <v>3</v>
      </c>
      <c r="B55">
        <v>7</v>
      </c>
      <c r="C55">
        <v>24</v>
      </c>
      <c r="D55">
        <v>8.3000000000000007</v>
      </c>
      <c r="E55">
        <v>41.7</v>
      </c>
      <c r="F55">
        <v>20.8</v>
      </c>
      <c r="G55">
        <v>29.2</v>
      </c>
      <c r="H55">
        <v>24</v>
      </c>
      <c r="I55">
        <v>12.5</v>
      </c>
      <c r="J55">
        <v>25</v>
      </c>
      <c r="K55">
        <v>33.299999999999997</v>
      </c>
      <c r="L55">
        <v>29.2</v>
      </c>
      <c r="M55">
        <v>24</v>
      </c>
      <c r="N55">
        <v>12.5</v>
      </c>
      <c r="O55">
        <v>20.8</v>
      </c>
      <c r="P55">
        <v>41.7</v>
      </c>
      <c r="Q55">
        <v>25</v>
      </c>
    </row>
    <row r="56" spans="1:17">
      <c r="A56">
        <v>4</v>
      </c>
      <c r="B56">
        <v>7</v>
      </c>
      <c r="C56">
        <v>6</v>
      </c>
      <c r="D56">
        <v>33.299999999999997</v>
      </c>
      <c r="E56">
        <v>16.7</v>
      </c>
      <c r="F56">
        <v>16.7</v>
      </c>
      <c r="G56">
        <v>33.299999999999997</v>
      </c>
      <c r="H56">
        <v>6</v>
      </c>
      <c r="I56">
        <v>33.299999999999997</v>
      </c>
      <c r="J56">
        <v>0</v>
      </c>
      <c r="K56">
        <v>16.7</v>
      </c>
      <c r="L56">
        <v>50</v>
      </c>
      <c r="M56">
        <v>6</v>
      </c>
      <c r="N56">
        <v>33.299999999999997</v>
      </c>
      <c r="O56">
        <v>0</v>
      </c>
      <c r="P56">
        <v>33.299999999999997</v>
      </c>
      <c r="Q56">
        <v>33.299999999999997</v>
      </c>
    </row>
    <row r="57" spans="1:17">
      <c r="A57">
        <v>5</v>
      </c>
      <c r="B57">
        <v>7</v>
      </c>
      <c r="C57">
        <v>3896</v>
      </c>
      <c r="D57">
        <v>34.299999999999997</v>
      </c>
      <c r="E57">
        <v>27.4</v>
      </c>
      <c r="F57">
        <v>21.9</v>
      </c>
      <c r="G57">
        <v>16.399999999999999</v>
      </c>
      <c r="H57">
        <v>3893</v>
      </c>
      <c r="I57">
        <v>34.9</v>
      </c>
      <c r="J57">
        <v>28.6</v>
      </c>
      <c r="K57">
        <v>20.8</v>
      </c>
      <c r="L57">
        <v>15.8</v>
      </c>
      <c r="M57">
        <v>3898</v>
      </c>
      <c r="N57">
        <v>30</v>
      </c>
      <c r="O57">
        <v>26.8</v>
      </c>
      <c r="P57">
        <v>23.2</v>
      </c>
      <c r="Q57">
        <v>20</v>
      </c>
    </row>
    <row r="58" spans="1:17">
      <c r="A58">
        <v>6</v>
      </c>
      <c r="B58">
        <v>7</v>
      </c>
      <c r="C58">
        <v>27</v>
      </c>
      <c r="D58">
        <v>18.5</v>
      </c>
      <c r="E58">
        <v>25.9</v>
      </c>
      <c r="F58">
        <v>37</v>
      </c>
      <c r="G58">
        <v>18.5</v>
      </c>
      <c r="H58">
        <v>27</v>
      </c>
      <c r="I58">
        <v>18.5</v>
      </c>
      <c r="J58">
        <v>25.9</v>
      </c>
      <c r="K58">
        <v>29.6</v>
      </c>
      <c r="L58">
        <v>25.9</v>
      </c>
      <c r="M58">
        <v>27</v>
      </c>
      <c r="N58">
        <v>11.1</v>
      </c>
      <c r="O58">
        <v>11.1</v>
      </c>
      <c r="P58">
        <v>44.4</v>
      </c>
      <c r="Q58">
        <v>33.299999999999997</v>
      </c>
    </row>
    <row r="59" spans="1:17">
      <c r="A59">
        <v>7</v>
      </c>
      <c r="B59">
        <v>7</v>
      </c>
      <c r="C59">
        <v>142</v>
      </c>
      <c r="D59">
        <v>6.3</v>
      </c>
      <c r="E59">
        <v>12.7</v>
      </c>
      <c r="F59">
        <v>33.1</v>
      </c>
      <c r="G59">
        <v>47.9</v>
      </c>
      <c r="H59">
        <v>142</v>
      </c>
      <c r="I59">
        <v>9.1999999999999993</v>
      </c>
      <c r="J59">
        <v>17.600000000000001</v>
      </c>
      <c r="K59">
        <v>31</v>
      </c>
      <c r="L59">
        <v>42.3</v>
      </c>
      <c r="M59">
        <v>143</v>
      </c>
      <c r="N59">
        <v>7</v>
      </c>
      <c r="O59">
        <v>18.899999999999999</v>
      </c>
      <c r="P59">
        <v>35</v>
      </c>
      <c r="Q59">
        <v>39.200000000000003</v>
      </c>
    </row>
    <row r="60" spans="1:17">
      <c r="A60">
        <v>8</v>
      </c>
      <c r="B60">
        <v>7</v>
      </c>
      <c r="C60">
        <v>6</v>
      </c>
      <c r="D60">
        <v>0</v>
      </c>
      <c r="E60">
        <v>50</v>
      </c>
      <c r="F60">
        <v>16.7</v>
      </c>
      <c r="G60">
        <v>33.299999999999997</v>
      </c>
      <c r="H60">
        <v>6</v>
      </c>
      <c r="I60">
        <v>16.7</v>
      </c>
      <c r="J60">
        <v>16.7</v>
      </c>
      <c r="K60">
        <v>33.299999999999997</v>
      </c>
      <c r="L60">
        <v>33.299999999999997</v>
      </c>
      <c r="M60">
        <v>7</v>
      </c>
      <c r="N60">
        <v>14.3</v>
      </c>
      <c r="O60">
        <v>0</v>
      </c>
      <c r="P60">
        <v>42.9</v>
      </c>
      <c r="Q60">
        <v>42.9</v>
      </c>
    </row>
    <row r="61" spans="1:17">
      <c r="A61">
        <v>9</v>
      </c>
      <c r="B61">
        <v>7</v>
      </c>
      <c r="C61">
        <v>25</v>
      </c>
      <c r="D61">
        <v>8</v>
      </c>
      <c r="E61">
        <v>20</v>
      </c>
      <c r="F61">
        <v>24</v>
      </c>
      <c r="G61">
        <v>48</v>
      </c>
      <c r="H61">
        <v>25</v>
      </c>
      <c r="I61">
        <v>12</v>
      </c>
      <c r="J61">
        <v>16</v>
      </c>
      <c r="K61">
        <v>28</v>
      </c>
      <c r="L61">
        <v>44</v>
      </c>
      <c r="M61">
        <v>25</v>
      </c>
      <c r="N61">
        <v>12</v>
      </c>
      <c r="O61">
        <v>12</v>
      </c>
      <c r="P61">
        <v>28</v>
      </c>
      <c r="Q61">
        <v>48</v>
      </c>
    </row>
    <row r="62" spans="1:17">
      <c r="A62">
        <v>10</v>
      </c>
      <c r="B62">
        <v>7</v>
      </c>
      <c r="C62">
        <v>10</v>
      </c>
      <c r="D62">
        <v>30</v>
      </c>
      <c r="E62">
        <v>60</v>
      </c>
      <c r="F62">
        <v>10</v>
      </c>
      <c r="G62">
        <v>0</v>
      </c>
      <c r="H62">
        <v>10</v>
      </c>
      <c r="I62">
        <v>40</v>
      </c>
      <c r="J62">
        <v>40</v>
      </c>
      <c r="K62">
        <v>20</v>
      </c>
      <c r="L62">
        <v>0</v>
      </c>
      <c r="M62">
        <v>10</v>
      </c>
      <c r="N62">
        <v>20</v>
      </c>
      <c r="O62">
        <v>20</v>
      </c>
      <c r="P62">
        <v>20</v>
      </c>
      <c r="Q62">
        <v>40</v>
      </c>
    </row>
    <row r="63" spans="1:17">
      <c r="A63">
        <v>11</v>
      </c>
      <c r="B63">
        <v>7</v>
      </c>
      <c r="C63">
        <v>46</v>
      </c>
      <c r="D63">
        <v>32.6</v>
      </c>
      <c r="E63">
        <v>32.6</v>
      </c>
      <c r="F63">
        <v>4.3</v>
      </c>
      <c r="G63">
        <v>30.4</v>
      </c>
      <c r="H63">
        <v>46</v>
      </c>
      <c r="I63">
        <v>30.4</v>
      </c>
      <c r="J63">
        <v>32.6</v>
      </c>
      <c r="K63">
        <v>10.9</v>
      </c>
      <c r="L63">
        <v>26.1</v>
      </c>
      <c r="M63">
        <v>46</v>
      </c>
      <c r="N63">
        <v>41.3</v>
      </c>
      <c r="O63">
        <v>19.600000000000001</v>
      </c>
      <c r="P63">
        <v>15.2</v>
      </c>
      <c r="Q63">
        <v>23.9</v>
      </c>
    </row>
    <row r="64" spans="1:17">
      <c r="A64">
        <v>12</v>
      </c>
      <c r="B64">
        <v>7</v>
      </c>
      <c r="C64">
        <v>40</v>
      </c>
      <c r="D64">
        <v>45</v>
      </c>
      <c r="E64">
        <v>30</v>
      </c>
      <c r="F64">
        <v>17.5</v>
      </c>
      <c r="G64">
        <v>7.5</v>
      </c>
      <c r="H64">
        <v>40</v>
      </c>
      <c r="I64">
        <v>52.5</v>
      </c>
      <c r="J64">
        <v>27.5</v>
      </c>
      <c r="K64">
        <v>15</v>
      </c>
      <c r="L64">
        <v>5</v>
      </c>
      <c r="M64">
        <v>40</v>
      </c>
      <c r="N64">
        <v>35</v>
      </c>
      <c r="O64">
        <v>35</v>
      </c>
      <c r="P64">
        <v>15</v>
      </c>
      <c r="Q64">
        <v>15</v>
      </c>
    </row>
    <row r="65" spans="1:17">
      <c r="A65">
        <v>13</v>
      </c>
      <c r="B65">
        <v>7</v>
      </c>
      <c r="C65">
        <v>47</v>
      </c>
      <c r="D65">
        <v>29.8</v>
      </c>
      <c r="E65">
        <v>29.8</v>
      </c>
      <c r="F65">
        <v>31.9</v>
      </c>
      <c r="G65">
        <v>8.5</v>
      </c>
      <c r="H65">
        <v>47</v>
      </c>
      <c r="I65">
        <v>29.8</v>
      </c>
      <c r="J65">
        <v>29.8</v>
      </c>
      <c r="K65">
        <v>25.5</v>
      </c>
      <c r="L65">
        <v>14.9</v>
      </c>
      <c r="M65">
        <v>46</v>
      </c>
      <c r="N65">
        <v>23.9</v>
      </c>
      <c r="O65">
        <v>23.9</v>
      </c>
      <c r="P65">
        <v>26.1</v>
      </c>
      <c r="Q65">
        <v>26.1</v>
      </c>
    </row>
    <row r="66" spans="1:17">
      <c r="A66">
        <v>14</v>
      </c>
      <c r="B66">
        <v>7</v>
      </c>
      <c r="C66">
        <v>104</v>
      </c>
      <c r="D66">
        <v>33.700000000000003</v>
      </c>
      <c r="E66">
        <v>26.9</v>
      </c>
      <c r="F66">
        <v>20.2</v>
      </c>
      <c r="G66">
        <v>19.2</v>
      </c>
      <c r="H66">
        <v>104</v>
      </c>
      <c r="I66">
        <v>34.6</v>
      </c>
      <c r="J66">
        <v>23.1</v>
      </c>
      <c r="K66">
        <v>22.1</v>
      </c>
      <c r="L66">
        <v>20.2</v>
      </c>
      <c r="M66">
        <v>103</v>
      </c>
      <c r="N66">
        <v>17.5</v>
      </c>
      <c r="O66">
        <v>30.1</v>
      </c>
      <c r="P66">
        <v>26.2</v>
      </c>
      <c r="Q66">
        <v>26.2</v>
      </c>
    </row>
    <row r="67" spans="1:17">
      <c r="A67">
        <v>15</v>
      </c>
      <c r="B67">
        <v>7</v>
      </c>
      <c r="C67">
        <v>34</v>
      </c>
      <c r="D67">
        <v>5.9</v>
      </c>
      <c r="E67">
        <v>26.5</v>
      </c>
      <c r="F67">
        <v>35.299999999999997</v>
      </c>
      <c r="G67">
        <v>32.4</v>
      </c>
      <c r="H67">
        <v>34</v>
      </c>
      <c r="I67">
        <v>8.8000000000000007</v>
      </c>
      <c r="J67">
        <v>38.200000000000003</v>
      </c>
      <c r="K67">
        <v>20.6</v>
      </c>
      <c r="L67">
        <v>32.4</v>
      </c>
      <c r="M67">
        <v>36</v>
      </c>
      <c r="N67">
        <v>11.1</v>
      </c>
      <c r="O67">
        <v>33.299999999999997</v>
      </c>
      <c r="P67">
        <v>25</v>
      </c>
      <c r="Q67">
        <v>30.6</v>
      </c>
    </row>
    <row r="68" spans="1:17">
      <c r="A68">
        <v>16</v>
      </c>
      <c r="B68">
        <v>7</v>
      </c>
      <c r="C68">
        <v>1089</v>
      </c>
      <c r="D68">
        <v>37.200000000000003</v>
      </c>
      <c r="E68">
        <v>30.7</v>
      </c>
      <c r="F68">
        <v>20.8</v>
      </c>
      <c r="G68">
        <v>11.3</v>
      </c>
      <c r="H68">
        <v>1089</v>
      </c>
      <c r="I68">
        <v>37.299999999999997</v>
      </c>
      <c r="J68">
        <v>28.5</v>
      </c>
      <c r="K68">
        <v>20.5</v>
      </c>
      <c r="L68">
        <v>13.8</v>
      </c>
      <c r="M68">
        <v>1088</v>
      </c>
      <c r="N68">
        <v>29.7</v>
      </c>
      <c r="O68">
        <v>28.6</v>
      </c>
      <c r="P68">
        <v>24.8</v>
      </c>
      <c r="Q68">
        <v>16.899999999999999</v>
      </c>
    </row>
    <row r="69" spans="1:17">
      <c r="A69">
        <v>17</v>
      </c>
      <c r="B69">
        <v>7</v>
      </c>
      <c r="C69">
        <v>250</v>
      </c>
      <c r="D69">
        <v>54.4</v>
      </c>
      <c r="E69">
        <v>23.2</v>
      </c>
      <c r="F69">
        <v>15.6</v>
      </c>
      <c r="G69">
        <v>6.8</v>
      </c>
      <c r="H69">
        <v>250</v>
      </c>
      <c r="I69">
        <v>44</v>
      </c>
      <c r="J69">
        <v>31.6</v>
      </c>
      <c r="K69">
        <v>15.2</v>
      </c>
      <c r="L69">
        <v>9.1999999999999993</v>
      </c>
      <c r="M69">
        <v>251</v>
      </c>
      <c r="N69">
        <v>26.3</v>
      </c>
      <c r="O69">
        <v>28.3</v>
      </c>
      <c r="P69">
        <v>26.3</v>
      </c>
      <c r="Q69">
        <v>19.100000000000001</v>
      </c>
    </row>
    <row r="70" spans="1:17">
      <c r="A70">
        <v>18</v>
      </c>
      <c r="B70">
        <v>7</v>
      </c>
      <c r="C70">
        <v>23</v>
      </c>
      <c r="D70">
        <v>17.399999999999999</v>
      </c>
      <c r="E70">
        <v>43.5</v>
      </c>
      <c r="F70">
        <v>17.399999999999999</v>
      </c>
      <c r="G70">
        <v>21.7</v>
      </c>
      <c r="H70">
        <v>23</v>
      </c>
      <c r="I70">
        <v>26.1</v>
      </c>
      <c r="J70">
        <v>21.7</v>
      </c>
      <c r="K70">
        <v>21.7</v>
      </c>
      <c r="L70">
        <v>30.4</v>
      </c>
      <c r="M70">
        <v>23</v>
      </c>
      <c r="N70">
        <v>30.4</v>
      </c>
      <c r="O70">
        <v>26.1</v>
      </c>
      <c r="P70">
        <v>26.1</v>
      </c>
      <c r="Q70">
        <v>17.399999999999999</v>
      </c>
    </row>
    <row r="71" spans="1:17">
      <c r="A71">
        <v>19</v>
      </c>
      <c r="B71">
        <v>7</v>
      </c>
      <c r="C71">
        <v>14</v>
      </c>
      <c r="D71">
        <v>14.3</v>
      </c>
      <c r="E71">
        <v>14.3</v>
      </c>
      <c r="F71">
        <v>28.6</v>
      </c>
      <c r="G71">
        <v>42.9</v>
      </c>
      <c r="H71">
        <v>14</v>
      </c>
      <c r="I71">
        <v>7.1</v>
      </c>
      <c r="J71">
        <v>42.9</v>
      </c>
      <c r="K71">
        <v>21.4</v>
      </c>
      <c r="L71">
        <v>28.6</v>
      </c>
      <c r="M71">
        <v>14</v>
      </c>
      <c r="N71">
        <v>14.3</v>
      </c>
      <c r="O71">
        <v>42.9</v>
      </c>
      <c r="P71">
        <v>21.4</v>
      </c>
      <c r="Q71">
        <v>21.4</v>
      </c>
    </row>
    <row r="72" spans="1:17">
      <c r="A72">
        <v>20</v>
      </c>
      <c r="B72">
        <v>7</v>
      </c>
      <c r="C72">
        <v>5</v>
      </c>
      <c r="D72">
        <v>0</v>
      </c>
      <c r="E72">
        <v>20</v>
      </c>
      <c r="F72">
        <v>40</v>
      </c>
      <c r="G72">
        <v>40</v>
      </c>
      <c r="H72">
        <v>5</v>
      </c>
      <c r="I72">
        <v>0</v>
      </c>
      <c r="J72">
        <v>40</v>
      </c>
      <c r="K72">
        <v>40</v>
      </c>
      <c r="L72">
        <v>20</v>
      </c>
      <c r="M72">
        <v>5</v>
      </c>
      <c r="N72">
        <v>0</v>
      </c>
      <c r="O72" t="s">
        <v>39</v>
      </c>
      <c r="P72">
        <v>0</v>
      </c>
      <c r="Q72" t="s">
        <v>40</v>
      </c>
    </row>
    <row r="73" spans="1:17">
      <c r="A73">
        <v>21</v>
      </c>
      <c r="B73">
        <v>7</v>
      </c>
      <c r="C73">
        <v>29</v>
      </c>
      <c r="D73">
        <v>13.8</v>
      </c>
      <c r="E73">
        <v>17.2</v>
      </c>
      <c r="F73">
        <v>34.5</v>
      </c>
      <c r="G73">
        <v>34.5</v>
      </c>
      <c r="H73">
        <v>29</v>
      </c>
      <c r="I73">
        <v>13.8</v>
      </c>
      <c r="J73">
        <v>20.7</v>
      </c>
      <c r="K73">
        <v>31</v>
      </c>
      <c r="L73">
        <v>34.5</v>
      </c>
      <c r="M73">
        <v>29</v>
      </c>
      <c r="N73">
        <v>3.4</v>
      </c>
      <c r="O73">
        <v>27.6</v>
      </c>
      <c r="P73">
        <v>31</v>
      </c>
      <c r="Q73">
        <v>37.9</v>
      </c>
    </row>
    <row r="74" spans="1:17">
      <c r="A74">
        <v>22</v>
      </c>
      <c r="B74">
        <v>7</v>
      </c>
      <c r="C74">
        <v>400</v>
      </c>
      <c r="D74">
        <v>35.5</v>
      </c>
      <c r="E74">
        <v>29.8</v>
      </c>
      <c r="F74">
        <v>21</v>
      </c>
      <c r="G74">
        <v>13.8</v>
      </c>
      <c r="H74">
        <v>400</v>
      </c>
      <c r="I74">
        <v>37.5</v>
      </c>
      <c r="J74">
        <v>29</v>
      </c>
      <c r="K74">
        <v>19.2</v>
      </c>
      <c r="L74">
        <v>14.2</v>
      </c>
      <c r="M74">
        <v>399</v>
      </c>
      <c r="N74">
        <v>31.6</v>
      </c>
      <c r="O74">
        <v>30.1</v>
      </c>
      <c r="P74">
        <v>23.3</v>
      </c>
      <c r="Q74">
        <v>15</v>
      </c>
    </row>
    <row r="75" spans="1:17">
      <c r="A75">
        <v>23</v>
      </c>
      <c r="B75">
        <v>7</v>
      </c>
      <c r="C75">
        <v>15</v>
      </c>
      <c r="D75">
        <v>40</v>
      </c>
      <c r="E75">
        <v>26.7</v>
      </c>
      <c r="F75">
        <v>20</v>
      </c>
      <c r="G75">
        <v>13.3</v>
      </c>
      <c r="H75">
        <v>15</v>
      </c>
      <c r="I75">
        <v>13.3</v>
      </c>
      <c r="J75">
        <v>53.3</v>
      </c>
      <c r="K75">
        <v>13.3</v>
      </c>
      <c r="L75">
        <v>20</v>
      </c>
      <c r="M75">
        <v>15</v>
      </c>
      <c r="N75">
        <v>20</v>
      </c>
      <c r="O75">
        <v>40</v>
      </c>
      <c r="P75">
        <v>26.7</v>
      </c>
      <c r="Q75">
        <v>13.3</v>
      </c>
    </row>
    <row r="76" spans="1:17">
      <c r="A76">
        <v>24</v>
      </c>
      <c r="B76">
        <v>7</v>
      </c>
      <c r="C76">
        <v>733</v>
      </c>
      <c r="D76">
        <v>41.1</v>
      </c>
      <c r="E76">
        <v>30.7</v>
      </c>
      <c r="F76">
        <v>19.5</v>
      </c>
      <c r="G76">
        <v>8.6999999999999993</v>
      </c>
      <c r="H76">
        <v>732</v>
      </c>
      <c r="I76">
        <v>42.3</v>
      </c>
      <c r="J76">
        <v>29.2</v>
      </c>
      <c r="K76">
        <v>19.7</v>
      </c>
      <c r="L76">
        <v>8.6999999999999993</v>
      </c>
      <c r="M76">
        <v>733</v>
      </c>
      <c r="N76">
        <v>33.200000000000003</v>
      </c>
      <c r="O76">
        <v>32.6</v>
      </c>
      <c r="P76">
        <v>23.3</v>
      </c>
      <c r="Q76">
        <v>10.9</v>
      </c>
    </row>
    <row r="77" spans="1:17">
      <c r="A77">
        <v>25</v>
      </c>
      <c r="B77">
        <v>7</v>
      </c>
      <c r="C77">
        <v>192</v>
      </c>
      <c r="D77">
        <v>28.6</v>
      </c>
      <c r="E77">
        <v>37.5</v>
      </c>
      <c r="F77">
        <v>22.9</v>
      </c>
      <c r="G77">
        <v>10.9</v>
      </c>
      <c r="H77">
        <v>192</v>
      </c>
      <c r="I77">
        <v>33.9</v>
      </c>
      <c r="J77">
        <v>30.2</v>
      </c>
      <c r="K77">
        <v>25</v>
      </c>
      <c r="L77">
        <v>10.9</v>
      </c>
      <c r="M77">
        <v>192</v>
      </c>
      <c r="N77">
        <v>26.6</v>
      </c>
      <c r="O77">
        <v>31.8</v>
      </c>
      <c r="P77">
        <v>25.5</v>
      </c>
      <c r="Q77">
        <v>16.100000000000001</v>
      </c>
    </row>
    <row r="78" spans="1:17">
      <c r="A78">
        <v>27</v>
      </c>
      <c r="B78">
        <v>7</v>
      </c>
      <c r="C78">
        <v>16</v>
      </c>
      <c r="D78">
        <v>62.5</v>
      </c>
      <c r="E78">
        <v>25</v>
      </c>
      <c r="F78">
        <v>6.2</v>
      </c>
      <c r="G78">
        <v>6.2</v>
      </c>
      <c r="H78">
        <v>16</v>
      </c>
      <c r="I78">
        <v>43.8</v>
      </c>
      <c r="J78">
        <v>25</v>
      </c>
      <c r="K78">
        <v>31.2</v>
      </c>
      <c r="L78">
        <v>0</v>
      </c>
      <c r="M78">
        <v>16</v>
      </c>
      <c r="N78">
        <v>31.2</v>
      </c>
      <c r="O78">
        <v>37.5</v>
      </c>
      <c r="P78">
        <v>31.2</v>
      </c>
      <c r="Q78">
        <v>0</v>
      </c>
    </row>
    <row r="79" spans="1:17">
      <c r="A79">
        <v>28</v>
      </c>
      <c r="B79">
        <v>7</v>
      </c>
      <c r="C79">
        <v>194</v>
      </c>
      <c r="D79">
        <v>28.4</v>
      </c>
      <c r="E79">
        <v>30.4</v>
      </c>
      <c r="F79">
        <v>24.2</v>
      </c>
      <c r="G79">
        <v>17</v>
      </c>
      <c r="H79">
        <v>194</v>
      </c>
      <c r="I79">
        <v>27.3</v>
      </c>
      <c r="J79">
        <v>28.9</v>
      </c>
      <c r="K79">
        <v>26.3</v>
      </c>
      <c r="L79">
        <v>17.5</v>
      </c>
      <c r="M79">
        <v>194</v>
      </c>
      <c r="N79">
        <v>19.100000000000001</v>
      </c>
      <c r="O79">
        <v>32</v>
      </c>
      <c r="P79">
        <v>26.3</v>
      </c>
      <c r="Q79">
        <v>22.7</v>
      </c>
    </row>
    <row r="80" spans="1:17">
      <c r="A80">
        <v>29</v>
      </c>
      <c r="B80">
        <v>7</v>
      </c>
      <c r="C80">
        <v>37</v>
      </c>
      <c r="D80">
        <v>2.7</v>
      </c>
      <c r="E80">
        <v>8.1</v>
      </c>
      <c r="F80">
        <v>24.3</v>
      </c>
      <c r="G80">
        <v>64.900000000000006</v>
      </c>
      <c r="H80">
        <v>37</v>
      </c>
      <c r="I80">
        <v>2.7</v>
      </c>
      <c r="J80">
        <v>10.8</v>
      </c>
      <c r="K80">
        <v>24.3</v>
      </c>
      <c r="L80">
        <v>62.2</v>
      </c>
      <c r="M80">
        <v>37</v>
      </c>
      <c r="N80">
        <v>2.7</v>
      </c>
      <c r="O80">
        <v>13.5</v>
      </c>
      <c r="P80">
        <v>16.2</v>
      </c>
      <c r="Q80">
        <v>67.599999999999994</v>
      </c>
    </row>
    <row r="81" spans="1:17">
      <c r="A81">
        <v>30</v>
      </c>
      <c r="B81">
        <v>7</v>
      </c>
      <c r="C81">
        <v>28</v>
      </c>
      <c r="D81">
        <v>17.899999999999999</v>
      </c>
      <c r="E81">
        <v>25</v>
      </c>
      <c r="F81">
        <v>32.1</v>
      </c>
      <c r="G81">
        <v>25</v>
      </c>
      <c r="H81">
        <v>28</v>
      </c>
      <c r="I81">
        <v>21.4</v>
      </c>
      <c r="J81">
        <v>17.899999999999999</v>
      </c>
      <c r="K81">
        <v>32.1</v>
      </c>
      <c r="L81">
        <v>28.6</v>
      </c>
      <c r="M81">
        <v>28</v>
      </c>
      <c r="N81">
        <v>14.3</v>
      </c>
      <c r="O81">
        <v>25</v>
      </c>
      <c r="P81">
        <v>14.3</v>
      </c>
      <c r="Q81">
        <v>46.4</v>
      </c>
    </row>
    <row r="82" spans="1:17">
      <c r="A82">
        <v>31</v>
      </c>
      <c r="B82">
        <v>7</v>
      </c>
      <c r="C82">
        <v>251</v>
      </c>
      <c r="D82">
        <v>8.8000000000000007</v>
      </c>
      <c r="E82">
        <v>15.1</v>
      </c>
      <c r="F82">
        <v>30.3</v>
      </c>
      <c r="G82">
        <v>45.8</v>
      </c>
      <c r="H82">
        <v>250</v>
      </c>
      <c r="I82">
        <v>10</v>
      </c>
      <c r="J82">
        <v>18</v>
      </c>
      <c r="K82">
        <v>38</v>
      </c>
      <c r="L82">
        <v>34</v>
      </c>
      <c r="M82">
        <v>252</v>
      </c>
      <c r="N82">
        <v>7.9</v>
      </c>
      <c r="O82">
        <v>20.2</v>
      </c>
      <c r="P82">
        <v>33.700000000000003</v>
      </c>
      <c r="Q82">
        <v>38.1</v>
      </c>
    </row>
    <row r="83" spans="1:17">
      <c r="A83">
        <v>32</v>
      </c>
      <c r="B83">
        <v>7</v>
      </c>
      <c r="C83">
        <v>150</v>
      </c>
      <c r="D83">
        <v>0.7</v>
      </c>
      <c r="E83">
        <v>4</v>
      </c>
      <c r="F83">
        <v>22.7</v>
      </c>
      <c r="G83">
        <v>72.7</v>
      </c>
      <c r="H83">
        <v>147</v>
      </c>
      <c r="I83">
        <v>0.7</v>
      </c>
      <c r="J83">
        <v>6.8</v>
      </c>
      <c r="K83">
        <v>28.6</v>
      </c>
      <c r="L83">
        <v>63.9</v>
      </c>
      <c r="M83">
        <v>146</v>
      </c>
      <c r="N83">
        <v>0</v>
      </c>
      <c r="O83">
        <v>6.8</v>
      </c>
      <c r="P83">
        <v>20.5</v>
      </c>
      <c r="Q83">
        <v>72.599999999999994</v>
      </c>
    </row>
    <row r="84" spans="1:17">
      <c r="A84">
        <v>33</v>
      </c>
      <c r="B84">
        <v>7</v>
      </c>
      <c r="C84">
        <v>1155</v>
      </c>
      <c r="D84">
        <v>38.1</v>
      </c>
      <c r="E84">
        <v>28.1</v>
      </c>
      <c r="F84">
        <v>21.1</v>
      </c>
      <c r="G84">
        <v>12.6</v>
      </c>
      <c r="H84">
        <v>1155</v>
      </c>
      <c r="I84">
        <v>32.700000000000003</v>
      </c>
      <c r="J84">
        <v>34.6</v>
      </c>
      <c r="K84">
        <v>18.7</v>
      </c>
      <c r="L84">
        <v>13.9</v>
      </c>
      <c r="M84">
        <v>1151</v>
      </c>
      <c r="N84">
        <v>28.7</v>
      </c>
      <c r="O84">
        <v>31.9</v>
      </c>
      <c r="P84">
        <v>23.4</v>
      </c>
      <c r="Q84">
        <v>16.100000000000001</v>
      </c>
    </row>
    <row r="85" spans="1:17">
      <c r="A85">
        <v>34</v>
      </c>
      <c r="B85">
        <v>7</v>
      </c>
      <c r="C85">
        <v>42</v>
      </c>
      <c r="D85">
        <v>45.2</v>
      </c>
      <c r="E85">
        <v>23.8</v>
      </c>
      <c r="F85">
        <v>19</v>
      </c>
      <c r="G85">
        <v>11.9</v>
      </c>
      <c r="H85">
        <v>42</v>
      </c>
      <c r="I85">
        <v>40.5</v>
      </c>
      <c r="J85">
        <v>23.8</v>
      </c>
      <c r="K85">
        <v>21.4</v>
      </c>
      <c r="L85">
        <v>14.3</v>
      </c>
      <c r="M85">
        <v>42</v>
      </c>
      <c r="N85">
        <v>14.3</v>
      </c>
      <c r="O85">
        <v>35.700000000000003</v>
      </c>
      <c r="P85">
        <v>28.6</v>
      </c>
      <c r="Q85">
        <v>21.4</v>
      </c>
    </row>
    <row r="86" spans="1:17">
      <c r="A86">
        <v>35</v>
      </c>
      <c r="B86">
        <v>7</v>
      </c>
      <c r="C86">
        <v>90</v>
      </c>
      <c r="D86">
        <v>18.899999999999999</v>
      </c>
      <c r="E86">
        <v>17.8</v>
      </c>
      <c r="F86">
        <v>26.7</v>
      </c>
      <c r="G86">
        <v>36.700000000000003</v>
      </c>
      <c r="H86">
        <v>90</v>
      </c>
      <c r="I86">
        <v>15.6</v>
      </c>
      <c r="J86">
        <v>21.1</v>
      </c>
      <c r="K86">
        <v>27.8</v>
      </c>
      <c r="L86">
        <v>35.6</v>
      </c>
      <c r="M86">
        <v>89</v>
      </c>
      <c r="N86">
        <v>18</v>
      </c>
      <c r="O86">
        <v>24.7</v>
      </c>
      <c r="P86">
        <v>22.5</v>
      </c>
      <c r="Q86">
        <v>34.799999999999997</v>
      </c>
    </row>
    <row r="87" spans="1:17">
      <c r="A87">
        <v>36</v>
      </c>
      <c r="B87">
        <v>7</v>
      </c>
      <c r="C87">
        <v>116</v>
      </c>
      <c r="D87">
        <v>6</v>
      </c>
      <c r="E87">
        <v>18.100000000000001</v>
      </c>
      <c r="F87">
        <v>35.299999999999997</v>
      </c>
      <c r="G87">
        <v>40.5</v>
      </c>
      <c r="H87">
        <v>116</v>
      </c>
      <c r="I87">
        <v>8.6</v>
      </c>
      <c r="J87">
        <v>19</v>
      </c>
      <c r="K87">
        <v>39.700000000000003</v>
      </c>
      <c r="L87">
        <v>32.799999999999997</v>
      </c>
      <c r="M87">
        <v>115</v>
      </c>
      <c r="N87">
        <v>11.3</v>
      </c>
      <c r="O87">
        <v>30.4</v>
      </c>
      <c r="P87">
        <v>29.6</v>
      </c>
      <c r="Q87">
        <v>28.7</v>
      </c>
    </row>
    <row r="88" spans="1:17">
      <c r="A88">
        <v>37</v>
      </c>
      <c r="B88">
        <v>7</v>
      </c>
      <c r="C88">
        <v>171</v>
      </c>
      <c r="D88">
        <v>6.4</v>
      </c>
      <c r="E88">
        <v>12.3</v>
      </c>
      <c r="F88">
        <v>28.7</v>
      </c>
      <c r="G88">
        <v>52.6</v>
      </c>
      <c r="H88">
        <v>171</v>
      </c>
      <c r="I88">
        <v>8.8000000000000007</v>
      </c>
      <c r="J88">
        <v>15.2</v>
      </c>
      <c r="K88">
        <v>24.6</v>
      </c>
      <c r="L88">
        <v>51.5</v>
      </c>
      <c r="M88">
        <v>169</v>
      </c>
      <c r="N88">
        <v>8.3000000000000007</v>
      </c>
      <c r="O88">
        <v>18.3</v>
      </c>
      <c r="P88">
        <v>26</v>
      </c>
      <c r="Q88">
        <v>47.3</v>
      </c>
    </row>
    <row r="89" spans="1:17">
      <c r="A89">
        <v>38</v>
      </c>
      <c r="B89">
        <v>7</v>
      </c>
      <c r="C89">
        <v>1</v>
      </c>
      <c r="D89">
        <v>100</v>
      </c>
      <c r="E89">
        <v>0</v>
      </c>
      <c r="F89">
        <v>0</v>
      </c>
      <c r="G89">
        <v>0</v>
      </c>
      <c r="H89">
        <v>1</v>
      </c>
      <c r="I89" t="s">
        <v>38</v>
      </c>
      <c r="J89" t="s">
        <v>38</v>
      </c>
      <c r="K89" t="s">
        <v>38</v>
      </c>
      <c r="L89" t="s">
        <v>38</v>
      </c>
      <c r="M89">
        <v>1</v>
      </c>
      <c r="N89" t="s">
        <v>38</v>
      </c>
      <c r="O89" t="s">
        <v>38</v>
      </c>
      <c r="P89" t="s">
        <v>38</v>
      </c>
      <c r="Q89" t="s">
        <v>38</v>
      </c>
    </row>
    <row r="90" spans="1:17">
      <c r="A90">
        <v>39</v>
      </c>
      <c r="B90">
        <v>7</v>
      </c>
      <c r="C90">
        <v>42</v>
      </c>
      <c r="D90">
        <v>35.700000000000003</v>
      </c>
      <c r="E90">
        <v>38.1</v>
      </c>
      <c r="F90">
        <v>19</v>
      </c>
      <c r="G90">
        <v>7.1</v>
      </c>
      <c r="H90">
        <v>42</v>
      </c>
      <c r="I90">
        <v>38.1</v>
      </c>
      <c r="J90">
        <v>40.5</v>
      </c>
      <c r="K90">
        <v>16.7</v>
      </c>
      <c r="L90">
        <v>4.8</v>
      </c>
      <c r="M90">
        <v>43</v>
      </c>
      <c r="N90">
        <v>37.200000000000003</v>
      </c>
      <c r="O90">
        <v>30.2</v>
      </c>
      <c r="P90">
        <v>18.600000000000001</v>
      </c>
      <c r="Q90">
        <v>14</v>
      </c>
    </row>
    <row r="91" spans="1:17">
      <c r="A91">
        <v>40</v>
      </c>
      <c r="B91">
        <v>7</v>
      </c>
      <c r="C91">
        <v>18</v>
      </c>
      <c r="D91">
        <v>5.6</v>
      </c>
      <c r="E91">
        <v>27.8</v>
      </c>
      <c r="F91">
        <v>50</v>
      </c>
      <c r="G91">
        <v>16.7</v>
      </c>
      <c r="H91">
        <v>18</v>
      </c>
      <c r="I91">
        <v>16.7</v>
      </c>
      <c r="J91">
        <v>16.7</v>
      </c>
      <c r="K91">
        <v>38.9</v>
      </c>
      <c r="L91">
        <v>27.8</v>
      </c>
      <c r="M91">
        <v>18</v>
      </c>
      <c r="N91">
        <v>16.7</v>
      </c>
      <c r="O91">
        <v>33.299999999999997</v>
      </c>
      <c r="P91">
        <v>27.8</v>
      </c>
      <c r="Q91">
        <v>22.2</v>
      </c>
    </row>
    <row r="92" spans="1:17">
      <c r="A92">
        <v>42</v>
      </c>
      <c r="B92">
        <v>7</v>
      </c>
      <c r="C92">
        <v>94</v>
      </c>
      <c r="D92">
        <v>40.4</v>
      </c>
      <c r="E92">
        <v>28.7</v>
      </c>
      <c r="F92">
        <v>18.100000000000001</v>
      </c>
      <c r="G92">
        <v>12.8</v>
      </c>
      <c r="H92">
        <v>94</v>
      </c>
      <c r="I92">
        <v>44.7</v>
      </c>
      <c r="J92">
        <v>25.5</v>
      </c>
      <c r="K92">
        <v>22.3</v>
      </c>
      <c r="L92">
        <v>7.4</v>
      </c>
      <c r="M92">
        <v>91</v>
      </c>
      <c r="N92">
        <v>37.4</v>
      </c>
      <c r="O92">
        <v>25.3</v>
      </c>
      <c r="P92">
        <v>28.6</v>
      </c>
      <c r="Q92">
        <v>8.8000000000000007</v>
      </c>
    </row>
    <row r="93" spans="1:17">
      <c r="A93">
        <v>43</v>
      </c>
      <c r="B93">
        <v>7</v>
      </c>
      <c r="C93">
        <v>10</v>
      </c>
      <c r="D93">
        <v>60</v>
      </c>
      <c r="E93">
        <v>30</v>
      </c>
      <c r="F93">
        <v>0</v>
      </c>
      <c r="G93">
        <v>10</v>
      </c>
      <c r="H93">
        <v>10</v>
      </c>
      <c r="I93">
        <v>50</v>
      </c>
      <c r="J93">
        <v>30</v>
      </c>
      <c r="K93">
        <v>10</v>
      </c>
      <c r="L93">
        <v>10</v>
      </c>
      <c r="M93">
        <v>10</v>
      </c>
      <c r="N93">
        <v>60</v>
      </c>
      <c r="O93">
        <v>20</v>
      </c>
      <c r="P93">
        <v>10</v>
      </c>
      <c r="Q93">
        <v>10</v>
      </c>
    </row>
    <row r="94" spans="1:17">
      <c r="A94">
        <v>44</v>
      </c>
      <c r="B94">
        <v>7</v>
      </c>
      <c r="C94">
        <v>15</v>
      </c>
      <c r="D94">
        <v>33.299999999999997</v>
      </c>
      <c r="E94">
        <v>20</v>
      </c>
      <c r="F94">
        <v>33.299999999999997</v>
      </c>
      <c r="G94">
        <v>13.3</v>
      </c>
      <c r="H94">
        <v>15</v>
      </c>
      <c r="I94">
        <v>40</v>
      </c>
      <c r="J94">
        <v>20</v>
      </c>
      <c r="K94">
        <v>33.299999999999997</v>
      </c>
      <c r="L94">
        <v>6.7</v>
      </c>
      <c r="M94">
        <v>15</v>
      </c>
      <c r="N94">
        <v>20</v>
      </c>
      <c r="O94">
        <v>26.7</v>
      </c>
      <c r="P94">
        <v>26.7</v>
      </c>
      <c r="Q94">
        <v>26.7</v>
      </c>
    </row>
    <row r="95" spans="1:17">
      <c r="A95">
        <v>45</v>
      </c>
      <c r="B95">
        <v>7</v>
      </c>
      <c r="C95">
        <v>65</v>
      </c>
      <c r="D95">
        <v>3.1</v>
      </c>
      <c r="E95">
        <v>13.8</v>
      </c>
      <c r="F95">
        <v>32.299999999999997</v>
      </c>
      <c r="G95">
        <v>50.8</v>
      </c>
      <c r="H95">
        <v>65</v>
      </c>
      <c r="I95">
        <v>0</v>
      </c>
      <c r="J95">
        <v>16.899999999999999</v>
      </c>
      <c r="K95">
        <v>36.9</v>
      </c>
      <c r="L95">
        <v>46.2</v>
      </c>
      <c r="M95">
        <v>65</v>
      </c>
      <c r="N95">
        <v>1.5</v>
      </c>
      <c r="O95">
        <v>15.4</v>
      </c>
      <c r="P95">
        <v>29.2</v>
      </c>
      <c r="Q95">
        <v>53.8</v>
      </c>
    </row>
    <row r="96" spans="1:17">
      <c r="A96">
        <v>46</v>
      </c>
      <c r="B96">
        <v>7</v>
      </c>
      <c r="C96">
        <v>11</v>
      </c>
      <c r="D96">
        <v>9.1</v>
      </c>
      <c r="E96">
        <v>36.4</v>
      </c>
      <c r="F96">
        <v>36.4</v>
      </c>
      <c r="G96">
        <v>18.2</v>
      </c>
      <c r="H96">
        <v>11</v>
      </c>
      <c r="I96">
        <v>18.2</v>
      </c>
      <c r="J96">
        <v>36.4</v>
      </c>
      <c r="K96">
        <v>18.2</v>
      </c>
      <c r="L96">
        <v>27.3</v>
      </c>
      <c r="M96">
        <v>11</v>
      </c>
      <c r="N96">
        <v>27.3</v>
      </c>
      <c r="O96">
        <v>27.3</v>
      </c>
      <c r="P96">
        <v>27.3</v>
      </c>
      <c r="Q96">
        <v>18.2</v>
      </c>
    </row>
    <row r="97" spans="1:17">
      <c r="A97">
        <v>47</v>
      </c>
      <c r="B97">
        <v>7</v>
      </c>
      <c r="C97">
        <v>30</v>
      </c>
      <c r="D97">
        <v>40</v>
      </c>
      <c r="E97">
        <v>30</v>
      </c>
      <c r="F97">
        <v>20</v>
      </c>
      <c r="G97">
        <v>10</v>
      </c>
      <c r="H97">
        <v>30</v>
      </c>
      <c r="I97">
        <v>36.700000000000003</v>
      </c>
      <c r="J97">
        <v>23.3</v>
      </c>
      <c r="K97">
        <v>26.7</v>
      </c>
      <c r="L97">
        <v>13.3</v>
      </c>
      <c r="M97">
        <v>30</v>
      </c>
      <c r="N97">
        <v>53.3</v>
      </c>
      <c r="O97">
        <v>20</v>
      </c>
      <c r="P97">
        <v>16.7</v>
      </c>
      <c r="Q97">
        <v>10</v>
      </c>
    </row>
    <row r="98" spans="1:17">
      <c r="A98">
        <v>48</v>
      </c>
      <c r="B98">
        <v>7</v>
      </c>
      <c r="C98">
        <v>77</v>
      </c>
      <c r="D98">
        <v>26</v>
      </c>
      <c r="E98">
        <v>37.700000000000003</v>
      </c>
      <c r="F98">
        <v>26</v>
      </c>
      <c r="G98">
        <v>10.4</v>
      </c>
      <c r="H98">
        <v>77</v>
      </c>
      <c r="I98">
        <v>33.799999999999997</v>
      </c>
      <c r="J98">
        <v>22.1</v>
      </c>
      <c r="K98">
        <v>29.9</v>
      </c>
      <c r="L98">
        <v>14.3</v>
      </c>
      <c r="M98">
        <v>77</v>
      </c>
      <c r="N98">
        <v>31.2</v>
      </c>
      <c r="O98">
        <v>33.799999999999997</v>
      </c>
      <c r="P98">
        <v>20.8</v>
      </c>
      <c r="Q98">
        <v>14.3</v>
      </c>
    </row>
    <row r="99" spans="1:17">
      <c r="A99">
        <v>49</v>
      </c>
      <c r="B99">
        <v>7</v>
      </c>
      <c r="C99">
        <v>27</v>
      </c>
      <c r="D99">
        <v>25.9</v>
      </c>
      <c r="E99">
        <v>59.3</v>
      </c>
      <c r="F99">
        <v>11.1</v>
      </c>
      <c r="G99">
        <v>3.7</v>
      </c>
      <c r="H99">
        <v>27</v>
      </c>
      <c r="I99">
        <v>51.9</v>
      </c>
      <c r="J99">
        <v>22.2</v>
      </c>
      <c r="K99">
        <v>22.2</v>
      </c>
      <c r="L99">
        <v>3.7</v>
      </c>
      <c r="M99">
        <v>27</v>
      </c>
      <c r="N99">
        <v>37</v>
      </c>
      <c r="O99">
        <v>37</v>
      </c>
      <c r="P99">
        <v>14.8</v>
      </c>
      <c r="Q99">
        <v>11.1</v>
      </c>
    </row>
    <row r="100" spans="1:17">
      <c r="A100">
        <v>50</v>
      </c>
      <c r="B100">
        <v>7</v>
      </c>
      <c r="C100">
        <v>13</v>
      </c>
      <c r="D100">
        <v>23.1</v>
      </c>
      <c r="E100">
        <v>38.5</v>
      </c>
      <c r="F100">
        <v>38.5</v>
      </c>
      <c r="G100">
        <v>0</v>
      </c>
      <c r="H100">
        <v>13</v>
      </c>
      <c r="I100">
        <v>15.4</v>
      </c>
      <c r="J100">
        <v>46.2</v>
      </c>
      <c r="K100">
        <v>23.1</v>
      </c>
      <c r="L100">
        <v>15.4</v>
      </c>
      <c r="M100">
        <v>13</v>
      </c>
      <c r="N100">
        <v>23.1</v>
      </c>
      <c r="O100">
        <v>30.8</v>
      </c>
      <c r="P100">
        <v>38.5</v>
      </c>
      <c r="Q100">
        <v>7.7</v>
      </c>
    </row>
    <row r="101" spans="1:17">
      <c r="A101">
        <v>51</v>
      </c>
      <c r="B101">
        <v>7</v>
      </c>
      <c r="C101">
        <v>33</v>
      </c>
      <c r="D101">
        <v>3</v>
      </c>
      <c r="E101">
        <v>12.1</v>
      </c>
      <c r="F101">
        <v>39.4</v>
      </c>
      <c r="G101">
        <v>45.5</v>
      </c>
      <c r="H101">
        <v>33</v>
      </c>
      <c r="I101">
        <v>6.1</v>
      </c>
      <c r="J101">
        <v>9.1</v>
      </c>
      <c r="K101">
        <v>30.3</v>
      </c>
      <c r="L101">
        <v>54.5</v>
      </c>
      <c r="M101">
        <v>33</v>
      </c>
      <c r="N101">
        <v>3</v>
      </c>
      <c r="O101">
        <v>18.2</v>
      </c>
      <c r="P101">
        <v>30.3</v>
      </c>
      <c r="Q101">
        <v>48.5</v>
      </c>
    </row>
    <row r="102" spans="1:17">
      <c r="A102">
        <v>52</v>
      </c>
      <c r="B102">
        <v>7</v>
      </c>
      <c r="C102">
        <v>82</v>
      </c>
      <c r="D102">
        <v>30.5</v>
      </c>
      <c r="E102">
        <v>23.2</v>
      </c>
      <c r="F102">
        <v>25.6</v>
      </c>
      <c r="G102">
        <v>20.7</v>
      </c>
      <c r="H102">
        <v>82</v>
      </c>
      <c r="I102">
        <v>34.1</v>
      </c>
      <c r="J102">
        <v>20.7</v>
      </c>
      <c r="K102">
        <v>22</v>
      </c>
      <c r="L102">
        <v>23.2</v>
      </c>
      <c r="M102">
        <v>80</v>
      </c>
      <c r="N102">
        <v>17.5</v>
      </c>
      <c r="O102">
        <v>32.5</v>
      </c>
      <c r="P102">
        <v>32.5</v>
      </c>
      <c r="Q102">
        <v>17.5</v>
      </c>
    </row>
    <row r="103" spans="1:17">
      <c r="A103">
        <v>53</v>
      </c>
      <c r="B103">
        <v>7</v>
      </c>
      <c r="C103">
        <v>6</v>
      </c>
      <c r="D103">
        <v>0</v>
      </c>
      <c r="E103">
        <v>50</v>
      </c>
      <c r="F103">
        <v>50</v>
      </c>
      <c r="G103">
        <v>0</v>
      </c>
      <c r="H103">
        <v>6</v>
      </c>
      <c r="I103">
        <v>16.7</v>
      </c>
      <c r="J103">
        <v>16.7</v>
      </c>
      <c r="K103">
        <v>50</v>
      </c>
      <c r="L103">
        <v>16.7</v>
      </c>
      <c r="M103">
        <v>6</v>
      </c>
      <c r="N103">
        <v>0</v>
      </c>
      <c r="O103">
        <v>16.7</v>
      </c>
      <c r="P103">
        <v>33.299999999999997</v>
      </c>
      <c r="Q103">
        <v>50</v>
      </c>
    </row>
    <row r="104" spans="1:17">
      <c r="A104">
        <v>54</v>
      </c>
      <c r="B104">
        <v>7</v>
      </c>
      <c r="C104">
        <v>31</v>
      </c>
      <c r="D104">
        <v>0</v>
      </c>
      <c r="E104">
        <v>6.5</v>
      </c>
      <c r="F104">
        <v>16.100000000000001</v>
      </c>
      <c r="G104">
        <v>77.400000000000006</v>
      </c>
      <c r="H104">
        <v>31</v>
      </c>
      <c r="I104">
        <v>0</v>
      </c>
      <c r="J104">
        <v>12.9</v>
      </c>
      <c r="K104">
        <v>16.100000000000001</v>
      </c>
      <c r="L104">
        <v>71</v>
      </c>
      <c r="M104">
        <v>31</v>
      </c>
      <c r="N104">
        <v>0</v>
      </c>
      <c r="O104">
        <v>6.5</v>
      </c>
      <c r="P104">
        <v>12.9</v>
      </c>
      <c r="Q104">
        <v>80.599999999999994</v>
      </c>
    </row>
    <row r="105" spans="1:17">
      <c r="A105">
        <v>55</v>
      </c>
      <c r="B105">
        <v>7</v>
      </c>
      <c r="C105">
        <v>29</v>
      </c>
      <c r="D105">
        <v>6.9</v>
      </c>
      <c r="E105">
        <v>13.8</v>
      </c>
      <c r="F105">
        <v>41.4</v>
      </c>
      <c r="G105">
        <v>37.9</v>
      </c>
      <c r="H105">
        <v>29</v>
      </c>
      <c r="I105">
        <v>10.3</v>
      </c>
      <c r="J105">
        <v>27.6</v>
      </c>
      <c r="K105">
        <v>37.9</v>
      </c>
      <c r="L105">
        <v>24.1</v>
      </c>
      <c r="M105">
        <v>29</v>
      </c>
      <c r="N105">
        <v>0</v>
      </c>
      <c r="O105">
        <v>27.6</v>
      </c>
      <c r="P105">
        <v>34.5</v>
      </c>
      <c r="Q105">
        <v>37.9</v>
      </c>
    </row>
    <row r="106" spans="1:17">
      <c r="A106">
        <v>56</v>
      </c>
      <c r="B106">
        <v>7</v>
      </c>
      <c r="C106">
        <v>22</v>
      </c>
      <c r="D106">
        <v>31.8</v>
      </c>
      <c r="E106">
        <v>18.2</v>
      </c>
      <c r="F106">
        <v>27.3</v>
      </c>
      <c r="G106">
        <v>22.7</v>
      </c>
      <c r="H106">
        <v>22</v>
      </c>
      <c r="I106">
        <v>22.7</v>
      </c>
      <c r="J106">
        <v>31.8</v>
      </c>
      <c r="K106">
        <v>27.3</v>
      </c>
      <c r="L106">
        <v>18.2</v>
      </c>
      <c r="M106">
        <v>22</v>
      </c>
      <c r="N106">
        <v>22.7</v>
      </c>
      <c r="O106">
        <v>31.8</v>
      </c>
      <c r="P106">
        <v>18.2</v>
      </c>
      <c r="Q106">
        <v>27.3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90" zoomScaleNormal="90" workbookViewId="0">
      <selection activeCell="A2" sqref="A2"/>
    </sheetView>
  </sheetViews>
  <sheetFormatPr defaultRowHeight="12.75"/>
  <sheetData>
    <row r="1" spans="1:17">
      <c r="A1" t="s">
        <v>488</v>
      </c>
      <c r="B1" t="s">
        <v>492</v>
      </c>
      <c r="C1" t="s">
        <v>493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 t="s">
        <v>494</v>
      </c>
      <c r="Q1" t="s">
        <v>495</v>
      </c>
    </row>
    <row r="2" spans="1:17">
      <c r="A2" t="s">
        <v>255</v>
      </c>
      <c r="B2">
        <v>6</v>
      </c>
      <c r="C2">
        <v>34</v>
      </c>
      <c r="D2">
        <v>36</v>
      </c>
      <c r="E2">
        <v>22</v>
      </c>
      <c r="F2">
        <v>34</v>
      </c>
      <c r="G2">
        <v>38</v>
      </c>
      <c r="H2">
        <v>35</v>
      </c>
      <c r="I2">
        <v>27</v>
      </c>
      <c r="J2">
        <v>36</v>
      </c>
      <c r="K2">
        <v>26</v>
      </c>
      <c r="L2">
        <v>24</v>
      </c>
      <c r="M2">
        <v>30</v>
      </c>
      <c r="N2">
        <v>37</v>
      </c>
      <c r="O2">
        <v>26</v>
      </c>
      <c r="P2">
        <v>405</v>
      </c>
      <c r="Q2">
        <v>411</v>
      </c>
    </row>
    <row r="3" spans="1:17">
      <c r="A3" t="s">
        <v>257</v>
      </c>
      <c r="B3">
        <v>0</v>
      </c>
      <c r="C3">
        <v>3</v>
      </c>
      <c r="D3">
        <v>2</v>
      </c>
      <c r="E3">
        <v>3</v>
      </c>
      <c r="F3">
        <v>3</v>
      </c>
      <c r="G3">
        <v>4</v>
      </c>
      <c r="H3">
        <v>2</v>
      </c>
      <c r="I3">
        <v>3</v>
      </c>
      <c r="J3">
        <v>4</v>
      </c>
      <c r="K3">
        <v>2</v>
      </c>
      <c r="L3">
        <v>4</v>
      </c>
      <c r="M3">
        <v>5</v>
      </c>
      <c r="N3">
        <v>3</v>
      </c>
      <c r="O3">
        <v>0</v>
      </c>
      <c r="P3">
        <v>38</v>
      </c>
      <c r="Q3">
        <v>38</v>
      </c>
    </row>
    <row r="4" spans="1:17">
      <c r="A4" t="s">
        <v>356</v>
      </c>
      <c r="B4">
        <v>29</v>
      </c>
      <c r="C4">
        <v>20</v>
      </c>
      <c r="D4">
        <v>17</v>
      </c>
      <c r="E4">
        <v>22</v>
      </c>
      <c r="F4">
        <v>20</v>
      </c>
      <c r="G4">
        <v>17</v>
      </c>
      <c r="H4">
        <v>17</v>
      </c>
      <c r="I4">
        <v>26</v>
      </c>
      <c r="J4">
        <v>27</v>
      </c>
      <c r="K4">
        <v>18</v>
      </c>
      <c r="L4">
        <v>16</v>
      </c>
      <c r="M4">
        <v>14</v>
      </c>
      <c r="N4">
        <v>21</v>
      </c>
      <c r="O4">
        <v>19</v>
      </c>
      <c r="P4">
        <v>254</v>
      </c>
      <c r="Q4">
        <v>283</v>
      </c>
    </row>
    <row r="5" spans="1:17">
      <c r="A5" t="s">
        <v>259</v>
      </c>
      <c r="B5">
        <v>487</v>
      </c>
      <c r="C5">
        <v>3695</v>
      </c>
      <c r="D5">
        <v>3642</v>
      </c>
      <c r="E5">
        <v>3699</v>
      </c>
      <c r="F5">
        <v>3738</v>
      </c>
      <c r="G5">
        <v>3513</v>
      </c>
      <c r="H5">
        <v>3571</v>
      </c>
      <c r="I5">
        <v>3540</v>
      </c>
      <c r="J5">
        <v>3709</v>
      </c>
      <c r="K5">
        <v>3792</v>
      </c>
      <c r="L5">
        <v>3839</v>
      </c>
      <c r="M5">
        <v>3937</v>
      </c>
      <c r="N5">
        <v>3727</v>
      </c>
      <c r="O5">
        <v>3968</v>
      </c>
      <c r="P5">
        <v>48370</v>
      </c>
      <c r="Q5">
        <v>48857</v>
      </c>
    </row>
    <row r="6" spans="1:17">
      <c r="A6" t="s">
        <v>261</v>
      </c>
      <c r="B6">
        <v>4</v>
      </c>
      <c r="C6">
        <v>22</v>
      </c>
      <c r="D6">
        <v>23</v>
      </c>
      <c r="E6">
        <v>28</v>
      </c>
      <c r="F6">
        <v>15</v>
      </c>
      <c r="G6">
        <v>21</v>
      </c>
      <c r="H6">
        <v>19</v>
      </c>
      <c r="I6">
        <v>21</v>
      </c>
      <c r="J6">
        <v>18</v>
      </c>
      <c r="K6">
        <v>22</v>
      </c>
      <c r="L6">
        <v>16</v>
      </c>
      <c r="M6">
        <v>25</v>
      </c>
      <c r="N6">
        <v>26</v>
      </c>
      <c r="O6">
        <v>30</v>
      </c>
      <c r="P6">
        <v>286</v>
      </c>
      <c r="Q6">
        <v>290</v>
      </c>
    </row>
    <row r="7" spans="1:17">
      <c r="A7" t="s">
        <v>263</v>
      </c>
      <c r="B7">
        <v>11</v>
      </c>
      <c r="C7">
        <v>154</v>
      </c>
      <c r="D7">
        <v>156</v>
      </c>
      <c r="E7">
        <v>121</v>
      </c>
      <c r="F7">
        <v>108</v>
      </c>
      <c r="G7">
        <v>134</v>
      </c>
      <c r="H7">
        <v>119</v>
      </c>
      <c r="I7">
        <v>111</v>
      </c>
      <c r="J7">
        <v>121</v>
      </c>
      <c r="K7">
        <v>102</v>
      </c>
      <c r="L7">
        <v>122</v>
      </c>
      <c r="M7">
        <v>124</v>
      </c>
      <c r="N7">
        <v>102</v>
      </c>
      <c r="O7">
        <v>175</v>
      </c>
      <c r="P7">
        <v>1649</v>
      </c>
      <c r="Q7">
        <v>1660</v>
      </c>
    </row>
    <row r="8" spans="1:17">
      <c r="A8" t="s">
        <v>265</v>
      </c>
      <c r="B8">
        <v>0</v>
      </c>
      <c r="C8">
        <v>11</v>
      </c>
      <c r="D8">
        <v>14</v>
      </c>
      <c r="E8">
        <v>14</v>
      </c>
      <c r="F8">
        <v>13</v>
      </c>
      <c r="G8">
        <v>12</v>
      </c>
      <c r="H8">
        <v>10</v>
      </c>
      <c r="I8">
        <v>23</v>
      </c>
      <c r="J8">
        <v>20</v>
      </c>
      <c r="K8">
        <v>14</v>
      </c>
      <c r="L8">
        <v>15</v>
      </c>
      <c r="M8">
        <v>11</v>
      </c>
      <c r="N8">
        <v>8</v>
      </c>
      <c r="O8">
        <v>18</v>
      </c>
      <c r="P8">
        <v>183</v>
      </c>
      <c r="Q8">
        <v>183</v>
      </c>
    </row>
    <row r="9" spans="1:17">
      <c r="A9" t="s">
        <v>267</v>
      </c>
      <c r="B9">
        <v>0</v>
      </c>
      <c r="C9">
        <v>10</v>
      </c>
      <c r="D9">
        <v>15</v>
      </c>
      <c r="E9">
        <v>14</v>
      </c>
      <c r="F9">
        <v>12</v>
      </c>
      <c r="G9">
        <v>14</v>
      </c>
      <c r="H9">
        <v>16</v>
      </c>
      <c r="I9">
        <v>6</v>
      </c>
      <c r="J9">
        <v>12</v>
      </c>
      <c r="K9">
        <v>9</v>
      </c>
      <c r="L9">
        <v>16</v>
      </c>
      <c r="M9">
        <v>25</v>
      </c>
      <c r="N9">
        <v>13</v>
      </c>
      <c r="O9">
        <v>11</v>
      </c>
      <c r="P9">
        <v>173</v>
      </c>
      <c r="Q9">
        <v>173</v>
      </c>
    </row>
    <row r="10" spans="1:17">
      <c r="A10" t="s">
        <v>269</v>
      </c>
      <c r="B10">
        <v>5</v>
      </c>
      <c r="C10">
        <v>24</v>
      </c>
      <c r="D10">
        <v>25</v>
      </c>
      <c r="E10">
        <v>16</v>
      </c>
      <c r="F10">
        <v>29</v>
      </c>
      <c r="G10">
        <v>19</v>
      </c>
      <c r="H10">
        <v>17</v>
      </c>
      <c r="I10">
        <v>23</v>
      </c>
      <c r="J10">
        <v>11</v>
      </c>
      <c r="K10">
        <v>8</v>
      </c>
      <c r="L10">
        <v>19</v>
      </c>
      <c r="M10">
        <v>17</v>
      </c>
      <c r="N10">
        <v>19</v>
      </c>
      <c r="O10">
        <v>10</v>
      </c>
      <c r="P10">
        <v>237</v>
      </c>
      <c r="Q10">
        <v>242</v>
      </c>
    </row>
    <row r="11" spans="1:17">
      <c r="A11" t="s">
        <v>271</v>
      </c>
      <c r="B11">
        <v>8</v>
      </c>
      <c r="C11">
        <v>33</v>
      </c>
      <c r="D11">
        <v>40</v>
      </c>
      <c r="E11">
        <v>25</v>
      </c>
      <c r="F11">
        <v>46</v>
      </c>
      <c r="G11">
        <v>32</v>
      </c>
      <c r="H11">
        <v>42</v>
      </c>
      <c r="I11">
        <v>46</v>
      </c>
      <c r="J11">
        <v>34</v>
      </c>
      <c r="K11">
        <v>46</v>
      </c>
      <c r="L11">
        <v>39</v>
      </c>
      <c r="M11">
        <v>47</v>
      </c>
      <c r="N11">
        <v>52</v>
      </c>
      <c r="O11">
        <v>45</v>
      </c>
      <c r="P11">
        <v>527</v>
      </c>
      <c r="Q11">
        <v>535</v>
      </c>
    </row>
    <row r="12" spans="1:17">
      <c r="A12" t="s">
        <v>273</v>
      </c>
      <c r="B12">
        <v>5</v>
      </c>
      <c r="C12">
        <v>31</v>
      </c>
      <c r="D12">
        <v>29</v>
      </c>
      <c r="E12">
        <v>19</v>
      </c>
      <c r="F12">
        <v>23</v>
      </c>
      <c r="G12">
        <v>38</v>
      </c>
      <c r="H12">
        <v>31</v>
      </c>
      <c r="I12">
        <v>30</v>
      </c>
      <c r="J12">
        <v>31</v>
      </c>
      <c r="K12">
        <v>29</v>
      </c>
      <c r="L12">
        <v>39</v>
      </c>
      <c r="M12">
        <v>38</v>
      </c>
      <c r="N12">
        <v>28</v>
      </c>
      <c r="O12">
        <v>40</v>
      </c>
      <c r="P12">
        <v>406</v>
      </c>
      <c r="Q12">
        <v>411</v>
      </c>
    </row>
    <row r="13" spans="1:17">
      <c r="A13" t="s">
        <v>275</v>
      </c>
      <c r="B13">
        <v>10</v>
      </c>
      <c r="C13">
        <v>47</v>
      </c>
      <c r="D13">
        <v>69</v>
      </c>
      <c r="E13">
        <v>58</v>
      </c>
      <c r="F13">
        <v>66</v>
      </c>
      <c r="G13">
        <v>65</v>
      </c>
      <c r="H13">
        <v>80</v>
      </c>
      <c r="I13">
        <v>63</v>
      </c>
      <c r="J13">
        <v>57</v>
      </c>
      <c r="K13">
        <v>55</v>
      </c>
      <c r="L13">
        <v>57</v>
      </c>
      <c r="M13">
        <v>39</v>
      </c>
      <c r="N13">
        <v>39</v>
      </c>
      <c r="O13">
        <v>49</v>
      </c>
      <c r="P13">
        <v>744</v>
      </c>
      <c r="Q13">
        <v>754</v>
      </c>
    </row>
    <row r="14" spans="1:17">
      <c r="A14" t="s">
        <v>277</v>
      </c>
      <c r="B14">
        <v>16</v>
      </c>
      <c r="C14">
        <v>89</v>
      </c>
      <c r="D14">
        <v>83</v>
      </c>
      <c r="E14">
        <v>79</v>
      </c>
      <c r="F14">
        <v>86</v>
      </c>
      <c r="G14">
        <v>65</v>
      </c>
      <c r="H14">
        <v>76</v>
      </c>
      <c r="I14">
        <v>88</v>
      </c>
      <c r="J14">
        <v>101</v>
      </c>
      <c r="K14">
        <v>101</v>
      </c>
      <c r="L14">
        <v>100</v>
      </c>
      <c r="M14">
        <v>108</v>
      </c>
      <c r="N14">
        <v>171</v>
      </c>
      <c r="O14">
        <v>94</v>
      </c>
      <c r="P14">
        <v>1241</v>
      </c>
      <c r="Q14">
        <v>1257</v>
      </c>
    </row>
    <row r="15" spans="1:17">
      <c r="A15" t="s">
        <v>253</v>
      </c>
      <c r="B15">
        <v>2</v>
      </c>
      <c r="C15">
        <v>60</v>
      </c>
      <c r="D15">
        <v>47</v>
      </c>
      <c r="E15">
        <v>50</v>
      </c>
      <c r="F15">
        <v>47</v>
      </c>
      <c r="G15">
        <v>55</v>
      </c>
      <c r="H15">
        <v>65</v>
      </c>
      <c r="I15">
        <v>61</v>
      </c>
      <c r="J15">
        <v>55</v>
      </c>
      <c r="K15">
        <v>57</v>
      </c>
      <c r="L15">
        <v>39</v>
      </c>
      <c r="M15">
        <v>44</v>
      </c>
      <c r="N15">
        <v>40</v>
      </c>
      <c r="O15">
        <v>26</v>
      </c>
      <c r="P15">
        <v>646</v>
      </c>
      <c r="Q15">
        <v>648</v>
      </c>
    </row>
    <row r="16" spans="1:17">
      <c r="A16" t="s">
        <v>279</v>
      </c>
      <c r="B16">
        <v>8</v>
      </c>
      <c r="C16">
        <v>31</v>
      </c>
      <c r="D16">
        <v>43</v>
      </c>
      <c r="E16">
        <v>42</v>
      </c>
      <c r="F16">
        <v>43</v>
      </c>
      <c r="G16">
        <v>32</v>
      </c>
      <c r="H16">
        <v>37</v>
      </c>
      <c r="I16">
        <v>36</v>
      </c>
      <c r="J16">
        <v>38</v>
      </c>
      <c r="K16">
        <v>27</v>
      </c>
      <c r="L16">
        <v>51</v>
      </c>
      <c r="M16">
        <v>50</v>
      </c>
      <c r="N16">
        <v>35</v>
      </c>
      <c r="O16">
        <v>39</v>
      </c>
      <c r="P16">
        <v>504</v>
      </c>
      <c r="Q16">
        <v>512</v>
      </c>
    </row>
    <row r="17" spans="1:17">
      <c r="A17" t="s">
        <v>281</v>
      </c>
      <c r="B17">
        <v>196</v>
      </c>
      <c r="C17">
        <v>1085</v>
      </c>
      <c r="D17">
        <v>1084</v>
      </c>
      <c r="E17">
        <v>1145</v>
      </c>
      <c r="F17">
        <v>1058</v>
      </c>
      <c r="G17">
        <v>1008</v>
      </c>
      <c r="H17">
        <v>1030</v>
      </c>
      <c r="I17">
        <v>1031</v>
      </c>
      <c r="J17">
        <v>1071</v>
      </c>
      <c r="K17">
        <v>1041</v>
      </c>
      <c r="L17">
        <v>1071</v>
      </c>
      <c r="M17">
        <v>1140</v>
      </c>
      <c r="N17">
        <v>1111</v>
      </c>
      <c r="O17">
        <v>1156</v>
      </c>
      <c r="P17">
        <v>14031</v>
      </c>
      <c r="Q17">
        <v>14227</v>
      </c>
    </row>
    <row r="18" spans="1:17">
      <c r="A18" t="s">
        <v>283</v>
      </c>
      <c r="B18">
        <v>0</v>
      </c>
      <c r="C18">
        <v>271</v>
      </c>
      <c r="D18">
        <v>310</v>
      </c>
      <c r="E18">
        <v>321</v>
      </c>
      <c r="F18">
        <v>319</v>
      </c>
      <c r="G18">
        <v>319</v>
      </c>
      <c r="H18">
        <v>291</v>
      </c>
      <c r="I18">
        <v>292</v>
      </c>
      <c r="J18">
        <v>282</v>
      </c>
      <c r="K18">
        <v>287</v>
      </c>
      <c r="L18">
        <v>268</v>
      </c>
      <c r="M18">
        <v>290</v>
      </c>
      <c r="N18">
        <v>249</v>
      </c>
      <c r="O18">
        <v>298</v>
      </c>
      <c r="P18">
        <v>3797</v>
      </c>
      <c r="Q18">
        <v>3797</v>
      </c>
    </row>
    <row r="19" spans="1:17">
      <c r="A19" t="s">
        <v>285</v>
      </c>
      <c r="B19">
        <v>2</v>
      </c>
      <c r="C19">
        <v>31</v>
      </c>
      <c r="D19">
        <v>20</v>
      </c>
      <c r="E19">
        <v>19</v>
      </c>
      <c r="F19">
        <v>17</v>
      </c>
      <c r="G19">
        <v>23</v>
      </c>
      <c r="H19">
        <v>20</v>
      </c>
      <c r="I19">
        <v>23</v>
      </c>
      <c r="J19">
        <v>28</v>
      </c>
      <c r="K19">
        <v>29</v>
      </c>
      <c r="L19">
        <v>26</v>
      </c>
      <c r="M19">
        <v>24</v>
      </c>
      <c r="N19">
        <v>23</v>
      </c>
      <c r="O19">
        <v>34</v>
      </c>
      <c r="P19">
        <v>317</v>
      </c>
      <c r="Q19">
        <v>319</v>
      </c>
    </row>
    <row r="20" spans="1:17">
      <c r="A20" t="s">
        <v>287</v>
      </c>
      <c r="B20">
        <v>0</v>
      </c>
      <c r="C20">
        <v>8</v>
      </c>
      <c r="D20">
        <v>8</v>
      </c>
      <c r="E20">
        <v>11</v>
      </c>
      <c r="F20">
        <v>5</v>
      </c>
      <c r="G20">
        <v>11</v>
      </c>
      <c r="H20">
        <v>10</v>
      </c>
      <c r="I20">
        <v>10</v>
      </c>
      <c r="J20">
        <v>8</v>
      </c>
      <c r="K20">
        <v>14</v>
      </c>
      <c r="L20">
        <v>9</v>
      </c>
      <c r="M20">
        <v>10</v>
      </c>
      <c r="N20">
        <v>13</v>
      </c>
      <c r="O20">
        <v>17</v>
      </c>
      <c r="P20">
        <v>134</v>
      </c>
      <c r="Q20">
        <v>134</v>
      </c>
    </row>
    <row r="21" spans="1:17">
      <c r="A21" t="s">
        <v>289</v>
      </c>
      <c r="B21">
        <v>0</v>
      </c>
      <c r="C21">
        <v>4</v>
      </c>
      <c r="D21">
        <v>7</v>
      </c>
      <c r="E21">
        <v>6</v>
      </c>
      <c r="F21">
        <v>5</v>
      </c>
      <c r="G21">
        <v>10</v>
      </c>
      <c r="H21">
        <v>1</v>
      </c>
      <c r="I21">
        <v>7</v>
      </c>
      <c r="J21">
        <v>7</v>
      </c>
      <c r="K21">
        <v>7</v>
      </c>
      <c r="L21">
        <v>8</v>
      </c>
      <c r="M21">
        <v>3</v>
      </c>
      <c r="N21">
        <v>4</v>
      </c>
      <c r="O21">
        <v>8</v>
      </c>
      <c r="P21">
        <v>77</v>
      </c>
      <c r="Q21">
        <v>77</v>
      </c>
    </row>
    <row r="22" spans="1:17">
      <c r="A22" t="s">
        <v>291</v>
      </c>
      <c r="B22">
        <v>3</v>
      </c>
      <c r="C22">
        <v>16</v>
      </c>
      <c r="D22">
        <v>23</v>
      </c>
      <c r="E22">
        <v>16</v>
      </c>
      <c r="F22">
        <v>25</v>
      </c>
      <c r="G22">
        <v>22</v>
      </c>
      <c r="H22">
        <v>22</v>
      </c>
      <c r="I22">
        <v>15</v>
      </c>
      <c r="J22">
        <v>29</v>
      </c>
      <c r="K22">
        <v>29</v>
      </c>
      <c r="L22">
        <v>32</v>
      </c>
      <c r="M22">
        <v>23</v>
      </c>
      <c r="N22">
        <v>30</v>
      </c>
      <c r="O22">
        <v>24</v>
      </c>
      <c r="P22">
        <v>306</v>
      </c>
      <c r="Q22">
        <v>309</v>
      </c>
    </row>
    <row r="23" spans="1:17">
      <c r="A23" t="s">
        <v>293</v>
      </c>
      <c r="B23">
        <v>67</v>
      </c>
      <c r="C23">
        <v>319</v>
      </c>
      <c r="D23">
        <v>360</v>
      </c>
      <c r="E23">
        <v>353</v>
      </c>
      <c r="F23">
        <v>365</v>
      </c>
      <c r="G23">
        <v>351</v>
      </c>
      <c r="H23">
        <v>372</v>
      </c>
      <c r="I23">
        <v>368</v>
      </c>
      <c r="J23">
        <v>355</v>
      </c>
      <c r="K23">
        <v>386</v>
      </c>
      <c r="L23">
        <v>504</v>
      </c>
      <c r="M23">
        <v>443</v>
      </c>
      <c r="N23">
        <v>449</v>
      </c>
      <c r="O23">
        <v>417</v>
      </c>
      <c r="P23">
        <v>5042</v>
      </c>
      <c r="Q23">
        <v>5109</v>
      </c>
    </row>
    <row r="24" spans="1:17">
      <c r="A24" t="s">
        <v>295</v>
      </c>
      <c r="B24">
        <v>2</v>
      </c>
      <c r="C24">
        <v>10</v>
      </c>
      <c r="D24">
        <v>7</v>
      </c>
      <c r="E24">
        <v>6</v>
      </c>
      <c r="F24">
        <v>4</v>
      </c>
      <c r="G24">
        <v>11</v>
      </c>
      <c r="H24">
        <v>6</v>
      </c>
      <c r="I24">
        <v>5</v>
      </c>
      <c r="J24">
        <v>8</v>
      </c>
      <c r="K24">
        <v>3</v>
      </c>
      <c r="L24">
        <v>13</v>
      </c>
      <c r="M24">
        <v>12</v>
      </c>
      <c r="N24">
        <v>9</v>
      </c>
      <c r="O24">
        <v>6</v>
      </c>
      <c r="P24">
        <v>100</v>
      </c>
      <c r="Q24">
        <v>102</v>
      </c>
    </row>
    <row r="25" spans="1:17">
      <c r="A25" t="s">
        <v>354</v>
      </c>
      <c r="B25">
        <v>12</v>
      </c>
      <c r="C25">
        <v>25</v>
      </c>
      <c r="D25">
        <v>26</v>
      </c>
      <c r="E25">
        <v>23</v>
      </c>
      <c r="F25">
        <v>22</v>
      </c>
      <c r="G25">
        <v>25</v>
      </c>
      <c r="H25">
        <v>16</v>
      </c>
      <c r="I25">
        <v>26</v>
      </c>
      <c r="J25">
        <v>19</v>
      </c>
      <c r="K25">
        <v>27</v>
      </c>
      <c r="L25">
        <v>25</v>
      </c>
      <c r="M25">
        <v>34</v>
      </c>
      <c r="N25">
        <v>19</v>
      </c>
      <c r="O25">
        <v>30</v>
      </c>
      <c r="P25">
        <v>317</v>
      </c>
      <c r="Q25">
        <v>329</v>
      </c>
    </row>
    <row r="26" spans="1:17">
      <c r="A26" t="s">
        <v>297</v>
      </c>
      <c r="B26">
        <v>111</v>
      </c>
      <c r="C26">
        <v>643</v>
      </c>
      <c r="D26">
        <v>645</v>
      </c>
      <c r="E26">
        <v>636</v>
      </c>
      <c r="F26">
        <v>694</v>
      </c>
      <c r="G26">
        <v>662</v>
      </c>
      <c r="H26">
        <v>713</v>
      </c>
      <c r="I26">
        <v>649</v>
      </c>
      <c r="J26">
        <v>742</v>
      </c>
      <c r="K26">
        <v>731</v>
      </c>
      <c r="L26">
        <v>876</v>
      </c>
      <c r="M26">
        <v>895</v>
      </c>
      <c r="N26">
        <v>797</v>
      </c>
      <c r="O26">
        <v>692</v>
      </c>
      <c r="P26">
        <v>9375</v>
      </c>
      <c r="Q26">
        <v>9486</v>
      </c>
    </row>
    <row r="27" spans="1:17">
      <c r="A27" t="s">
        <v>299</v>
      </c>
      <c r="B27">
        <v>107</v>
      </c>
      <c r="C27">
        <v>155</v>
      </c>
      <c r="D27">
        <v>142</v>
      </c>
      <c r="E27">
        <v>156</v>
      </c>
      <c r="F27">
        <v>170</v>
      </c>
      <c r="G27">
        <v>140</v>
      </c>
      <c r="H27">
        <v>170</v>
      </c>
      <c r="I27">
        <v>158</v>
      </c>
      <c r="J27">
        <v>151</v>
      </c>
      <c r="K27">
        <v>195</v>
      </c>
      <c r="L27">
        <v>165</v>
      </c>
      <c r="M27">
        <v>198</v>
      </c>
      <c r="N27">
        <v>177</v>
      </c>
      <c r="O27">
        <v>190</v>
      </c>
      <c r="P27">
        <v>2167</v>
      </c>
      <c r="Q27">
        <v>2274</v>
      </c>
    </row>
    <row r="28" spans="1:17">
      <c r="A28" t="s">
        <v>301</v>
      </c>
      <c r="B28">
        <v>1</v>
      </c>
      <c r="C28">
        <v>15</v>
      </c>
      <c r="D28">
        <v>7</v>
      </c>
      <c r="E28">
        <v>10</v>
      </c>
      <c r="F28">
        <v>8</v>
      </c>
      <c r="G28">
        <v>8</v>
      </c>
      <c r="H28">
        <v>8</v>
      </c>
      <c r="I28">
        <v>13</v>
      </c>
      <c r="J28">
        <v>8</v>
      </c>
      <c r="K28">
        <v>12</v>
      </c>
      <c r="L28">
        <v>10</v>
      </c>
      <c r="M28">
        <v>15</v>
      </c>
      <c r="N28">
        <v>13</v>
      </c>
      <c r="O28">
        <v>9</v>
      </c>
      <c r="P28">
        <v>136</v>
      </c>
      <c r="Q28">
        <v>137</v>
      </c>
    </row>
    <row r="29" spans="1:17">
      <c r="A29" t="s">
        <v>303</v>
      </c>
      <c r="B29">
        <v>27</v>
      </c>
      <c r="C29">
        <v>199</v>
      </c>
      <c r="D29">
        <v>183</v>
      </c>
      <c r="E29">
        <v>206</v>
      </c>
      <c r="F29">
        <v>205</v>
      </c>
      <c r="G29">
        <v>198</v>
      </c>
      <c r="H29">
        <v>199</v>
      </c>
      <c r="I29">
        <v>207</v>
      </c>
      <c r="J29">
        <v>199</v>
      </c>
      <c r="K29">
        <v>203</v>
      </c>
      <c r="L29">
        <v>209</v>
      </c>
      <c r="M29">
        <v>215</v>
      </c>
      <c r="N29">
        <v>215</v>
      </c>
      <c r="O29">
        <v>224</v>
      </c>
      <c r="P29">
        <v>2662</v>
      </c>
      <c r="Q29">
        <v>2689</v>
      </c>
    </row>
    <row r="30" spans="1:17">
      <c r="A30" t="s">
        <v>305</v>
      </c>
      <c r="B30">
        <v>1</v>
      </c>
      <c r="C30">
        <v>29</v>
      </c>
      <c r="D30">
        <v>29</v>
      </c>
      <c r="E30">
        <v>36</v>
      </c>
      <c r="F30">
        <v>24</v>
      </c>
      <c r="G30">
        <v>35</v>
      </c>
      <c r="H30">
        <v>25</v>
      </c>
      <c r="I30">
        <v>21</v>
      </c>
      <c r="J30">
        <v>23</v>
      </c>
      <c r="K30">
        <v>30</v>
      </c>
      <c r="L30">
        <v>27</v>
      </c>
      <c r="M30">
        <v>35</v>
      </c>
      <c r="N30">
        <v>26</v>
      </c>
      <c r="O30">
        <v>47</v>
      </c>
      <c r="P30">
        <v>387</v>
      </c>
      <c r="Q30">
        <v>388</v>
      </c>
    </row>
    <row r="31" spans="1:17">
      <c r="A31" t="s">
        <v>307</v>
      </c>
      <c r="B31">
        <v>37</v>
      </c>
      <c r="C31">
        <v>23</v>
      </c>
      <c r="D31">
        <v>13</v>
      </c>
      <c r="E31">
        <v>26</v>
      </c>
      <c r="F31">
        <v>20</v>
      </c>
      <c r="G31">
        <v>31</v>
      </c>
      <c r="H31">
        <v>26</v>
      </c>
      <c r="I31">
        <v>28</v>
      </c>
      <c r="J31">
        <v>32</v>
      </c>
      <c r="K31">
        <v>33</v>
      </c>
      <c r="L31">
        <v>35</v>
      </c>
      <c r="M31">
        <v>29</v>
      </c>
      <c r="N31">
        <v>31</v>
      </c>
      <c r="O31">
        <v>46</v>
      </c>
      <c r="P31">
        <v>373</v>
      </c>
      <c r="Q31">
        <v>410</v>
      </c>
    </row>
    <row r="32" spans="1:17">
      <c r="A32" t="s">
        <v>309</v>
      </c>
      <c r="B32">
        <v>19</v>
      </c>
      <c r="C32">
        <v>354</v>
      </c>
      <c r="D32">
        <v>387</v>
      </c>
      <c r="E32">
        <v>465</v>
      </c>
      <c r="F32">
        <v>334</v>
      </c>
      <c r="G32">
        <v>316</v>
      </c>
      <c r="H32">
        <v>279</v>
      </c>
      <c r="I32">
        <v>303</v>
      </c>
      <c r="J32">
        <v>314</v>
      </c>
      <c r="K32">
        <v>306</v>
      </c>
      <c r="L32">
        <v>401</v>
      </c>
      <c r="M32">
        <v>217</v>
      </c>
      <c r="N32">
        <v>155</v>
      </c>
      <c r="O32">
        <v>142</v>
      </c>
      <c r="P32">
        <v>3973</v>
      </c>
      <c r="Q32">
        <v>3992</v>
      </c>
    </row>
    <row r="33" spans="1:17">
      <c r="A33" t="s">
        <v>311</v>
      </c>
      <c r="B33">
        <v>15</v>
      </c>
      <c r="C33">
        <v>139</v>
      </c>
      <c r="D33">
        <v>171</v>
      </c>
      <c r="E33">
        <v>193</v>
      </c>
      <c r="F33">
        <v>181</v>
      </c>
      <c r="G33">
        <v>167</v>
      </c>
      <c r="H33">
        <v>179</v>
      </c>
      <c r="I33">
        <v>134</v>
      </c>
      <c r="J33">
        <v>145</v>
      </c>
      <c r="K33">
        <v>133</v>
      </c>
      <c r="L33">
        <v>136</v>
      </c>
      <c r="M33">
        <v>140</v>
      </c>
      <c r="N33">
        <v>139</v>
      </c>
      <c r="O33">
        <v>173</v>
      </c>
      <c r="P33">
        <v>2030</v>
      </c>
      <c r="Q33">
        <v>2045</v>
      </c>
    </row>
    <row r="34" spans="1:17">
      <c r="A34" t="s">
        <v>313</v>
      </c>
      <c r="B34">
        <v>131</v>
      </c>
      <c r="C34">
        <v>1125</v>
      </c>
      <c r="D34">
        <v>1181</v>
      </c>
      <c r="E34">
        <v>1217</v>
      </c>
      <c r="F34">
        <v>1159</v>
      </c>
      <c r="G34">
        <v>1165</v>
      </c>
      <c r="H34">
        <v>1182</v>
      </c>
      <c r="I34">
        <v>1217</v>
      </c>
      <c r="J34">
        <v>1283</v>
      </c>
      <c r="K34">
        <v>1299</v>
      </c>
      <c r="L34">
        <v>1280</v>
      </c>
      <c r="M34">
        <v>1301</v>
      </c>
      <c r="N34">
        <v>1597</v>
      </c>
      <c r="O34">
        <v>1022</v>
      </c>
      <c r="P34">
        <v>16028</v>
      </c>
      <c r="Q34">
        <v>16159</v>
      </c>
    </row>
    <row r="35" spans="1:17">
      <c r="A35" t="s">
        <v>357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86</v>
      </c>
      <c r="M35">
        <v>105</v>
      </c>
      <c r="N35">
        <v>127</v>
      </c>
      <c r="O35">
        <v>87</v>
      </c>
      <c r="P35">
        <v>405</v>
      </c>
      <c r="Q35">
        <v>405</v>
      </c>
    </row>
    <row r="36" spans="1:17">
      <c r="A36" t="s">
        <v>315</v>
      </c>
      <c r="B36">
        <v>14</v>
      </c>
      <c r="C36">
        <v>35</v>
      </c>
      <c r="D36">
        <v>34</v>
      </c>
      <c r="E36">
        <v>37</v>
      </c>
      <c r="F36">
        <v>41</v>
      </c>
      <c r="G36">
        <v>33</v>
      </c>
      <c r="H36">
        <v>38</v>
      </c>
      <c r="I36">
        <v>35</v>
      </c>
      <c r="J36">
        <v>41</v>
      </c>
      <c r="K36">
        <v>32</v>
      </c>
      <c r="L36">
        <v>81</v>
      </c>
      <c r="M36">
        <v>95</v>
      </c>
      <c r="N36">
        <v>281</v>
      </c>
      <c r="O36">
        <v>99</v>
      </c>
      <c r="P36">
        <v>882</v>
      </c>
      <c r="Q36">
        <v>896</v>
      </c>
    </row>
    <row r="37" spans="1:17">
      <c r="A37" t="s">
        <v>316</v>
      </c>
      <c r="B37">
        <v>5</v>
      </c>
      <c r="C37">
        <v>52</v>
      </c>
      <c r="D37">
        <v>53</v>
      </c>
      <c r="E37">
        <v>60</v>
      </c>
      <c r="F37">
        <v>60</v>
      </c>
      <c r="G37">
        <v>49</v>
      </c>
      <c r="H37">
        <v>45</v>
      </c>
      <c r="I37">
        <v>63</v>
      </c>
      <c r="J37">
        <v>49</v>
      </c>
      <c r="K37">
        <v>51</v>
      </c>
      <c r="L37">
        <v>61</v>
      </c>
      <c r="M37">
        <v>79</v>
      </c>
      <c r="N37">
        <v>55</v>
      </c>
      <c r="O37">
        <v>45</v>
      </c>
      <c r="P37">
        <v>722</v>
      </c>
      <c r="Q37">
        <v>727</v>
      </c>
    </row>
    <row r="38" spans="1:17">
      <c r="A38" t="s">
        <v>318</v>
      </c>
      <c r="B38">
        <v>255</v>
      </c>
      <c r="C38">
        <v>142</v>
      </c>
      <c r="D38">
        <v>118</v>
      </c>
      <c r="E38">
        <v>142</v>
      </c>
      <c r="F38">
        <v>108</v>
      </c>
      <c r="G38">
        <v>113</v>
      </c>
      <c r="H38">
        <v>102</v>
      </c>
      <c r="I38">
        <v>113</v>
      </c>
      <c r="J38">
        <v>108</v>
      </c>
      <c r="K38">
        <v>107</v>
      </c>
      <c r="L38">
        <v>186</v>
      </c>
      <c r="M38">
        <v>116</v>
      </c>
      <c r="N38">
        <v>137</v>
      </c>
      <c r="O38">
        <v>117</v>
      </c>
      <c r="P38">
        <v>1609</v>
      </c>
      <c r="Q38">
        <v>1864</v>
      </c>
    </row>
    <row r="39" spans="1:17">
      <c r="A39" t="s">
        <v>320</v>
      </c>
      <c r="B39">
        <v>9</v>
      </c>
      <c r="C39">
        <v>147</v>
      </c>
      <c r="D39">
        <v>163</v>
      </c>
      <c r="E39">
        <v>149</v>
      </c>
      <c r="F39">
        <v>173</v>
      </c>
      <c r="G39">
        <v>163</v>
      </c>
      <c r="H39">
        <v>138</v>
      </c>
      <c r="I39">
        <v>139</v>
      </c>
      <c r="J39">
        <v>126</v>
      </c>
      <c r="K39">
        <v>131</v>
      </c>
      <c r="L39">
        <v>195</v>
      </c>
      <c r="M39">
        <v>183</v>
      </c>
      <c r="N39">
        <v>119</v>
      </c>
      <c r="O39">
        <v>107</v>
      </c>
      <c r="P39">
        <v>1933</v>
      </c>
      <c r="Q39">
        <v>1942</v>
      </c>
    </row>
    <row r="40" spans="1:17">
      <c r="A40" t="s">
        <v>322</v>
      </c>
      <c r="B40">
        <v>0</v>
      </c>
      <c r="C40">
        <v>1</v>
      </c>
      <c r="D40">
        <v>4</v>
      </c>
      <c r="E40">
        <v>0</v>
      </c>
      <c r="F40">
        <v>0</v>
      </c>
      <c r="G40">
        <v>0</v>
      </c>
      <c r="H40">
        <v>1</v>
      </c>
      <c r="I40">
        <v>1</v>
      </c>
      <c r="J40">
        <v>2</v>
      </c>
      <c r="K40">
        <v>3</v>
      </c>
      <c r="L40">
        <v>2</v>
      </c>
      <c r="M40">
        <v>1</v>
      </c>
      <c r="N40">
        <v>1</v>
      </c>
      <c r="O40">
        <v>0</v>
      </c>
      <c r="P40">
        <v>16</v>
      </c>
      <c r="Q40">
        <v>16</v>
      </c>
    </row>
    <row r="41" spans="1:17">
      <c r="A41" t="s">
        <v>324</v>
      </c>
      <c r="B41">
        <v>6</v>
      </c>
      <c r="C41">
        <v>41</v>
      </c>
      <c r="D41">
        <v>37</v>
      </c>
      <c r="E41">
        <v>42</v>
      </c>
      <c r="F41">
        <v>36</v>
      </c>
      <c r="G41">
        <v>37</v>
      </c>
      <c r="H41">
        <v>37</v>
      </c>
      <c r="I41">
        <v>47</v>
      </c>
      <c r="J41">
        <v>46</v>
      </c>
      <c r="K41">
        <v>27</v>
      </c>
      <c r="L41">
        <v>61</v>
      </c>
      <c r="M41">
        <v>43</v>
      </c>
      <c r="N41">
        <v>49</v>
      </c>
      <c r="O41">
        <v>49</v>
      </c>
      <c r="P41">
        <v>552</v>
      </c>
      <c r="Q41">
        <v>558</v>
      </c>
    </row>
    <row r="42" spans="1:17">
      <c r="A42" t="s">
        <v>326</v>
      </c>
      <c r="B42">
        <v>1</v>
      </c>
      <c r="C42">
        <v>12</v>
      </c>
      <c r="D42">
        <v>13</v>
      </c>
      <c r="E42">
        <v>6</v>
      </c>
      <c r="F42">
        <v>8</v>
      </c>
      <c r="G42">
        <v>8</v>
      </c>
      <c r="H42">
        <v>13</v>
      </c>
      <c r="I42">
        <v>4</v>
      </c>
      <c r="J42">
        <v>13</v>
      </c>
      <c r="K42">
        <v>8</v>
      </c>
      <c r="L42">
        <v>5</v>
      </c>
      <c r="M42">
        <v>11</v>
      </c>
      <c r="N42">
        <v>6</v>
      </c>
      <c r="O42">
        <v>4</v>
      </c>
      <c r="P42">
        <v>111</v>
      </c>
      <c r="Q42">
        <v>112</v>
      </c>
    </row>
    <row r="43" spans="1:17">
      <c r="A43" t="s">
        <v>336</v>
      </c>
      <c r="B43">
        <v>2</v>
      </c>
      <c r="C43">
        <v>14</v>
      </c>
      <c r="D43">
        <v>13</v>
      </c>
      <c r="E43">
        <v>17</v>
      </c>
      <c r="F43">
        <v>13</v>
      </c>
      <c r="G43">
        <v>14</v>
      </c>
      <c r="H43">
        <v>16</v>
      </c>
      <c r="I43">
        <v>15</v>
      </c>
      <c r="J43">
        <v>8</v>
      </c>
      <c r="K43">
        <v>13</v>
      </c>
      <c r="L43">
        <v>18</v>
      </c>
      <c r="M43">
        <v>13</v>
      </c>
      <c r="N43">
        <v>18</v>
      </c>
      <c r="O43">
        <v>15</v>
      </c>
      <c r="P43">
        <v>187</v>
      </c>
      <c r="Q43">
        <v>189</v>
      </c>
    </row>
    <row r="44" spans="1:17">
      <c r="A44" t="s">
        <v>328</v>
      </c>
      <c r="B44">
        <v>14</v>
      </c>
      <c r="C44">
        <v>103</v>
      </c>
      <c r="D44">
        <v>117</v>
      </c>
      <c r="E44">
        <v>116</v>
      </c>
      <c r="F44">
        <v>104</v>
      </c>
      <c r="G44">
        <v>93</v>
      </c>
      <c r="H44">
        <v>82</v>
      </c>
      <c r="I44">
        <v>112</v>
      </c>
      <c r="J44">
        <v>100</v>
      </c>
      <c r="K44">
        <v>123</v>
      </c>
      <c r="L44">
        <v>130</v>
      </c>
      <c r="M44">
        <v>96</v>
      </c>
      <c r="N44">
        <v>93</v>
      </c>
      <c r="O44">
        <v>117</v>
      </c>
      <c r="P44">
        <v>1386</v>
      </c>
      <c r="Q44">
        <v>1400</v>
      </c>
    </row>
    <row r="45" spans="1:17">
      <c r="A45" t="s">
        <v>330</v>
      </c>
      <c r="B45">
        <v>4</v>
      </c>
      <c r="C45">
        <v>8</v>
      </c>
      <c r="D45">
        <v>9</v>
      </c>
      <c r="E45">
        <v>6</v>
      </c>
      <c r="F45">
        <v>8</v>
      </c>
      <c r="G45">
        <v>3</v>
      </c>
      <c r="H45">
        <v>8</v>
      </c>
      <c r="I45">
        <v>8</v>
      </c>
      <c r="J45">
        <v>8</v>
      </c>
      <c r="K45">
        <v>9</v>
      </c>
      <c r="L45">
        <v>10</v>
      </c>
      <c r="M45">
        <v>10</v>
      </c>
      <c r="N45">
        <v>4</v>
      </c>
      <c r="O45">
        <v>15</v>
      </c>
      <c r="P45">
        <v>106</v>
      </c>
      <c r="Q45">
        <v>110</v>
      </c>
    </row>
    <row r="46" spans="1:17">
      <c r="A46" t="s">
        <v>332</v>
      </c>
      <c r="B46">
        <v>3</v>
      </c>
      <c r="C46">
        <v>6</v>
      </c>
      <c r="D46">
        <v>4</v>
      </c>
      <c r="E46">
        <v>13</v>
      </c>
      <c r="F46">
        <v>8</v>
      </c>
      <c r="G46">
        <v>13</v>
      </c>
      <c r="H46">
        <v>13</v>
      </c>
      <c r="I46">
        <v>15</v>
      </c>
      <c r="J46">
        <v>12</v>
      </c>
      <c r="K46">
        <v>16</v>
      </c>
      <c r="L46">
        <v>12</v>
      </c>
      <c r="M46">
        <v>16</v>
      </c>
      <c r="N46">
        <v>17</v>
      </c>
      <c r="O46">
        <v>6</v>
      </c>
      <c r="P46">
        <v>151</v>
      </c>
      <c r="Q46">
        <v>154</v>
      </c>
    </row>
    <row r="47" spans="1:17">
      <c r="A47" t="s">
        <v>334</v>
      </c>
      <c r="B47">
        <v>9</v>
      </c>
      <c r="C47">
        <v>49</v>
      </c>
      <c r="D47">
        <v>45</v>
      </c>
      <c r="E47">
        <v>49</v>
      </c>
      <c r="F47">
        <v>43</v>
      </c>
      <c r="G47">
        <v>48</v>
      </c>
      <c r="H47">
        <v>61</v>
      </c>
      <c r="I47">
        <v>58</v>
      </c>
      <c r="J47">
        <v>51</v>
      </c>
      <c r="K47">
        <v>68</v>
      </c>
      <c r="L47">
        <v>72</v>
      </c>
      <c r="M47">
        <v>43</v>
      </c>
      <c r="N47">
        <v>32</v>
      </c>
      <c r="O47">
        <v>39</v>
      </c>
      <c r="P47">
        <v>658</v>
      </c>
      <c r="Q47">
        <v>667</v>
      </c>
    </row>
    <row r="48" spans="1:17">
      <c r="A48" t="s">
        <v>350</v>
      </c>
      <c r="B48">
        <v>2</v>
      </c>
      <c r="C48">
        <v>1</v>
      </c>
      <c r="D48">
        <v>3</v>
      </c>
      <c r="E48">
        <v>4</v>
      </c>
      <c r="F48">
        <v>7</v>
      </c>
      <c r="G48">
        <v>5</v>
      </c>
      <c r="H48">
        <v>3</v>
      </c>
      <c r="I48">
        <v>4</v>
      </c>
      <c r="J48">
        <v>3</v>
      </c>
      <c r="K48">
        <v>3</v>
      </c>
      <c r="L48">
        <v>4</v>
      </c>
      <c r="M48">
        <v>7</v>
      </c>
      <c r="N48">
        <v>8</v>
      </c>
      <c r="O48">
        <v>6</v>
      </c>
      <c r="P48">
        <v>58</v>
      </c>
      <c r="Q48">
        <v>60</v>
      </c>
    </row>
    <row r="49" spans="1:17">
      <c r="A49" t="s">
        <v>338</v>
      </c>
      <c r="B49">
        <v>3</v>
      </c>
      <c r="C49">
        <v>43</v>
      </c>
      <c r="D49">
        <v>34</v>
      </c>
      <c r="E49">
        <v>25</v>
      </c>
      <c r="F49">
        <v>24</v>
      </c>
      <c r="G49">
        <v>30</v>
      </c>
      <c r="H49">
        <v>36</v>
      </c>
      <c r="I49">
        <v>29</v>
      </c>
      <c r="J49">
        <v>31</v>
      </c>
      <c r="K49">
        <v>41</v>
      </c>
      <c r="L49">
        <v>26</v>
      </c>
      <c r="M49">
        <v>25</v>
      </c>
      <c r="N49">
        <v>13</v>
      </c>
      <c r="O49">
        <v>30</v>
      </c>
      <c r="P49">
        <v>387</v>
      </c>
      <c r="Q49">
        <v>390</v>
      </c>
    </row>
    <row r="50" spans="1:17">
      <c r="A50" t="s">
        <v>340</v>
      </c>
      <c r="B50">
        <v>13</v>
      </c>
      <c r="C50">
        <v>49</v>
      </c>
      <c r="D50">
        <v>57</v>
      </c>
      <c r="E50">
        <v>48</v>
      </c>
      <c r="F50">
        <v>46</v>
      </c>
      <c r="G50">
        <v>55</v>
      </c>
      <c r="H50">
        <v>56</v>
      </c>
      <c r="I50">
        <v>51</v>
      </c>
      <c r="J50">
        <v>50</v>
      </c>
      <c r="K50">
        <v>60</v>
      </c>
      <c r="L50">
        <v>51</v>
      </c>
      <c r="M50">
        <v>67</v>
      </c>
      <c r="N50">
        <v>56</v>
      </c>
      <c r="O50">
        <v>70</v>
      </c>
      <c r="P50">
        <v>716</v>
      </c>
      <c r="Q50">
        <v>729</v>
      </c>
    </row>
    <row r="51" spans="1:17">
      <c r="A51" t="s">
        <v>342</v>
      </c>
      <c r="B51">
        <v>5</v>
      </c>
      <c r="C51">
        <v>22</v>
      </c>
      <c r="D51">
        <v>23</v>
      </c>
      <c r="E51">
        <v>20</v>
      </c>
      <c r="F51">
        <v>21</v>
      </c>
      <c r="G51">
        <v>18</v>
      </c>
      <c r="H51">
        <v>26</v>
      </c>
      <c r="I51">
        <v>19</v>
      </c>
      <c r="J51">
        <v>38</v>
      </c>
      <c r="K51">
        <v>34</v>
      </c>
      <c r="L51">
        <v>33</v>
      </c>
      <c r="M51">
        <v>27</v>
      </c>
      <c r="N51">
        <v>34</v>
      </c>
      <c r="O51">
        <v>30</v>
      </c>
      <c r="P51">
        <v>345</v>
      </c>
      <c r="Q51">
        <v>350</v>
      </c>
    </row>
    <row r="52" spans="1:17">
      <c r="A52" t="s">
        <v>344</v>
      </c>
      <c r="B52">
        <v>2</v>
      </c>
      <c r="C52">
        <v>7</v>
      </c>
      <c r="D52">
        <v>6</v>
      </c>
      <c r="E52">
        <v>6</v>
      </c>
      <c r="F52">
        <v>11</v>
      </c>
      <c r="G52">
        <v>4</v>
      </c>
      <c r="H52">
        <v>9</v>
      </c>
      <c r="I52">
        <v>8</v>
      </c>
      <c r="J52">
        <v>5</v>
      </c>
      <c r="K52">
        <v>13</v>
      </c>
      <c r="L52">
        <v>16</v>
      </c>
      <c r="M52">
        <v>10</v>
      </c>
      <c r="N52">
        <v>10</v>
      </c>
      <c r="O52">
        <v>15</v>
      </c>
      <c r="P52">
        <v>120</v>
      </c>
      <c r="Q52">
        <v>122</v>
      </c>
    </row>
    <row r="53" spans="1:17">
      <c r="A53" t="s">
        <v>346</v>
      </c>
      <c r="B53">
        <v>0</v>
      </c>
      <c r="C53">
        <v>30</v>
      </c>
      <c r="D53">
        <v>19</v>
      </c>
      <c r="E53">
        <v>28</v>
      </c>
      <c r="F53">
        <v>19</v>
      </c>
      <c r="G53">
        <v>27</v>
      </c>
      <c r="H53">
        <v>24</v>
      </c>
      <c r="I53">
        <v>19</v>
      </c>
      <c r="J53">
        <v>21</v>
      </c>
      <c r="K53">
        <v>20</v>
      </c>
      <c r="L53">
        <v>18</v>
      </c>
      <c r="M53">
        <v>18</v>
      </c>
      <c r="N53">
        <v>19</v>
      </c>
      <c r="O53">
        <v>20</v>
      </c>
      <c r="P53">
        <v>282</v>
      </c>
      <c r="Q53">
        <v>282</v>
      </c>
    </row>
    <row r="54" spans="1:17">
      <c r="A54" t="s">
        <v>348</v>
      </c>
      <c r="B54">
        <v>10</v>
      </c>
      <c r="C54">
        <v>105</v>
      </c>
      <c r="D54">
        <v>90</v>
      </c>
      <c r="E54">
        <v>115</v>
      </c>
      <c r="F54">
        <v>107</v>
      </c>
      <c r="G54">
        <v>114</v>
      </c>
      <c r="H54">
        <v>93</v>
      </c>
      <c r="I54">
        <v>88</v>
      </c>
      <c r="J54">
        <v>103</v>
      </c>
      <c r="K54">
        <v>90</v>
      </c>
      <c r="L54">
        <v>94</v>
      </c>
      <c r="M54">
        <v>114</v>
      </c>
      <c r="N54">
        <v>122</v>
      </c>
      <c r="O54">
        <v>107</v>
      </c>
      <c r="P54">
        <v>1342</v>
      </c>
      <c r="Q54">
        <v>1352</v>
      </c>
    </row>
    <row r="55" spans="1:17">
      <c r="A55" t="s">
        <v>352</v>
      </c>
      <c r="B55">
        <v>0</v>
      </c>
      <c r="C55">
        <v>43</v>
      </c>
      <c r="D55">
        <v>49</v>
      </c>
      <c r="E55">
        <v>43</v>
      </c>
      <c r="F55">
        <v>27</v>
      </c>
      <c r="G55">
        <v>32</v>
      </c>
      <c r="H55">
        <v>40</v>
      </c>
      <c r="I55">
        <v>36</v>
      </c>
      <c r="J55">
        <v>28</v>
      </c>
      <c r="K55">
        <v>31</v>
      </c>
      <c r="L55">
        <v>68</v>
      </c>
      <c r="M55">
        <v>22</v>
      </c>
      <c r="N55">
        <v>21</v>
      </c>
      <c r="O55">
        <v>27</v>
      </c>
      <c r="P55">
        <v>467</v>
      </c>
      <c r="Q55">
        <v>467</v>
      </c>
    </row>
    <row r="56" spans="1:17">
      <c r="A56" t="s">
        <v>489</v>
      </c>
      <c r="B56">
        <v>1679</v>
      </c>
      <c r="C56">
        <v>9625</v>
      </c>
      <c r="D56">
        <v>9735</v>
      </c>
      <c r="E56">
        <v>9983</v>
      </c>
      <c r="F56">
        <v>9762</v>
      </c>
      <c r="G56">
        <v>9420</v>
      </c>
      <c r="H56">
        <v>9527</v>
      </c>
      <c r="I56">
        <v>9475</v>
      </c>
      <c r="J56">
        <v>9821</v>
      </c>
      <c r="K56">
        <v>9953</v>
      </c>
      <c r="L56">
        <v>10719</v>
      </c>
      <c r="M56">
        <v>10639</v>
      </c>
      <c r="N56">
        <v>10599</v>
      </c>
      <c r="O56">
        <v>10092</v>
      </c>
      <c r="P56">
        <v>129350</v>
      </c>
      <c r="Q56">
        <v>131029</v>
      </c>
    </row>
  </sheetData>
  <pageMargins left="0.7" right="0.7" top="0.75" bottom="0.75" header="0.3" footer="0.3"/>
  <pageSetup orientation="portrait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21" zoomScale="80" zoomScaleNormal="80" workbookViewId="0">
      <selection activeCell="A2" sqref="A2"/>
    </sheetView>
  </sheetViews>
  <sheetFormatPr defaultRowHeight="12.75"/>
  <cols>
    <col min="2" max="2" width="33.5703125" bestFit="1" customWidth="1"/>
    <col min="4" max="4" width="13.85546875" customWidth="1"/>
    <col min="7" max="7" width="9.140625" style="129"/>
    <col min="9" max="9" width="12.42578125" customWidth="1"/>
    <col min="14" max="14" width="35.140625" bestFit="1" customWidth="1"/>
  </cols>
  <sheetData>
    <row r="1" spans="1:17">
      <c r="A1" t="s">
        <v>488</v>
      </c>
      <c r="B1" t="s">
        <v>488</v>
      </c>
      <c r="C1" t="s">
        <v>494</v>
      </c>
      <c r="D1" t="s">
        <v>107</v>
      </c>
      <c r="E1" t="s">
        <v>496</v>
      </c>
      <c r="F1" t="s">
        <v>497</v>
      </c>
      <c r="G1" s="128" t="s">
        <v>500</v>
      </c>
      <c r="H1" t="s">
        <v>488</v>
      </c>
      <c r="I1" t="s">
        <v>107</v>
      </c>
      <c r="J1" t="s">
        <v>501</v>
      </c>
      <c r="K1" t="s">
        <v>502</v>
      </c>
      <c r="L1" s="127" t="s">
        <v>506</v>
      </c>
      <c r="M1" t="s">
        <v>488</v>
      </c>
      <c r="N1" t="s">
        <v>107</v>
      </c>
      <c r="O1" t="s">
        <v>503</v>
      </c>
      <c r="P1" t="s">
        <v>504</v>
      </c>
      <c r="Q1" s="127" t="s">
        <v>505</v>
      </c>
    </row>
    <row r="2" spans="1:17">
      <c r="A2">
        <v>3</v>
      </c>
      <c r="B2" t="s">
        <v>255</v>
      </c>
      <c r="C2">
        <v>405</v>
      </c>
      <c r="D2" t="s">
        <v>255</v>
      </c>
      <c r="E2" t="s">
        <v>498</v>
      </c>
      <c r="F2">
        <v>134</v>
      </c>
      <c r="G2" s="129">
        <f>(F2/C2)*100</f>
        <v>33.086419753086425</v>
      </c>
      <c r="H2">
        <v>3</v>
      </c>
      <c r="I2" t="s">
        <v>255</v>
      </c>
      <c r="J2" t="s">
        <v>498</v>
      </c>
      <c r="K2">
        <v>310</v>
      </c>
      <c r="L2" s="129">
        <f>(K2/C2)*100</f>
        <v>76.543209876543202</v>
      </c>
      <c r="M2">
        <v>3</v>
      </c>
      <c r="N2" t="s">
        <v>255</v>
      </c>
      <c r="O2" t="s">
        <v>499</v>
      </c>
      <c r="P2">
        <v>70</v>
      </c>
      <c r="Q2" s="129">
        <f>(P2/C2)*100</f>
        <v>17.283950617283949</v>
      </c>
    </row>
    <row r="3" spans="1:17">
      <c r="A3">
        <v>4</v>
      </c>
      <c r="B3" t="s">
        <v>257</v>
      </c>
      <c r="C3">
        <v>38</v>
      </c>
      <c r="D3" t="s">
        <v>257</v>
      </c>
      <c r="E3" t="s">
        <v>498</v>
      </c>
      <c r="F3">
        <v>1</v>
      </c>
      <c r="G3" s="129">
        <f>(F3/C3)*100</f>
        <v>2.6315789473684208</v>
      </c>
      <c r="H3">
        <v>4</v>
      </c>
      <c r="I3" s="127" t="s">
        <v>110</v>
      </c>
      <c r="J3" s="127" t="s">
        <v>499</v>
      </c>
      <c r="K3">
        <v>0</v>
      </c>
      <c r="L3" s="129">
        <v>0</v>
      </c>
      <c r="M3">
        <v>4</v>
      </c>
      <c r="N3" t="s">
        <v>257</v>
      </c>
      <c r="O3" t="s">
        <v>499</v>
      </c>
      <c r="P3">
        <v>6</v>
      </c>
      <c r="Q3" s="129">
        <f t="shared" ref="Q3:Q56" si="0">(P3/C3)*100</f>
        <v>15.789473684210526</v>
      </c>
    </row>
    <row r="4" spans="1:17">
      <c r="A4">
        <v>56</v>
      </c>
      <c r="B4" t="s">
        <v>356</v>
      </c>
      <c r="C4">
        <v>254</v>
      </c>
      <c r="D4" t="s">
        <v>356</v>
      </c>
      <c r="E4" t="s">
        <v>498</v>
      </c>
      <c r="F4">
        <v>79</v>
      </c>
      <c r="G4" s="129">
        <f t="shared" ref="G4:G6" si="1">(F4/C4)*100</f>
        <v>31.102362204724411</v>
      </c>
      <c r="H4">
        <v>56</v>
      </c>
      <c r="I4" t="s">
        <v>356</v>
      </c>
      <c r="J4" s="127" t="s">
        <v>498</v>
      </c>
      <c r="K4">
        <v>133</v>
      </c>
      <c r="L4" s="129">
        <f t="shared" ref="L4:L35" si="2">(K4/C3)*100</f>
        <v>350</v>
      </c>
      <c r="M4">
        <v>56</v>
      </c>
      <c r="N4" t="s">
        <v>356</v>
      </c>
      <c r="O4" t="s">
        <v>499</v>
      </c>
      <c r="P4">
        <v>39</v>
      </c>
      <c r="Q4" s="129">
        <f t="shared" si="0"/>
        <v>15.354330708661418</v>
      </c>
    </row>
    <row r="5" spans="1:17">
      <c r="A5">
        <v>5</v>
      </c>
      <c r="B5" t="s">
        <v>259</v>
      </c>
      <c r="C5">
        <v>48370</v>
      </c>
      <c r="D5" t="s">
        <v>259</v>
      </c>
      <c r="E5" t="s">
        <v>498</v>
      </c>
      <c r="F5">
        <v>2118</v>
      </c>
      <c r="G5" s="129">
        <f t="shared" si="1"/>
        <v>4.3787471573289229</v>
      </c>
      <c r="H5">
        <v>5</v>
      </c>
      <c r="I5" t="s">
        <v>259</v>
      </c>
      <c r="J5" t="s">
        <v>498</v>
      </c>
      <c r="K5">
        <v>17684</v>
      </c>
      <c r="L5" s="129">
        <f t="shared" si="2"/>
        <v>6962.2047244094492</v>
      </c>
      <c r="M5">
        <v>5</v>
      </c>
      <c r="N5" t="s">
        <v>259</v>
      </c>
      <c r="O5" t="s">
        <v>499</v>
      </c>
      <c r="P5">
        <v>6888</v>
      </c>
      <c r="Q5" s="129">
        <f t="shared" si="0"/>
        <v>14.240231548480464</v>
      </c>
    </row>
    <row r="6" spans="1:17">
      <c r="A6">
        <v>6</v>
      </c>
      <c r="B6" t="s">
        <v>261</v>
      </c>
      <c r="C6">
        <v>286</v>
      </c>
      <c r="D6" s="127" t="s">
        <v>507</v>
      </c>
      <c r="E6" s="127" t="s">
        <v>499</v>
      </c>
      <c r="F6">
        <v>0</v>
      </c>
      <c r="G6" s="129">
        <f t="shared" si="1"/>
        <v>0</v>
      </c>
      <c r="H6">
        <v>6</v>
      </c>
      <c r="I6" t="s">
        <v>261</v>
      </c>
      <c r="J6" t="s">
        <v>498</v>
      </c>
      <c r="K6">
        <v>285</v>
      </c>
      <c r="L6" s="129">
        <f t="shared" si="2"/>
        <v>0.58920818689270216</v>
      </c>
      <c r="M6">
        <v>6</v>
      </c>
      <c r="N6" t="s">
        <v>261</v>
      </c>
      <c r="O6" t="s">
        <v>499</v>
      </c>
      <c r="P6">
        <v>54</v>
      </c>
      <c r="Q6" s="129">
        <f t="shared" si="0"/>
        <v>18.88111888111888</v>
      </c>
    </row>
    <row r="7" spans="1:17">
      <c r="A7">
        <v>7</v>
      </c>
      <c r="B7" t="s">
        <v>263</v>
      </c>
      <c r="C7">
        <v>1649</v>
      </c>
      <c r="D7" s="127" t="s">
        <v>263</v>
      </c>
      <c r="E7" s="127" t="s">
        <v>498</v>
      </c>
      <c r="F7">
        <v>467</v>
      </c>
      <c r="G7" s="129">
        <f t="shared" ref="G7:G41" si="3">(F7/C6)*100</f>
        <v>163.28671328671328</v>
      </c>
      <c r="H7">
        <v>7</v>
      </c>
      <c r="I7" t="s">
        <v>263</v>
      </c>
      <c r="J7" t="s">
        <v>498</v>
      </c>
      <c r="K7">
        <v>1655</v>
      </c>
      <c r="L7" s="129">
        <f t="shared" si="2"/>
        <v>578.67132867132864</v>
      </c>
      <c r="M7">
        <v>7</v>
      </c>
      <c r="N7" t="s">
        <v>263</v>
      </c>
      <c r="O7" t="s">
        <v>499</v>
      </c>
      <c r="P7">
        <v>221</v>
      </c>
      <c r="Q7" s="129">
        <f t="shared" si="0"/>
        <v>13.402061855670103</v>
      </c>
    </row>
    <row r="8" spans="1:17">
      <c r="A8">
        <v>8</v>
      </c>
      <c r="B8" t="s">
        <v>265</v>
      </c>
      <c r="C8">
        <v>183</v>
      </c>
      <c r="D8" t="s">
        <v>265</v>
      </c>
      <c r="E8" t="s">
        <v>498</v>
      </c>
      <c r="F8">
        <v>53</v>
      </c>
      <c r="G8" s="129">
        <f t="shared" si="3"/>
        <v>3.214069132807762</v>
      </c>
      <c r="H8">
        <v>8</v>
      </c>
      <c r="I8" t="s">
        <v>265</v>
      </c>
      <c r="J8" t="s">
        <v>498</v>
      </c>
      <c r="K8">
        <v>79</v>
      </c>
      <c r="L8" s="129">
        <f t="shared" si="2"/>
        <v>4.7907822922983634</v>
      </c>
      <c r="M8">
        <v>8</v>
      </c>
      <c r="N8" t="s">
        <v>265</v>
      </c>
      <c r="O8" t="s">
        <v>499</v>
      </c>
      <c r="P8">
        <v>26</v>
      </c>
      <c r="Q8" s="129">
        <f t="shared" si="0"/>
        <v>14.207650273224044</v>
      </c>
    </row>
    <row r="9" spans="1:17">
      <c r="A9">
        <v>9</v>
      </c>
      <c r="B9" t="s">
        <v>267</v>
      </c>
      <c r="C9">
        <v>173</v>
      </c>
      <c r="D9" t="s">
        <v>267</v>
      </c>
      <c r="E9" t="s">
        <v>498</v>
      </c>
      <c r="F9">
        <v>1</v>
      </c>
      <c r="G9" s="129">
        <f t="shared" si="3"/>
        <v>0.54644808743169404</v>
      </c>
      <c r="H9">
        <v>9</v>
      </c>
      <c r="I9" t="s">
        <v>267</v>
      </c>
      <c r="J9" t="s">
        <v>498</v>
      </c>
      <c r="K9">
        <v>116</v>
      </c>
      <c r="L9" s="129">
        <f t="shared" si="2"/>
        <v>63.387978142076506</v>
      </c>
      <c r="M9">
        <v>9</v>
      </c>
      <c r="N9" t="s">
        <v>267</v>
      </c>
      <c r="O9" t="s">
        <v>499</v>
      </c>
      <c r="P9">
        <v>33</v>
      </c>
      <c r="Q9" s="129">
        <f t="shared" si="0"/>
        <v>19.075144508670519</v>
      </c>
    </row>
    <row r="10" spans="1:17">
      <c r="A10">
        <v>10</v>
      </c>
      <c r="B10" t="s">
        <v>269</v>
      </c>
      <c r="C10">
        <v>237</v>
      </c>
      <c r="D10" t="s">
        <v>269</v>
      </c>
      <c r="E10" t="s">
        <v>498</v>
      </c>
      <c r="F10">
        <v>4</v>
      </c>
      <c r="G10" s="129">
        <f t="shared" si="3"/>
        <v>2.3121387283236992</v>
      </c>
      <c r="H10">
        <v>10</v>
      </c>
      <c r="I10" t="s">
        <v>269</v>
      </c>
      <c r="J10" t="s">
        <v>498</v>
      </c>
      <c r="K10">
        <v>110</v>
      </c>
      <c r="L10" s="129">
        <f t="shared" si="2"/>
        <v>63.583815028901739</v>
      </c>
      <c r="M10">
        <v>10</v>
      </c>
      <c r="N10" t="s">
        <v>269</v>
      </c>
      <c r="O10" t="s">
        <v>499</v>
      </c>
      <c r="P10">
        <v>13</v>
      </c>
      <c r="Q10" s="129">
        <f t="shared" si="0"/>
        <v>5.485232067510549</v>
      </c>
    </row>
    <row r="11" spans="1:17">
      <c r="A11">
        <v>11</v>
      </c>
      <c r="B11" t="s">
        <v>271</v>
      </c>
      <c r="C11">
        <v>527</v>
      </c>
      <c r="D11" t="s">
        <v>271</v>
      </c>
      <c r="E11" t="s">
        <v>498</v>
      </c>
      <c r="F11">
        <v>11</v>
      </c>
      <c r="G11" s="129">
        <f t="shared" si="3"/>
        <v>4.6413502109704643</v>
      </c>
      <c r="H11">
        <v>11</v>
      </c>
      <c r="I11" t="s">
        <v>271</v>
      </c>
      <c r="J11" t="s">
        <v>498</v>
      </c>
      <c r="K11">
        <v>184</v>
      </c>
      <c r="L11" s="129">
        <f t="shared" si="2"/>
        <v>77.637130801687761</v>
      </c>
      <c r="M11">
        <v>11</v>
      </c>
      <c r="N11" t="s">
        <v>271</v>
      </c>
      <c r="O11" t="s">
        <v>499</v>
      </c>
      <c r="P11">
        <v>88</v>
      </c>
      <c r="Q11" s="129">
        <f t="shared" si="0"/>
        <v>16.698292220113853</v>
      </c>
    </row>
    <row r="12" spans="1:17">
      <c r="A12">
        <v>12</v>
      </c>
      <c r="B12" t="s">
        <v>273</v>
      </c>
      <c r="C12">
        <v>406</v>
      </c>
      <c r="D12" t="s">
        <v>273</v>
      </c>
      <c r="E12" t="s">
        <v>498</v>
      </c>
      <c r="F12">
        <v>99</v>
      </c>
      <c r="G12" s="129">
        <f t="shared" si="3"/>
        <v>18.785578747628083</v>
      </c>
      <c r="H12">
        <v>12</v>
      </c>
      <c r="I12" t="s">
        <v>273</v>
      </c>
      <c r="J12" t="s">
        <v>498</v>
      </c>
      <c r="K12">
        <v>181</v>
      </c>
      <c r="L12" s="129">
        <f t="shared" si="2"/>
        <v>34.345351043643262</v>
      </c>
      <c r="M12">
        <v>12</v>
      </c>
      <c r="N12" t="s">
        <v>273</v>
      </c>
      <c r="O12" t="s">
        <v>499</v>
      </c>
      <c r="P12">
        <v>52</v>
      </c>
      <c r="Q12" s="129">
        <f t="shared" si="0"/>
        <v>12.807881773399016</v>
      </c>
    </row>
    <row r="13" spans="1:17">
      <c r="A13">
        <v>13</v>
      </c>
      <c r="B13" t="s">
        <v>275</v>
      </c>
      <c r="C13">
        <v>744</v>
      </c>
      <c r="D13" t="s">
        <v>275</v>
      </c>
      <c r="E13" t="s">
        <v>498</v>
      </c>
      <c r="F13">
        <v>62</v>
      </c>
      <c r="G13" s="129">
        <f t="shared" si="3"/>
        <v>15.270935960591133</v>
      </c>
      <c r="H13">
        <v>13</v>
      </c>
      <c r="I13" t="s">
        <v>275</v>
      </c>
      <c r="J13" t="s">
        <v>498</v>
      </c>
      <c r="K13">
        <v>257</v>
      </c>
      <c r="L13" s="129">
        <f t="shared" si="2"/>
        <v>63.300492610837431</v>
      </c>
      <c r="M13">
        <v>13</v>
      </c>
      <c r="N13" t="s">
        <v>275</v>
      </c>
      <c r="O13" t="s">
        <v>499</v>
      </c>
      <c r="P13">
        <v>62</v>
      </c>
      <c r="Q13" s="129">
        <f t="shared" si="0"/>
        <v>8.3333333333333321</v>
      </c>
    </row>
    <row r="14" spans="1:17">
      <c r="A14">
        <v>14</v>
      </c>
      <c r="B14" t="s">
        <v>277</v>
      </c>
      <c r="C14">
        <v>1241</v>
      </c>
      <c r="D14" t="s">
        <v>277</v>
      </c>
      <c r="E14" t="s">
        <v>498</v>
      </c>
      <c r="F14">
        <v>23</v>
      </c>
      <c r="G14" s="129">
        <f t="shared" si="3"/>
        <v>3.0913978494623655</v>
      </c>
      <c r="H14">
        <v>14</v>
      </c>
      <c r="I14" t="s">
        <v>277</v>
      </c>
      <c r="J14" t="s">
        <v>498</v>
      </c>
      <c r="K14">
        <v>347</v>
      </c>
      <c r="L14" s="129">
        <f t="shared" si="2"/>
        <v>46.63978494623656</v>
      </c>
      <c r="M14">
        <v>14</v>
      </c>
      <c r="N14" t="s">
        <v>277</v>
      </c>
      <c r="O14" t="s">
        <v>499</v>
      </c>
      <c r="P14">
        <v>122</v>
      </c>
      <c r="Q14" s="129">
        <f t="shared" si="0"/>
        <v>9.8307816277195812</v>
      </c>
    </row>
    <row r="15" spans="1:17">
      <c r="A15">
        <v>2</v>
      </c>
      <c r="B15" t="s">
        <v>253</v>
      </c>
      <c r="C15">
        <v>646</v>
      </c>
      <c r="D15" t="s">
        <v>253</v>
      </c>
      <c r="E15" t="s">
        <v>498</v>
      </c>
      <c r="F15">
        <v>18</v>
      </c>
      <c r="G15" s="129">
        <f t="shared" si="3"/>
        <v>1.4504431909750202</v>
      </c>
      <c r="H15">
        <v>2</v>
      </c>
      <c r="I15" t="s">
        <v>253</v>
      </c>
      <c r="J15" t="s">
        <v>498</v>
      </c>
      <c r="K15">
        <v>57</v>
      </c>
      <c r="L15" s="129">
        <f t="shared" si="2"/>
        <v>4.5930701047542311</v>
      </c>
      <c r="M15">
        <v>2</v>
      </c>
      <c r="N15" t="s">
        <v>253</v>
      </c>
      <c r="O15" t="s">
        <v>499</v>
      </c>
      <c r="P15">
        <v>46</v>
      </c>
      <c r="Q15" s="129">
        <f t="shared" si="0"/>
        <v>7.1207430340557281</v>
      </c>
    </row>
    <row r="16" spans="1:17">
      <c r="A16">
        <v>15</v>
      </c>
      <c r="B16" t="s">
        <v>279</v>
      </c>
      <c r="C16">
        <v>504</v>
      </c>
      <c r="D16" t="s">
        <v>279</v>
      </c>
      <c r="E16" t="s">
        <v>498</v>
      </c>
      <c r="F16">
        <v>164</v>
      </c>
      <c r="G16" s="129">
        <f t="shared" si="3"/>
        <v>25.386996904024766</v>
      </c>
      <c r="H16">
        <v>15</v>
      </c>
      <c r="I16" t="s">
        <v>279</v>
      </c>
      <c r="J16" t="s">
        <v>498</v>
      </c>
      <c r="K16">
        <v>369</v>
      </c>
      <c r="L16" s="129">
        <f t="shared" si="2"/>
        <v>57.120743034055735</v>
      </c>
      <c r="M16">
        <v>15</v>
      </c>
      <c r="N16" t="s">
        <v>279</v>
      </c>
      <c r="O16" t="s">
        <v>499</v>
      </c>
      <c r="P16">
        <v>86</v>
      </c>
      <c r="Q16" s="129">
        <f t="shared" si="0"/>
        <v>17.063492063492063</v>
      </c>
    </row>
    <row r="17" spans="1:17">
      <c r="A17">
        <v>16</v>
      </c>
      <c r="B17" t="s">
        <v>281</v>
      </c>
      <c r="C17">
        <v>14031</v>
      </c>
      <c r="D17" t="s">
        <v>281</v>
      </c>
      <c r="E17" t="s">
        <v>498</v>
      </c>
      <c r="F17">
        <v>283</v>
      </c>
      <c r="G17" s="129">
        <f t="shared" si="3"/>
        <v>56.150793650793652</v>
      </c>
      <c r="H17">
        <v>16</v>
      </c>
      <c r="I17" t="s">
        <v>281</v>
      </c>
      <c r="J17" t="s">
        <v>498</v>
      </c>
      <c r="K17">
        <v>4179</v>
      </c>
      <c r="L17" s="129">
        <f t="shared" si="2"/>
        <v>829.16666666666663</v>
      </c>
      <c r="M17">
        <v>16</v>
      </c>
      <c r="N17" t="s">
        <v>281</v>
      </c>
      <c r="O17" t="s">
        <v>499</v>
      </c>
      <c r="P17">
        <v>1999</v>
      </c>
      <c r="Q17" s="129">
        <f t="shared" si="0"/>
        <v>14.24702444586986</v>
      </c>
    </row>
    <row r="18" spans="1:17">
      <c r="A18">
        <v>17</v>
      </c>
      <c r="B18" t="s">
        <v>283</v>
      </c>
      <c r="C18">
        <v>3797</v>
      </c>
      <c r="D18" t="s">
        <v>283</v>
      </c>
      <c r="E18" t="s">
        <v>498</v>
      </c>
      <c r="F18">
        <v>63</v>
      </c>
      <c r="G18" s="129">
        <f t="shared" si="3"/>
        <v>0.44900577293136629</v>
      </c>
      <c r="H18">
        <v>17</v>
      </c>
      <c r="I18" t="s">
        <v>283</v>
      </c>
      <c r="J18" t="s">
        <v>498</v>
      </c>
      <c r="K18">
        <v>1633</v>
      </c>
      <c r="L18" s="129">
        <f t="shared" si="2"/>
        <v>11.638514717411446</v>
      </c>
      <c r="M18">
        <v>17</v>
      </c>
      <c r="N18" t="s">
        <v>283</v>
      </c>
      <c r="O18" t="s">
        <v>499</v>
      </c>
      <c r="P18">
        <v>178</v>
      </c>
      <c r="Q18" s="129">
        <f t="shared" si="0"/>
        <v>4.6879115090861205</v>
      </c>
    </row>
    <row r="19" spans="1:17">
      <c r="A19">
        <v>18</v>
      </c>
      <c r="B19" t="s">
        <v>285</v>
      </c>
      <c r="C19">
        <v>317</v>
      </c>
      <c r="D19" t="s">
        <v>285</v>
      </c>
      <c r="E19" t="s">
        <v>498</v>
      </c>
      <c r="F19">
        <v>35</v>
      </c>
      <c r="G19" s="129">
        <f t="shared" si="3"/>
        <v>0.92178035291019222</v>
      </c>
      <c r="H19">
        <v>18</v>
      </c>
      <c r="I19" t="s">
        <v>285</v>
      </c>
      <c r="J19" t="s">
        <v>498</v>
      </c>
      <c r="K19">
        <v>124</v>
      </c>
      <c r="L19" s="129">
        <f t="shared" si="2"/>
        <v>3.2657361074532529</v>
      </c>
      <c r="M19">
        <v>18</v>
      </c>
      <c r="N19" t="s">
        <v>285</v>
      </c>
      <c r="O19" t="s">
        <v>499</v>
      </c>
      <c r="P19">
        <v>49</v>
      </c>
      <c r="Q19" s="129">
        <f t="shared" si="0"/>
        <v>15.457413249211358</v>
      </c>
    </row>
    <row r="20" spans="1:17">
      <c r="A20">
        <v>19</v>
      </c>
      <c r="B20" t="s">
        <v>287</v>
      </c>
      <c r="C20">
        <v>134</v>
      </c>
      <c r="D20" t="s">
        <v>287</v>
      </c>
      <c r="E20" t="s">
        <v>498</v>
      </c>
      <c r="F20">
        <v>11</v>
      </c>
      <c r="G20" s="129">
        <f t="shared" si="3"/>
        <v>3.4700315457413247</v>
      </c>
      <c r="H20">
        <v>19</v>
      </c>
      <c r="I20" t="s">
        <v>287</v>
      </c>
      <c r="J20" t="s">
        <v>498</v>
      </c>
      <c r="K20">
        <v>99</v>
      </c>
      <c r="L20" s="129">
        <f t="shared" si="2"/>
        <v>31.230283911671926</v>
      </c>
      <c r="M20">
        <v>19</v>
      </c>
      <c r="N20" t="s">
        <v>287</v>
      </c>
      <c r="O20" t="s">
        <v>499</v>
      </c>
      <c r="P20">
        <v>16</v>
      </c>
      <c r="Q20" s="129">
        <f t="shared" si="0"/>
        <v>11.940298507462686</v>
      </c>
    </row>
    <row r="21" spans="1:17">
      <c r="A21">
        <v>20</v>
      </c>
      <c r="B21" t="s">
        <v>289</v>
      </c>
      <c r="C21">
        <v>77</v>
      </c>
      <c r="D21" t="s">
        <v>289</v>
      </c>
      <c r="E21" t="s">
        <v>498</v>
      </c>
      <c r="F21">
        <v>42</v>
      </c>
      <c r="G21" s="129">
        <f t="shared" si="3"/>
        <v>31.343283582089555</v>
      </c>
      <c r="H21">
        <v>20</v>
      </c>
      <c r="I21" t="s">
        <v>289</v>
      </c>
      <c r="J21" t="s">
        <v>498</v>
      </c>
      <c r="K21">
        <v>35</v>
      </c>
      <c r="L21" s="129">
        <f t="shared" si="2"/>
        <v>26.119402985074625</v>
      </c>
      <c r="M21">
        <v>20</v>
      </c>
      <c r="N21" t="s">
        <v>289</v>
      </c>
      <c r="O21" t="s">
        <v>499</v>
      </c>
      <c r="P21">
        <v>14</v>
      </c>
      <c r="Q21" s="129">
        <f t="shared" si="0"/>
        <v>18.181818181818183</v>
      </c>
    </row>
    <row r="22" spans="1:17">
      <c r="A22">
        <v>21</v>
      </c>
      <c r="B22" t="s">
        <v>291</v>
      </c>
      <c r="C22">
        <v>306</v>
      </c>
      <c r="D22" t="s">
        <v>291</v>
      </c>
      <c r="E22" t="s">
        <v>498</v>
      </c>
      <c r="F22">
        <v>19</v>
      </c>
      <c r="G22" s="129">
        <f t="shared" si="3"/>
        <v>24.675324675324674</v>
      </c>
      <c r="H22">
        <v>21</v>
      </c>
      <c r="I22" t="s">
        <v>291</v>
      </c>
      <c r="J22" t="s">
        <v>498</v>
      </c>
      <c r="K22">
        <v>168</v>
      </c>
      <c r="L22" s="129">
        <f t="shared" si="2"/>
        <v>218.18181818181816</v>
      </c>
      <c r="M22">
        <v>21</v>
      </c>
      <c r="N22" t="s">
        <v>291</v>
      </c>
      <c r="O22" t="s">
        <v>499</v>
      </c>
      <c r="P22">
        <v>49</v>
      </c>
      <c r="Q22" s="129">
        <f t="shared" si="0"/>
        <v>16.013071895424837</v>
      </c>
    </row>
    <row r="23" spans="1:17">
      <c r="A23">
        <v>22</v>
      </c>
      <c r="B23" t="s">
        <v>293</v>
      </c>
      <c r="C23">
        <v>5042</v>
      </c>
      <c r="D23" t="s">
        <v>293</v>
      </c>
      <c r="E23" t="s">
        <v>498</v>
      </c>
      <c r="F23">
        <v>7</v>
      </c>
      <c r="G23" s="129">
        <f t="shared" si="3"/>
        <v>2.2875816993464051</v>
      </c>
      <c r="H23">
        <v>22</v>
      </c>
      <c r="I23" t="s">
        <v>293</v>
      </c>
      <c r="J23" t="s">
        <v>498</v>
      </c>
      <c r="K23">
        <v>880</v>
      </c>
      <c r="L23" s="129">
        <f t="shared" si="2"/>
        <v>287.58169934640523</v>
      </c>
      <c r="M23">
        <v>22</v>
      </c>
      <c r="N23" t="s">
        <v>293</v>
      </c>
      <c r="O23" t="s">
        <v>499</v>
      </c>
      <c r="P23">
        <v>785</v>
      </c>
      <c r="Q23" s="129">
        <f t="shared" si="0"/>
        <v>15.569218564061879</v>
      </c>
    </row>
    <row r="24" spans="1:17">
      <c r="A24">
        <v>23</v>
      </c>
      <c r="B24" t="s">
        <v>295</v>
      </c>
      <c r="C24">
        <v>100</v>
      </c>
      <c r="D24" t="s">
        <v>295</v>
      </c>
      <c r="E24" t="s">
        <v>498</v>
      </c>
      <c r="F24">
        <v>23</v>
      </c>
      <c r="G24" s="129">
        <f t="shared" si="3"/>
        <v>0.45616818722729074</v>
      </c>
      <c r="H24">
        <v>23</v>
      </c>
      <c r="I24" t="s">
        <v>295</v>
      </c>
      <c r="J24" t="s">
        <v>498</v>
      </c>
      <c r="K24">
        <v>86</v>
      </c>
      <c r="L24" s="129">
        <f t="shared" si="2"/>
        <v>1.7056723522411741</v>
      </c>
      <c r="M24">
        <v>23</v>
      </c>
      <c r="N24" t="s">
        <v>295</v>
      </c>
      <c r="O24" t="s">
        <v>499</v>
      </c>
      <c r="P24">
        <v>10</v>
      </c>
      <c r="Q24" s="129">
        <f t="shared" si="0"/>
        <v>10</v>
      </c>
    </row>
    <row r="25" spans="1:17">
      <c r="A25">
        <v>55</v>
      </c>
      <c r="B25" t="s">
        <v>354</v>
      </c>
      <c r="C25">
        <v>317</v>
      </c>
      <c r="D25" t="s">
        <v>354</v>
      </c>
      <c r="E25" t="s">
        <v>498</v>
      </c>
      <c r="F25">
        <v>132</v>
      </c>
      <c r="G25" s="129">
        <f t="shared" si="3"/>
        <v>132</v>
      </c>
      <c r="H25">
        <v>55</v>
      </c>
      <c r="I25" t="s">
        <v>354</v>
      </c>
      <c r="J25" t="s">
        <v>498</v>
      </c>
      <c r="K25">
        <v>203</v>
      </c>
      <c r="L25" s="129">
        <f t="shared" si="2"/>
        <v>202.99999999999997</v>
      </c>
      <c r="M25">
        <v>55</v>
      </c>
      <c r="N25" t="s">
        <v>354</v>
      </c>
      <c r="O25" t="s">
        <v>499</v>
      </c>
      <c r="P25">
        <v>33</v>
      </c>
      <c r="Q25" s="129">
        <f t="shared" si="0"/>
        <v>10.410094637223976</v>
      </c>
    </row>
    <row r="26" spans="1:17">
      <c r="A26">
        <v>24</v>
      </c>
      <c r="B26" t="s">
        <v>297</v>
      </c>
      <c r="C26">
        <v>9375</v>
      </c>
      <c r="D26" t="s">
        <v>297</v>
      </c>
      <c r="E26" t="s">
        <v>498</v>
      </c>
      <c r="F26">
        <v>479</v>
      </c>
      <c r="G26" s="129">
        <f t="shared" si="3"/>
        <v>151.10410094637223</v>
      </c>
      <c r="H26">
        <v>24</v>
      </c>
      <c r="I26" t="s">
        <v>297</v>
      </c>
      <c r="J26" t="s">
        <v>498</v>
      </c>
      <c r="K26">
        <v>4038</v>
      </c>
      <c r="L26" s="129">
        <f t="shared" si="2"/>
        <v>1273.8170347003156</v>
      </c>
      <c r="M26">
        <v>24</v>
      </c>
      <c r="N26" t="s">
        <v>297</v>
      </c>
      <c r="O26" t="s">
        <v>499</v>
      </c>
      <c r="P26">
        <v>1396</v>
      </c>
      <c r="Q26" s="129">
        <f t="shared" si="0"/>
        <v>14.890666666666666</v>
      </c>
    </row>
    <row r="27" spans="1:17">
      <c r="A27">
        <v>25</v>
      </c>
      <c r="B27" t="s">
        <v>299</v>
      </c>
      <c r="C27">
        <v>2167</v>
      </c>
      <c r="D27" t="s">
        <v>299</v>
      </c>
      <c r="E27" t="s">
        <v>498</v>
      </c>
      <c r="F27">
        <v>39</v>
      </c>
      <c r="G27" s="129">
        <f t="shared" si="3"/>
        <v>0.41599999999999998</v>
      </c>
      <c r="H27">
        <v>25</v>
      </c>
      <c r="I27" t="s">
        <v>299</v>
      </c>
      <c r="J27" t="s">
        <v>498</v>
      </c>
      <c r="K27">
        <v>741</v>
      </c>
      <c r="L27" s="129">
        <f t="shared" si="2"/>
        <v>7.9039999999999999</v>
      </c>
      <c r="M27">
        <v>25</v>
      </c>
      <c r="N27" t="s">
        <v>299</v>
      </c>
      <c r="O27" t="s">
        <v>499</v>
      </c>
      <c r="P27">
        <v>320</v>
      </c>
      <c r="Q27" s="129">
        <f t="shared" si="0"/>
        <v>14.766958929395477</v>
      </c>
    </row>
    <row r="28" spans="1:17">
      <c r="A28">
        <v>27</v>
      </c>
      <c r="B28" t="s">
        <v>301</v>
      </c>
      <c r="C28">
        <v>136</v>
      </c>
      <c r="D28" t="s">
        <v>301</v>
      </c>
      <c r="E28" t="s">
        <v>498</v>
      </c>
      <c r="F28">
        <v>32</v>
      </c>
      <c r="G28" s="129">
        <f t="shared" si="3"/>
        <v>1.4766958929395477</v>
      </c>
      <c r="H28">
        <v>27</v>
      </c>
      <c r="I28" t="s">
        <v>301</v>
      </c>
      <c r="J28" t="s">
        <v>498</v>
      </c>
      <c r="K28">
        <v>102</v>
      </c>
      <c r="L28" s="129">
        <f t="shared" si="2"/>
        <v>4.7069681587448082</v>
      </c>
      <c r="M28">
        <v>27</v>
      </c>
      <c r="N28" t="s">
        <v>301</v>
      </c>
      <c r="O28" t="s">
        <v>499</v>
      </c>
      <c r="P28">
        <v>20</v>
      </c>
      <c r="Q28" s="129">
        <f t="shared" si="0"/>
        <v>14.705882352941178</v>
      </c>
    </row>
    <row r="29" spans="1:17">
      <c r="A29">
        <v>28</v>
      </c>
      <c r="B29" t="s">
        <v>303</v>
      </c>
      <c r="C29">
        <v>2662</v>
      </c>
      <c r="D29" t="s">
        <v>303</v>
      </c>
      <c r="E29" t="s">
        <v>498</v>
      </c>
      <c r="F29">
        <v>371</v>
      </c>
      <c r="G29" s="129">
        <f t="shared" si="3"/>
        <v>272.79411764705884</v>
      </c>
      <c r="H29">
        <v>28</v>
      </c>
      <c r="I29" t="s">
        <v>303</v>
      </c>
      <c r="J29" t="s">
        <v>498</v>
      </c>
      <c r="K29">
        <v>1254</v>
      </c>
      <c r="L29" s="129">
        <f t="shared" si="2"/>
        <v>922.05882352941182</v>
      </c>
      <c r="M29">
        <v>28</v>
      </c>
      <c r="N29" t="s">
        <v>303</v>
      </c>
      <c r="O29" t="s">
        <v>499</v>
      </c>
      <c r="P29">
        <v>426</v>
      </c>
      <c r="Q29" s="129">
        <f t="shared" si="0"/>
        <v>16.003005259203608</v>
      </c>
    </row>
    <row r="30" spans="1:17">
      <c r="A30">
        <v>29</v>
      </c>
      <c r="B30" t="s">
        <v>305</v>
      </c>
      <c r="C30">
        <v>387</v>
      </c>
      <c r="D30" t="s">
        <v>305</v>
      </c>
      <c r="E30" t="s">
        <v>498</v>
      </c>
      <c r="F30">
        <v>22</v>
      </c>
      <c r="G30" s="129">
        <f t="shared" si="3"/>
        <v>0.82644628099173556</v>
      </c>
      <c r="H30">
        <v>29</v>
      </c>
      <c r="I30" t="s">
        <v>305</v>
      </c>
      <c r="J30" t="s">
        <v>498</v>
      </c>
      <c r="K30">
        <v>303</v>
      </c>
      <c r="L30" s="129">
        <f t="shared" si="2"/>
        <v>11.382419233658903</v>
      </c>
      <c r="M30">
        <v>29</v>
      </c>
      <c r="N30" t="s">
        <v>305</v>
      </c>
      <c r="O30" t="s">
        <v>499</v>
      </c>
      <c r="P30">
        <v>64</v>
      </c>
      <c r="Q30" s="129">
        <f t="shared" si="0"/>
        <v>16.5374677002584</v>
      </c>
    </row>
    <row r="31" spans="1:17">
      <c r="A31">
        <v>30</v>
      </c>
      <c r="B31" t="s">
        <v>307</v>
      </c>
      <c r="C31">
        <v>373</v>
      </c>
      <c r="D31" t="s">
        <v>307</v>
      </c>
      <c r="E31" t="s">
        <v>498</v>
      </c>
      <c r="F31">
        <v>162</v>
      </c>
      <c r="G31" s="129">
        <f t="shared" si="3"/>
        <v>41.860465116279073</v>
      </c>
      <c r="H31">
        <v>30</v>
      </c>
      <c r="I31" t="s">
        <v>307</v>
      </c>
      <c r="J31" t="s">
        <v>498</v>
      </c>
      <c r="K31">
        <v>273</v>
      </c>
      <c r="L31" s="129">
        <f t="shared" si="2"/>
        <v>70.542635658914733</v>
      </c>
      <c r="M31">
        <v>30</v>
      </c>
      <c r="N31" t="s">
        <v>307</v>
      </c>
      <c r="O31" t="s">
        <v>499</v>
      </c>
      <c r="P31">
        <v>45</v>
      </c>
      <c r="Q31" s="129">
        <f t="shared" si="0"/>
        <v>12.064343163538874</v>
      </c>
    </row>
    <row r="32" spans="1:17">
      <c r="A32">
        <v>31</v>
      </c>
      <c r="B32" t="s">
        <v>309</v>
      </c>
      <c r="C32">
        <v>3973</v>
      </c>
      <c r="D32" t="s">
        <v>309</v>
      </c>
      <c r="E32" t="s">
        <v>498</v>
      </c>
      <c r="F32">
        <v>893</v>
      </c>
      <c r="G32" s="129">
        <f t="shared" si="3"/>
        <v>239.41018766756034</v>
      </c>
      <c r="H32">
        <v>31</v>
      </c>
      <c r="I32" t="s">
        <v>309</v>
      </c>
      <c r="J32" t="s">
        <v>498</v>
      </c>
      <c r="K32">
        <v>3186</v>
      </c>
      <c r="L32" s="129">
        <f t="shared" si="2"/>
        <v>854.15549597855238</v>
      </c>
      <c r="M32">
        <v>31</v>
      </c>
      <c r="N32" t="s">
        <v>309</v>
      </c>
      <c r="O32" t="s">
        <v>499</v>
      </c>
      <c r="P32">
        <v>621</v>
      </c>
      <c r="Q32" s="129">
        <f t="shared" si="0"/>
        <v>15.630505914925749</v>
      </c>
    </row>
    <row r="33" spans="1:17">
      <c r="A33">
        <v>32</v>
      </c>
      <c r="B33" t="s">
        <v>311</v>
      </c>
      <c r="C33">
        <v>2030</v>
      </c>
      <c r="D33" t="s">
        <v>311</v>
      </c>
      <c r="E33" t="s">
        <v>498</v>
      </c>
      <c r="F33">
        <v>293</v>
      </c>
      <c r="G33" s="129">
        <f t="shared" si="3"/>
        <v>7.3747797634029695</v>
      </c>
      <c r="H33">
        <v>32</v>
      </c>
      <c r="I33" t="s">
        <v>311</v>
      </c>
      <c r="J33" t="s">
        <v>498</v>
      </c>
      <c r="K33">
        <v>1069</v>
      </c>
      <c r="L33" s="129">
        <f t="shared" si="2"/>
        <v>26.906619682859301</v>
      </c>
      <c r="M33">
        <v>32</v>
      </c>
      <c r="N33" t="s">
        <v>311</v>
      </c>
      <c r="O33" t="s">
        <v>499</v>
      </c>
      <c r="P33">
        <v>222</v>
      </c>
      <c r="Q33" s="129">
        <f t="shared" si="0"/>
        <v>10.935960591133005</v>
      </c>
    </row>
    <row r="34" spans="1:17">
      <c r="A34">
        <v>33</v>
      </c>
      <c r="B34" t="s">
        <v>313</v>
      </c>
      <c r="C34">
        <v>16028</v>
      </c>
      <c r="D34" t="s">
        <v>313</v>
      </c>
      <c r="E34" t="s">
        <v>498</v>
      </c>
      <c r="F34">
        <v>473</v>
      </c>
      <c r="G34" s="129">
        <f t="shared" si="3"/>
        <v>23.300492610837438</v>
      </c>
      <c r="H34">
        <v>33</v>
      </c>
      <c r="I34" t="s">
        <v>313</v>
      </c>
      <c r="J34" t="s">
        <v>498</v>
      </c>
      <c r="K34">
        <v>5205</v>
      </c>
      <c r="L34" s="129">
        <f t="shared" si="2"/>
        <v>256.4039408866995</v>
      </c>
      <c r="M34">
        <v>33</v>
      </c>
      <c r="N34" t="s">
        <v>313</v>
      </c>
      <c r="O34" t="s">
        <v>499</v>
      </c>
      <c r="P34">
        <v>2120</v>
      </c>
      <c r="Q34" s="129">
        <f t="shared" si="0"/>
        <v>13.226853007237334</v>
      </c>
    </row>
    <row r="35" spans="1:17">
      <c r="A35">
        <v>98</v>
      </c>
      <c r="B35" t="s">
        <v>357</v>
      </c>
      <c r="C35">
        <v>405</v>
      </c>
      <c r="D35" t="s">
        <v>357</v>
      </c>
      <c r="E35" t="s">
        <v>498</v>
      </c>
      <c r="F35">
        <v>106</v>
      </c>
      <c r="G35" s="129">
        <f t="shared" si="3"/>
        <v>0.66134265036186668</v>
      </c>
      <c r="H35">
        <v>98</v>
      </c>
      <c r="I35" t="s">
        <v>357</v>
      </c>
      <c r="J35" t="s">
        <v>498</v>
      </c>
      <c r="K35">
        <v>142</v>
      </c>
      <c r="L35" s="129">
        <f t="shared" si="2"/>
        <v>0.88594958822061398</v>
      </c>
      <c r="M35">
        <v>98</v>
      </c>
      <c r="N35" t="s">
        <v>357</v>
      </c>
      <c r="O35" t="s">
        <v>499</v>
      </c>
      <c r="P35">
        <v>15</v>
      </c>
      <c r="Q35" s="129">
        <f t="shared" si="0"/>
        <v>3.7037037037037033</v>
      </c>
    </row>
    <row r="36" spans="1:17">
      <c r="A36">
        <v>34</v>
      </c>
      <c r="B36" t="s">
        <v>315</v>
      </c>
      <c r="C36">
        <v>882</v>
      </c>
      <c r="D36" t="s">
        <v>315</v>
      </c>
      <c r="E36" t="s">
        <v>498</v>
      </c>
      <c r="F36">
        <v>47</v>
      </c>
      <c r="G36" s="129">
        <f t="shared" si="3"/>
        <v>11.604938271604938</v>
      </c>
      <c r="H36">
        <v>34</v>
      </c>
      <c r="I36" t="s">
        <v>315</v>
      </c>
      <c r="J36" t="s">
        <v>498</v>
      </c>
      <c r="K36">
        <v>115</v>
      </c>
      <c r="L36" s="129">
        <f t="shared" ref="L36:L55" si="4">(K36/C35)*100</f>
        <v>28.39506172839506</v>
      </c>
      <c r="M36">
        <v>34</v>
      </c>
      <c r="N36" t="s">
        <v>315</v>
      </c>
      <c r="O36" t="s">
        <v>499</v>
      </c>
      <c r="P36">
        <v>96</v>
      </c>
      <c r="Q36" s="129">
        <f t="shared" si="0"/>
        <v>10.884353741496598</v>
      </c>
    </row>
    <row r="37" spans="1:17">
      <c r="A37">
        <v>35</v>
      </c>
      <c r="B37" t="s">
        <v>316</v>
      </c>
      <c r="C37">
        <v>722</v>
      </c>
      <c r="D37" t="s">
        <v>316</v>
      </c>
      <c r="E37" t="s">
        <v>498</v>
      </c>
      <c r="F37">
        <v>287</v>
      </c>
      <c r="G37" s="129">
        <f t="shared" si="3"/>
        <v>32.539682539682538</v>
      </c>
      <c r="H37">
        <v>35</v>
      </c>
      <c r="I37" t="s">
        <v>316</v>
      </c>
      <c r="J37" t="s">
        <v>498</v>
      </c>
      <c r="K37">
        <v>377</v>
      </c>
      <c r="L37" s="129">
        <f t="shared" si="4"/>
        <v>42.743764172335602</v>
      </c>
      <c r="M37">
        <v>35</v>
      </c>
      <c r="N37" t="s">
        <v>316</v>
      </c>
      <c r="O37" t="s">
        <v>499</v>
      </c>
      <c r="P37">
        <v>108</v>
      </c>
      <c r="Q37" s="129">
        <f t="shared" si="0"/>
        <v>14.958448753462603</v>
      </c>
    </row>
    <row r="38" spans="1:17">
      <c r="A38">
        <v>36</v>
      </c>
      <c r="B38" t="s">
        <v>318</v>
      </c>
      <c r="C38">
        <v>1609</v>
      </c>
      <c r="D38" t="s">
        <v>318</v>
      </c>
      <c r="E38" t="s">
        <v>498</v>
      </c>
      <c r="F38">
        <v>109</v>
      </c>
      <c r="G38" s="129">
        <f t="shared" si="3"/>
        <v>15.096952908587259</v>
      </c>
      <c r="H38">
        <v>36</v>
      </c>
      <c r="I38" t="s">
        <v>318</v>
      </c>
      <c r="J38" t="s">
        <v>498</v>
      </c>
      <c r="K38">
        <v>712</v>
      </c>
      <c r="L38" s="129">
        <f t="shared" si="4"/>
        <v>98.61495844875347</v>
      </c>
      <c r="M38">
        <v>36</v>
      </c>
      <c r="N38" t="s">
        <v>318</v>
      </c>
      <c r="O38" t="s">
        <v>499</v>
      </c>
      <c r="P38">
        <v>230</v>
      </c>
      <c r="Q38" s="129">
        <f t="shared" si="0"/>
        <v>14.294592914853945</v>
      </c>
    </row>
    <row r="39" spans="1:17">
      <c r="A39">
        <v>37</v>
      </c>
      <c r="B39" t="s">
        <v>320</v>
      </c>
      <c r="C39">
        <v>1933</v>
      </c>
      <c r="D39" t="s">
        <v>320</v>
      </c>
      <c r="E39" t="s">
        <v>498</v>
      </c>
      <c r="F39">
        <v>719</v>
      </c>
      <c r="G39" s="129">
        <f t="shared" si="3"/>
        <v>44.686140459912984</v>
      </c>
      <c r="H39">
        <v>37</v>
      </c>
      <c r="I39" t="s">
        <v>320</v>
      </c>
      <c r="J39" t="s">
        <v>498</v>
      </c>
      <c r="K39">
        <v>765</v>
      </c>
      <c r="L39" s="129">
        <f t="shared" si="4"/>
        <v>47.545059042883778</v>
      </c>
      <c r="M39">
        <v>37</v>
      </c>
      <c r="N39" t="s">
        <v>320</v>
      </c>
      <c r="O39" t="s">
        <v>499</v>
      </c>
      <c r="P39">
        <v>289</v>
      </c>
      <c r="Q39" s="129">
        <f t="shared" si="0"/>
        <v>14.950853595447491</v>
      </c>
    </row>
    <row r="40" spans="1:17">
      <c r="A40">
        <v>38</v>
      </c>
      <c r="B40" t="s">
        <v>322</v>
      </c>
      <c r="C40">
        <v>16</v>
      </c>
      <c r="D40" t="s">
        <v>322</v>
      </c>
      <c r="E40" t="s">
        <v>498</v>
      </c>
      <c r="F40">
        <v>10</v>
      </c>
      <c r="G40" s="129">
        <f t="shared" si="3"/>
        <v>0.5173305742369374</v>
      </c>
      <c r="H40">
        <v>38</v>
      </c>
      <c r="I40" t="s">
        <v>322</v>
      </c>
      <c r="J40" t="s">
        <v>498</v>
      </c>
      <c r="K40">
        <v>15</v>
      </c>
      <c r="L40" s="129">
        <f t="shared" si="4"/>
        <v>0.7759958613554061</v>
      </c>
      <c r="M40">
        <v>38</v>
      </c>
      <c r="N40" t="s">
        <v>322</v>
      </c>
      <c r="O40" t="s">
        <v>499</v>
      </c>
      <c r="P40">
        <v>3</v>
      </c>
      <c r="Q40" s="129">
        <f t="shared" si="0"/>
        <v>18.75</v>
      </c>
    </row>
    <row r="41" spans="1:17">
      <c r="A41">
        <v>39</v>
      </c>
      <c r="B41" t="s">
        <v>324</v>
      </c>
      <c r="C41">
        <v>552</v>
      </c>
      <c r="D41" t="s">
        <v>324</v>
      </c>
      <c r="E41" t="s">
        <v>498</v>
      </c>
      <c r="F41">
        <v>139</v>
      </c>
      <c r="G41" s="129">
        <f t="shared" si="3"/>
        <v>868.75</v>
      </c>
      <c r="H41">
        <v>39</v>
      </c>
      <c r="I41" t="s">
        <v>324</v>
      </c>
      <c r="J41" t="s">
        <v>498</v>
      </c>
      <c r="K41">
        <v>278</v>
      </c>
      <c r="L41" s="129">
        <f t="shared" si="4"/>
        <v>1737.5</v>
      </c>
      <c r="M41">
        <v>39</v>
      </c>
      <c r="N41" t="s">
        <v>324</v>
      </c>
      <c r="O41" t="s">
        <v>499</v>
      </c>
      <c r="P41">
        <v>104</v>
      </c>
      <c r="Q41" s="129">
        <f t="shared" si="0"/>
        <v>18.840579710144929</v>
      </c>
    </row>
    <row r="42" spans="1:17">
      <c r="A42">
        <v>40</v>
      </c>
      <c r="B42" t="s">
        <v>326</v>
      </c>
      <c r="C42">
        <v>111</v>
      </c>
      <c r="D42" s="127" t="s">
        <v>84</v>
      </c>
      <c r="E42" s="127" t="s">
        <v>499</v>
      </c>
      <c r="F42">
        <v>0</v>
      </c>
      <c r="G42" s="129">
        <v>0</v>
      </c>
      <c r="H42">
        <v>40</v>
      </c>
      <c r="I42" t="s">
        <v>326</v>
      </c>
      <c r="J42" t="s">
        <v>498</v>
      </c>
      <c r="K42">
        <v>56</v>
      </c>
      <c r="L42" s="129">
        <f t="shared" si="4"/>
        <v>10.144927536231885</v>
      </c>
      <c r="M42">
        <v>40</v>
      </c>
      <c r="N42" t="s">
        <v>326</v>
      </c>
      <c r="O42" t="s">
        <v>499</v>
      </c>
      <c r="P42">
        <v>9</v>
      </c>
      <c r="Q42" s="129">
        <f t="shared" si="0"/>
        <v>8.1081081081081088</v>
      </c>
    </row>
    <row r="43" spans="1:17">
      <c r="A43">
        <v>46</v>
      </c>
      <c r="B43" t="s">
        <v>336</v>
      </c>
      <c r="C43">
        <v>187</v>
      </c>
      <c r="D43" t="s">
        <v>479</v>
      </c>
      <c r="E43" t="s">
        <v>498</v>
      </c>
      <c r="F43">
        <v>78</v>
      </c>
      <c r="G43" s="129">
        <f>(F43/C41)*100</f>
        <v>14.130434782608695</v>
      </c>
      <c r="H43">
        <v>46</v>
      </c>
      <c r="I43" t="s">
        <v>479</v>
      </c>
      <c r="J43" t="s">
        <v>498</v>
      </c>
      <c r="K43">
        <v>176</v>
      </c>
      <c r="L43" s="129">
        <f t="shared" si="4"/>
        <v>158.55855855855856</v>
      </c>
      <c r="M43">
        <v>46</v>
      </c>
      <c r="N43" t="s">
        <v>479</v>
      </c>
      <c r="O43" t="s">
        <v>499</v>
      </c>
      <c r="P43">
        <v>19</v>
      </c>
      <c r="Q43" s="129">
        <f t="shared" si="0"/>
        <v>10.160427807486631</v>
      </c>
    </row>
    <row r="44" spans="1:17">
      <c r="A44">
        <v>42</v>
      </c>
      <c r="B44" t="s">
        <v>328</v>
      </c>
      <c r="C44">
        <v>1386</v>
      </c>
      <c r="D44" s="127" t="s">
        <v>328</v>
      </c>
      <c r="E44" s="127" t="s">
        <v>498</v>
      </c>
      <c r="F44">
        <v>55</v>
      </c>
      <c r="G44" s="129">
        <f>(F44/C42)*100</f>
        <v>49.549549549549546</v>
      </c>
      <c r="H44">
        <v>42</v>
      </c>
      <c r="I44" t="s">
        <v>328</v>
      </c>
      <c r="J44" t="s">
        <v>498</v>
      </c>
      <c r="K44">
        <v>415</v>
      </c>
      <c r="L44" s="129">
        <f t="shared" si="4"/>
        <v>221.92513368983958</v>
      </c>
      <c r="M44">
        <v>42</v>
      </c>
      <c r="N44" t="s">
        <v>328</v>
      </c>
      <c r="O44" t="s">
        <v>499</v>
      </c>
      <c r="P44">
        <v>219</v>
      </c>
      <c r="Q44" s="129">
        <f t="shared" si="0"/>
        <v>15.800865800865802</v>
      </c>
    </row>
    <row r="45" spans="1:17">
      <c r="A45">
        <v>43</v>
      </c>
      <c r="B45" t="s">
        <v>330</v>
      </c>
      <c r="C45">
        <v>106</v>
      </c>
      <c r="D45" s="127" t="s">
        <v>86</v>
      </c>
      <c r="E45" s="127" t="s">
        <v>499</v>
      </c>
      <c r="F45">
        <v>0</v>
      </c>
      <c r="G45" s="129">
        <v>0</v>
      </c>
      <c r="H45">
        <v>43</v>
      </c>
      <c r="I45" t="s">
        <v>480</v>
      </c>
      <c r="J45" t="s">
        <v>498</v>
      </c>
      <c r="K45">
        <v>16</v>
      </c>
      <c r="L45" s="129">
        <f t="shared" si="4"/>
        <v>1.1544011544011543</v>
      </c>
      <c r="M45">
        <v>43</v>
      </c>
      <c r="N45" t="s">
        <v>480</v>
      </c>
      <c r="O45" t="s">
        <v>499</v>
      </c>
      <c r="P45">
        <v>18</v>
      </c>
      <c r="Q45" s="129">
        <f t="shared" si="0"/>
        <v>16.981132075471699</v>
      </c>
    </row>
    <row r="46" spans="1:17">
      <c r="A46">
        <v>44</v>
      </c>
      <c r="B46" t="s">
        <v>332</v>
      </c>
      <c r="C46">
        <v>151</v>
      </c>
      <c r="D46" t="s">
        <v>332</v>
      </c>
      <c r="E46" t="s">
        <v>498</v>
      </c>
      <c r="F46">
        <v>18</v>
      </c>
      <c r="G46" s="129">
        <f t="shared" ref="G46:G55" si="5">(F46/C43)*100</f>
        <v>9.6256684491978604</v>
      </c>
      <c r="H46">
        <v>44</v>
      </c>
      <c r="I46" t="s">
        <v>332</v>
      </c>
      <c r="J46" t="s">
        <v>498</v>
      </c>
      <c r="K46">
        <v>86</v>
      </c>
      <c r="L46" s="129">
        <f t="shared" si="4"/>
        <v>81.132075471698116</v>
      </c>
      <c r="M46">
        <v>44</v>
      </c>
      <c r="N46" t="s">
        <v>332</v>
      </c>
      <c r="O46" t="s">
        <v>499</v>
      </c>
      <c r="P46">
        <v>45</v>
      </c>
      <c r="Q46" s="129">
        <f t="shared" si="0"/>
        <v>29.80132450331126</v>
      </c>
    </row>
    <row r="47" spans="1:17">
      <c r="A47">
        <v>45</v>
      </c>
      <c r="B47" t="s">
        <v>334</v>
      </c>
      <c r="C47">
        <v>658</v>
      </c>
      <c r="D47" t="s">
        <v>334</v>
      </c>
      <c r="E47" t="s">
        <v>498</v>
      </c>
      <c r="F47">
        <v>187</v>
      </c>
      <c r="G47" s="129">
        <f t="shared" si="5"/>
        <v>13.492063492063492</v>
      </c>
      <c r="H47">
        <v>45</v>
      </c>
      <c r="I47" t="s">
        <v>334</v>
      </c>
      <c r="J47" t="s">
        <v>498</v>
      </c>
      <c r="K47">
        <v>440</v>
      </c>
      <c r="L47" s="129">
        <f t="shared" si="4"/>
        <v>291.39072847682115</v>
      </c>
      <c r="M47">
        <v>45</v>
      </c>
      <c r="N47" t="s">
        <v>334</v>
      </c>
      <c r="O47" t="s">
        <v>499</v>
      </c>
      <c r="P47">
        <v>97</v>
      </c>
      <c r="Q47" s="129">
        <f t="shared" si="0"/>
        <v>14.741641337386019</v>
      </c>
    </row>
    <row r="48" spans="1:17">
      <c r="A48">
        <v>53</v>
      </c>
      <c r="B48" t="s">
        <v>350</v>
      </c>
      <c r="C48">
        <v>58</v>
      </c>
      <c r="D48" s="127" t="s">
        <v>350</v>
      </c>
      <c r="E48" s="127" t="s">
        <v>498</v>
      </c>
      <c r="F48">
        <v>37</v>
      </c>
      <c r="G48" s="129">
        <f t="shared" si="5"/>
        <v>34.905660377358487</v>
      </c>
      <c r="H48">
        <v>53</v>
      </c>
      <c r="I48" t="s">
        <v>350</v>
      </c>
      <c r="J48" t="s">
        <v>498</v>
      </c>
      <c r="K48">
        <v>32</v>
      </c>
      <c r="L48" s="129">
        <f t="shared" si="4"/>
        <v>4.86322188449848</v>
      </c>
      <c r="M48">
        <v>53</v>
      </c>
      <c r="N48" t="s">
        <v>350</v>
      </c>
      <c r="O48" t="s">
        <v>499</v>
      </c>
      <c r="P48">
        <v>19</v>
      </c>
      <c r="Q48" s="129">
        <f t="shared" si="0"/>
        <v>32.758620689655174</v>
      </c>
    </row>
    <row r="49" spans="1:17">
      <c r="A49">
        <v>47</v>
      </c>
      <c r="B49" t="s">
        <v>338</v>
      </c>
      <c r="C49">
        <v>387</v>
      </c>
      <c r="D49" t="s">
        <v>338</v>
      </c>
      <c r="E49" t="s">
        <v>498</v>
      </c>
      <c r="F49">
        <v>1</v>
      </c>
      <c r="G49" s="129">
        <f t="shared" si="5"/>
        <v>0.66225165562913912</v>
      </c>
      <c r="H49">
        <v>47</v>
      </c>
      <c r="I49" t="s">
        <v>338</v>
      </c>
      <c r="J49" t="s">
        <v>498</v>
      </c>
      <c r="K49">
        <v>74</v>
      </c>
      <c r="L49" s="129">
        <f t="shared" si="4"/>
        <v>127.58620689655173</v>
      </c>
      <c r="M49">
        <v>47</v>
      </c>
      <c r="N49" t="s">
        <v>338</v>
      </c>
      <c r="O49" t="s">
        <v>499</v>
      </c>
      <c r="P49">
        <v>36</v>
      </c>
      <c r="Q49" s="129">
        <f t="shared" si="0"/>
        <v>9.3023255813953494</v>
      </c>
    </row>
    <row r="50" spans="1:17">
      <c r="A50">
        <v>48</v>
      </c>
      <c r="B50" t="s">
        <v>340</v>
      </c>
      <c r="C50">
        <v>716</v>
      </c>
      <c r="D50" t="s">
        <v>340</v>
      </c>
      <c r="E50" t="s">
        <v>498</v>
      </c>
      <c r="F50">
        <v>47</v>
      </c>
      <c r="G50" s="129">
        <f t="shared" si="5"/>
        <v>7.1428571428571423</v>
      </c>
      <c r="H50">
        <v>48</v>
      </c>
      <c r="I50" t="s">
        <v>340</v>
      </c>
      <c r="J50" t="s">
        <v>498</v>
      </c>
      <c r="K50">
        <v>158</v>
      </c>
      <c r="L50" s="129">
        <f t="shared" si="4"/>
        <v>40.826873385012917</v>
      </c>
      <c r="M50">
        <v>48</v>
      </c>
      <c r="N50" t="s">
        <v>340</v>
      </c>
      <c r="O50" t="s">
        <v>499</v>
      </c>
      <c r="P50">
        <v>120</v>
      </c>
      <c r="Q50" s="129">
        <f t="shared" si="0"/>
        <v>16.759776536312849</v>
      </c>
    </row>
    <row r="51" spans="1:17">
      <c r="A51">
        <v>49</v>
      </c>
      <c r="B51" t="s">
        <v>342</v>
      </c>
      <c r="C51">
        <v>345</v>
      </c>
      <c r="D51" t="s">
        <v>342</v>
      </c>
      <c r="E51" t="s">
        <v>498</v>
      </c>
      <c r="F51">
        <v>59</v>
      </c>
      <c r="G51" s="129">
        <f t="shared" si="5"/>
        <v>101.72413793103448</v>
      </c>
      <c r="H51">
        <v>49</v>
      </c>
      <c r="I51" t="s">
        <v>342</v>
      </c>
      <c r="J51" t="s">
        <v>498</v>
      </c>
      <c r="K51">
        <v>180</v>
      </c>
      <c r="L51" s="129">
        <f t="shared" si="4"/>
        <v>25.139664804469277</v>
      </c>
      <c r="M51">
        <v>49</v>
      </c>
      <c r="N51" t="s">
        <v>342</v>
      </c>
      <c r="O51" t="s">
        <v>499</v>
      </c>
      <c r="P51">
        <v>38</v>
      </c>
      <c r="Q51" s="129">
        <f t="shared" si="0"/>
        <v>11.014492753623188</v>
      </c>
    </row>
    <row r="52" spans="1:17">
      <c r="A52">
        <v>50</v>
      </c>
      <c r="B52" t="s">
        <v>344</v>
      </c>
      <c r="C52">
        <v>120</v>
      </c>
      <c r="D52" t="s">
        <v>344</v>
      </c>
      <c r="E52" t="s">
        <v>498</v>
      </c>
      <c r="F52">
        <v>7</v>
      </c>
      <c r="G52" s="129">
        <f t="shared" si="5"/>
        <v>1.8087855297157622</v>
      </c>
      <c r="H52">
        <v>50</v>
      </c>
      <c r="I52" t="s">
        <v>344</v>
      </c>
      <c r="J52" t="s">
        <v>498</v>
      </c>
      <c r="K52">
        <v>95</v>
      </c>
      <c r="L52" s="129">
        <f t="shared" si="4"/>
        <v>27.536231884057973</v>
      </c>
      <c r="M52">
        <v>50</v>
      </c>
      <c r="N52" t="s">
        <v>344</v>
      </c>
      <c r="O52" t="s">
        <v>499</v>
      </c>
      <c r="P52">
        <v>14</v>
      </c>
      <c r="Q52" s="129">
        <f t="shared" si="0"/>
        <v>11.666666666666666</v>
      </c>
    </row>
    <row r="53" spans="1:17">
      <c r="A53">
        <v>51</v>
      </c>
      <c r="B53" t="s">
        <v>346</v>
      </c>
      <c r="C53">
        <v>282</v>
      </c>
      <c r="D53" t="s">
        <v>346</v>
      </c>
      <c r="E53" t="s">
        <v>498</v>
      </c>
      <c r="F53">
        <v>2</v>
      </c>
      <c r="G53" s="129">
        <f t="shared" si="5"/>
        <v>0.27932960893854747</v>
      </c>
      <c r="H53">
        <v>51</v>
      </c>
      <c r="I53" t="s">
        <v>346</v>
      </c>
      <c r="J53" t="s">
        <v>498</v>
      </c>
      <c r="K53">
        <v>200</v>
      </c>
      <c r="L53" s="129">
        <f t="shared" si="4"/>
        <v>166.66666666666669</v>
      </c>
      <c r="M53">
        <v>51</v>
      </c>
      <c r="N53" t="s">
        <v>346</v>
      </c>
      <c r="O53" t="s">
        <v>499</v>
      </c>
      <c r="P53">
        <v>57</v>
      </c>
      <c r="Q53" s="129">
        <f t="shared" si="0"/>
        <v>20.212765957446805</v>
      </c>
    </row>
    <row r="54" spans="1:17">
      <c r="A54">
        <v>52</v>
      </c>
      <c r="B54" t="s">
        <v>348</v>
      </c>
      <c r="C54">
        <v>1342</v>
      </c>
      <c r="D54" t="s">
        <v>348</v>
      </c>
      <c r="E54" t="s">
        <v>498</v>
      </c>
      <c r="F54">
        <v>70</v>
      </c>
      <c r="G54" s="129">
        <f t="shared" si="5"/>
        <v>20.289855072463769</v>
      </c>
      <c r="H54">
        <v>52</v>
      </c>
      <c r="I54" t="s">
        <v>348</v>
      </c>
      <c r="J54" t="s">
        <v>498</v>
      </c>
      <c r="K54">
        <v>423</v>
      </c>
      <c r="L54" s="129">
        <f t="shared" si="4"/>
        <v>150</v>
      </c>
      <c r="M54">
        <v>52</v>
      </c>
      <c r="N54" t="s">
        <v>348</v>
      </c>
      <c r="O54" t="s">
        <v>499</v>
      </c>
      <c r="P54">
        <v>123</v>
      </c>
      <c r="Q54" s="129">
        <f t="shared" si="0"/>
        <v>9.165424739195231</v>
      </c>
    </row>
    <row r="55" spans="1:17">
      <c r="A55">
        <v>54</v>
      </c>
      <c r="B55" t="s">
        <v>352</v>
      </c>
      <c r="C55">
        <v>467</v>
      </c>
      <c r="D55" t="s">
        <v>352</v>
      </c>
      <c r="E55" t="s">
        <v>498</v>
      </c>
      <c r="F55">
        <v>101</v>
      </c>
      <c r="G55" s="129">
        <f t="shared" si="5"/>
        <v>84.166666666666671</v>
      </c>
      <c r="H55">
        <v>54</v>
      </c>
      <c r="I55" t="s">
        <v>352</v>
      </c>
      <c r="J55" t="s">
        <v>498</v>
      </c>
      <c r="K55">
        <v>465</v>
      </c>
      <c r="L55" s="129">
        <f t="shared" si="4"/>
        <v>34.649776453055139</v>
      </c>
      <c r="M55">
        <v>54</v>
      </c>
      <c r="N55" t="s">
        <v>352</v>
      </c>
      <c r="O55" t="s">
        <v>499</v>
      </c>
      <c r="P55">
        <v>65</v>
      </c>
      <c r="Q55" s="129">
        <f t="shared" si="0"/>
        <v>13.918629550321199</v>
      </c>
    </row>
    <row r="56" spans="1:17">
      <c r="B56" t="s">
        <v>489</v>
      </c>
      <c r="C56">
        <v>129350</v>
      </c>
      <c r="F56">
        <f>SUM(F2:F55)</f>
        <v>8692</v>
      </c>
      <c r="G56" s="129">
        <f>(F56/C56)*100</f>
        <v>6.7197526091998458</v>
      </c>
      <c r="K56">
        <f>SUM(K2:K55)</f>
        <v>50565</v>
      </c>
      <c r="L56" s="128" t="s">
        <v>508</v>
      </c>
      <c r="P56">
        <f>SUM(P2:P55)</f>
        <v>17897</v>
      </c>
      <c r="Q56" s="129">
        <f t="shared" si="0"/>
        <v>13.836103594897564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19" zoomScale="90" zoomScaleNormal="90" workbookViewId="0">
      <selection activeCell="A2" sqref="A2"/>
    </sheetView>
  </sheetViews>
  <sheetFormatPr defaultRowHeight="12.75"/>
  <cols>
    <col min="2" max="2" width="12.5703125" customWidth="1"/>
    <col min="3" max="4" width="10" bestFit="1" customWidth="1"/>
  </cols>
  <sheetData>
    <row r="1" spans="1:5">
      <c r="A1" t="s">
        <v>509</v>
      </c>
      <c r="B1" t="s">
        <v>250</v>
      </c>
      <c r="C1" t="s">
        <v>510</v>
      </c>
      <c r="D1" t="s">
        <v>511</v>
      </c>
    </row>
    <row r="2" spans="1:5">
      <c r="A2">
        <v>3</v>
      </c>
      <c r="B2" t="s">
        <v>254</v>
      </c>
      <c r="C2">
        <v>63938.75</v>
      </c>
      <c r="D2">
        <v>70653</v>
      </c>
      <c r="E2" s="129">
        <f>(C2/D2)*100</f>
        <v>90.496864959732775</v>
      </c>
    </row>
    <row r="3" spans="1:5">
      <c r="A3">
        <v>4</v>
      </c>
      <c r="B3" t="s">
        <v>256</v>
      </c>
      <c r="C3">
        <v>5395</v>
      </c>
      <c r="D3">
        <v>5597</v>
      </c>
      <c r="E3" s="129">
        <f t="shared" ref="E3:E56" si="0">(C3/D3)*100</f>
        <v>96.390923709129893</v>
      </c>
    </row>
    <row r="4" spans="1:5">
      <c r="A4">
        <v>56</v>
      </c>
      <c r="B4" t="s">
        <v>355</v>
      </c>
      <c r="C4">
        <v>37493.54</v>
      </c>
      <c r="D4">
        <v>42262</v>
      </c>
      <c r="E4" s="129">
        <f t="shared" si="0"/>
        <v>88.71690880696606</v>
      </c>
    </row>
    <row r="5" spans="1:5">
      <c r="A5">
        <v>5</v>
      </c>
      <c r="B5" t="s">
        <v>258</v>
      </c>
      <c r="C5">
        <v>7595021.5</v>
      </c>
      <c r="D5">
        <v>8179156</v>
      </c>
      <c r="E5" s="129">
        <f t="shared" si="0"/>
        <v>92.858254568075239</v>
      </c>
    </row>
    <row r="6" spans="1:5">
      <c r="A6">
        <v>6</v>
      </c>
      <c r="B6" t="s">
        <v>260</v>
      </c>
      <c r="C6">
        <v>46033</v>
      </c>
      <c r="D6">
        <v>50473</v>
      </c>
      <c r="E6" s="129">
        <f t="shared" si="0"/>
        <v>91.203217561864761</v>
      </c>
    </row>
    <row r="7" spans="1:5">
      <c r="A7">
        <v>7</v>
      </c>
      <c r="B7" t="s">
        <v>262</v>
      </c>
      <c r="C7">
        <v>240161.5</v>
      </c>
      <c r="D7">
        <v>274341</v>
      </c>
      <c r="E7" s="129">
        <f t="shared" si="0"/>
        <v>87.541235178117745</v>
      </c>
    </row>
    <row r="8" spans="1:5">
      <c r="A8">
        <v>8</v>
      </c>
      <c r="B8" t="s">
        <v>264</v>
      </c>
      <c r="C8">
        <v>27231</v>
      </c>
      <c r="D8">
        <v>30410</v>
      </c>
      <c r="E8" s="129">
        <f t="shared" si="0"/>
        <v>89.546201907267346</v>
      </c>
    </row>
    <row r="9" spans="1:5">
      <c r="A9">
        <v>9</v>
      </c>
      <c r="B9" t="s">
        <v>266</v>
      </c>
      <c r="C9">
        <v>27602.5</v>
      </c>
      <c r="D9">
        <v>29386</v>
      </c>
      <c r="E9" s="129">
        <f t="shared" si="0"/>
        <v>93.930783366228823</v>
      </c>
    </row>
    <row r="10" spans="1:5">
      <c r="A10">
        <v>10</v>
      </c>
      <c r="B10" t="s">
        <v>268</v>
      </c>
      <c r="C10">
        <v>38187</v>
      </c>
      <c r="D10">
        <v>39292</v>
      </c>
      <c r="E10" s="129">
        <f t="shared" si="0"/>
        <v>97.187722691642065</v>
      </c>
    </row>
    <row r="11" spans="1:5">
      <c r="A11">
        <v>11</v>
      </c>
      <c r="B11" t="s">
        <v>270</v>
      </c>
      <c r="C11">
        <v>81284.980000000098</v>
      </c>
      <c r="D11">
        <v>88782</v>
      </c>
      <c r="E11" s="129">
        <f t="shared" si="0"/>
        <v>91.555698227118228</v>
      </c>
    </row>
    <row r="12" spans="1:5">
      <c r="A12">
        <v>12</v>
      </c>
      <c r="B12" t="s">
        <v>272</v>
      </c>
      <c r="C12">
        <v>65765.5</v>
      </c>
      <c r="D12">
        <v>69690</v>
      </c>
      <c r="E12" s="129">
        <f t="shared" si="0"/>
        <v>94.36863251542546</v>
      </c>
    </row>
    <row r="13" spans="1:5">
      <c r="A13">
        <v>13</v>
      </c>
      <c r="B13" t="s">
        <v>274</v>
      </c>
      <c r="C13">
        <v>125329.92</v>
      </c>
      <c r="D13">
        <v>130791</v>
      </c>
      <c r="E13" s="129">
        <f t="shared" si="0"/>
        <v>95.824575085441651</v>
      </c>
    </row>
    <row r="14" spans="1:5">
      <c r="A14">
        <v>14</v>
      </c>
      <c r="B14" t="s">
        <v>276</v>
      </c>
      <c r="C14">
        <v>195151</v>
      </c>
      <c r="D14">
        <v>206943</v>
      </c>
      <c r="E14" s="129">
        <f t="shared" si="0"/>
        <v>94.30181257640993</v>
      </c>
    </row>
    <row r="15" spans="1:5">
      <c r="A15">
        <v>2</v>
      </c>
      <c r="B15" t="s">
        <v>252</v>
      </c>
      <c r="C15">
        <v>97243.5</v>
      </c>
      <c r="D15">
        <v>100738</v>
      </c>
      <c r="E15" s="129">
        <f t="shared" si="0"/>
        <v>96.5311004784689</v>
      </c>
    </row>
    <row r="16" spans="1:5">
      <c r="A16">
        <v>15</v>
      </c>
      <c r="B16" t="s">
        <v>278</v>
      </c>
      <c r="C16">
        <v>76062.009999999995</v>
      </c>
      <c r="D16">
        <v>85609</v>
      </c>
      <c r="E16" s="129">
        <f t="shared" si="0"/>
        <v>88.848146806994592</v>
      </c>
    </row>
    <row r="17" spans="1:5">
      <c r="A17">
        <v>16</v>
      </c>
      <c r="B17" t="s">
        <v>280</v>
      </c>
      <c r="C17">
        <v>2202134.5499999998</v>
      </c>
      <c r="D17">
        <v>2374614</v>
      </c>
      <c r="E17" s="129">
        <f t="shared" si="0"/>
        <v>92.736526862892234</v>
      </c>
    </row>
    <row r="18" spans="1:5">
      <c r="A18">
        <v>17</v>
      </c>
      <c r="B18" t="s">
        <v>282</v>
      </c>
      <c r="C18">
        <v>935684.25</v>
      </c>
      <c r="D18">
        <v>939046</v>
      </c>
      <c r="E18" s="129">
        <f t="shared" si="0"/>
        <v>99.642003693109814</v>
      </c>
    </row>
    <row r="19" spans="1:5">
      <c r="A19">
        <v>18</v>
      </c>
      <c r="B19" t="s">
        <v>284</v>
      </c>
      <c r="C19">
        <v>49049.5</v>
      </c>
      <c r="D19">
        <v>53805</v>
      </c>
      <c r="E19" s="129">
        <f t="shared" si="0"/>
        <v>91.161602081590928</v>
      </c>
    </row>
    <row r="20" spans="1:5">
      <c r="A20">
        <v>19</v>
      </c>
      <c r="B20" t="s">
        <v>286</v>
      </c>
      <c r="C20">
        <v>20700</v>
      </c>
      <c r="D20">
        <v>22365.5</v>
      </c>
      <c r="E20" s="129">
        <f t="shared" si="0"/>
        <v>92.553262837852941</v>
      </c>
    </row>
    <row r="21" spans="1:5">
      <c r="A21">
        <v>20</v>
      </c>
      <c r="B21" t="s">
        <v>288</v>
      </c>
      <c r="C21">
        <v>10958</v>
      </c>
      <c r="D21">
        <v>11950</v>
      </c>
      <c r="E21" s="129">
        <f t="shared" si="0"/>
        <v>91.69874476987448</v>
      </c>
    </row>
    <row r="22" spans="1:5">
      <c r="A22">
        <v>21</v>
      </c>
      <c r="B22" t="s">
        <v>290</v>
      </c>
      <c r="C22">
        <v>48742</v>
      </c>
      <c r="D22">
        <v>51283</v>
      </c>
      <c r="E22" s="129">
        <f t="shared" si="0"/>
        <v>95.045141664879196</v>
      </c>
    </row>
    <row r="23" spans="1:5">
      <c r="A23">
        <v>22</v>
      </c>
      <c r="B23" t="s">
        <v>292</v>
      </c>
      <c r="C23">
        <v>778719.75</v>
      </c>
      <c r="D23">
        <v>853981</v>
      </c>
      <c r="E23" s="129">
        <f t="shared" si="0"/>
        <v>91.187011186431548</v>
      </c>
    </row>
    <row r="24" spans="1:5">
      <c r="A24">
        <v>23</v>
      </c>
      <c r="B24" t="s">
        <v>294</v>
      </c>
      <c r="C24">
        <v>14989.5</v>
      </c>
      <c r="D24">
        <v>16567</v>
      </c>
      <c r="E24" s="129">
        <f t="shared" si="0"/>
        <v>90.478058791573616</v>
      </c>
    </row>
    <row r="25" spans="1:5">
      <c r="A25">
        <v>55</v>
      </c>
      <c r="B25" t="s">
        <v>353</v>
      </c>
      <c r="C25">
        <v>53010.5</v>
      </c>
      <c r="D25">
        <v>55363</v>
      </c>
      <c r="E25" s="129">
        <f t="shared" si="0"/>
        <v>95.75077217636327</v>
      </c>
    </row>
    <row r="26" spans="1:5">
      <c r="A26">
        <v>24</v>
      </c>
      <c r="B26" t="s">
        <v>296</v>
      </c>
      <c r="C26">
        <v>1474267</v>
      </c>
      <c r="D26">
        <v>1568091</v>
      </c>
      <c r="E26" s="129">
        <f t="shared" si="0"/>
        <v>94.016673777223389</v>
      </c>
    </row>
    <row r="27" spans="1:5">
      <c r="A27">
        <v>25</v>
      </c>
      <c r="B27" t="s">
        <v>298</v>
      </c>
      <c r="C27">
        <v>330117</v>
      </c>
      <c r="D27">
        <v>354597</v>
      </c>
      <c r="E27" s="129">
        <f t="shared" si="0"/>
        <v>93.096388294317208</v>
      </c>
    </row>
    <row r="28" spans="1:5">
      <c r="A28">
        <v>27</v>
      </c>
      <c r="B28" t="s">
        <v>300</v>
      </c>
      <c r="C28">
        <v>21516</v>
      </c>
      <c r="D28">
        <v>23087</v>
      </c>
      <c r="E28" s="129">
        <f t="shared" si="0"/>
        <v>93.195304716940271</v>
      </c>
    </row>
    <row r="29" spans="1:5">
      <c r="A29">
        <v>28</v>
      </c>
      <c r="B29" t="s">
        <v>302</v>
      </c>
      <c r="C29">
        <v>432814.16</v>
      </c>
      <c r="D29">
        <v>459591</v>
      </c>
      <c r="E29" s="129">
        <f t="shared" si="0"/>
        <v>94.173767545491529</v>
      </c>
    </row>
    <row r="30" spans="1:5">
      <c r="A30">
        <v>29</v>
      </c>
      <c r="B30" t="s">
        <v>304</v>
      </c>
      <c r="C30">
        <v>54429.5</v>
      </c>
      <c r="D30">
        <v>63602</v>
      </c>
      <c r="E30" s="129">
        <f t="shared" si="0"/>
        <v>85.578283701770388</v>
      </c>
    </row>
    <row r="31" spans="1:5">
      <c r="A31">
        <v>30</v>
      </c>
      <c r="B31" t="s">
        <v>306</v>
      </c>
      <c r="C31">
        <v>54296.5</v>
      </c>
      <c r="D31">
        <v>62173</v>
      </c>
      <c r="E31" s="129">
        <f t="shared" si="0"/>
        <v>87.331317452913652</v>
      </c>
    </row>
    <row r="32" spans="1:5">
      <c r="A32">
        <v>31</v>
      </c>
      <c r="B32" t="s">
        <v>308</v>
      </c>
      <c r="C32">
        <v>627854.56000000099</v>
      </c>
      <c r="D32">
        <v>683723</v>
      </c>
      <c r="E32" s="129">
        <f t="shared" si="0"/>
        <v>91.82879031420633</v>
      </c>
    </row>
    <row r="33" spans="1:5">
      <c r="A33">
        <v>32</v>
      </c>
      <c r="B33" t="s">
        <v>310</v>
      </c>
      <c r="C33">
        <v>334043</v>
      </c>
      <c r="D33">
        <v>343587</v>
      </c>
      <c r="E33" s="129">
        <f t="shared" si="0"/>
        <v>97.222246476147234</v>
      </c>
    </row>
    <row r="34" spans="1:5">
      <c r="A34">
        <v>33</v>
      </c>
      <c r="B34" t="s">
        <v>312</v>
      </c>
      <c r="C34">
        <v>2513527</v>
      </c>
      <c r="D34">
        <v>2702586</v>
      </c>
      <c r="E34" s="129">
        <f t="shared" si="0"/>
        <v>93.004514934954898</v>
      </c>
    </row>
    <row r="35" spans="1:5">
      <c r="A35">
        <v>98</v>
      </c>
      <c r="B35" t="s">
        <v>357</v>
      </c>
      <c r="C35">
        <v>61476</v>
      </c>
      <c r="D35">
        <v>63204</v>
      </c>
      <c r="E35" s="129">
        <f t="shared" si="0"/>
        <v>97.265995823049181</v>
      </c>
    </row>
    <row r="36" spans="1:5">
      <c r="A36">
        <v>34</v>
      </c>
      <c r="B36" t="s">
        <v>314</v>
      </c>
      <c r="C36">
        <v>171484</v>
      </c>
      <c r="D36">
        <v>173975</v>
      </c>
      <c r="E36" s="129">
        <f t="shared" si="0"/>
        <v>98.568185084063799</v>
      </c>
    </row>
    <row r="37" spans="1:5">
      <c r="A37">
        <v>35</v>
      </c>
      <c r="B37" t="s">
        <v>316</v>
      </c>
      <c r="C37">
        <v>110220</v>
      </c>
      <c r="D37">
        <v>120680</v>
      </c>
      <c r="E37" s="129">
        <f t="shared" si="0"/>
        <v>91.332449453099102</v>
      </c>
    </row>
    <row r="38" spans="1:5">
      <c r="A38">
        <v>36</v>
      </c>
      <c r="B38" t="s">
        <v>317</v>
      </c>
      <c r="C38">
        <v>239078.5</v>
      </c>
      <c r="D38">
        <v>273215</v>
      </c>
      <c r="E38" s="129">
        <f t="shared" si="0"/>
        <v>87.505627436268142</v>
      </c>
    </row>
    <row r="39" spans="1:5">
      <c r="A39">
        <v>37</v>
      </c>
      <c r="B39" t="s">
        <v>319</v>
      </c>
      <c r="C39">
        <v>279061</v>
      </c>
      <c r="D39">
        <v>320180</v>
      </c>
      <c r="E39" s="129">
        <f t="shared" si="0"/>
        <v>87.15753638578299</v>
      </c>
    </row>
    <row r="40" spans="1:5">
      <c r="A40">
        <v>38</v>
      </c>
      <c r="B40" t="s">
        <v>321</v>
      </c>
      <c r="C40">
        <v>2449</v>
      </c>
      <c r="D40">
        <v>2799</v>
      </c>
      <c r="E40" s="129">
        <f t="shared" si="0"/>
        <v>87.49553411932834</v>
      </c>
    </row>
    <row r="41" spans="1:5">
      <c r="A41">
        <v>39</v>
      </c>
      <c r="B41" t="s">
        <v>323</v>
      </c>
      <c r="C41">
        <v>88908.5</v>
      </c>
      <c r="D41">
        <v>94825</v>
      </c>
      <c r="E41" s="129">
        <f t="shared" si="0"/>
        <v>93.760611653045075</v>
      </c>
    </row>
    <row r="42" spans="1:5">
      <c r="A42">
        <v>40</v>
      </c>
      <c r="B42" t="s">
        <v>325</v>
      </c>
      <c r="C42">
        <v>17497</v>
      </c>
      <c r="D42">
        <v>19176</v>
      </c>
      <c r="E42" s="129">
        <f t="shared" si="0"/>
        <v>91.244263662911976</v>
      </c>
    </row>
    <row r="43" spans="1:5">
      <c r="A43">
        <v>46</v>
      </c>
      <c r="B43" t="s">
        <v>335</v>
      </c>
      <c r="C43">
        <v>28981</v>
      </c>
      <c r="D43">
        <v>31877</v>
      </c>
      <c r="E43" s="129">
        <f t="shared" si="0"/>
        <v>90.915079838127795</v>
      </c>
    </row>
    <row r="44" spans="1:5">
      <c r="A44">
        <v>42</v>
      </c>
      <c r="B44" t="s">
        <v>327</v>
      </c>
      <c r="C44">
        <v>217879.5</v>
      </c>
      <c r="D44">
        <v>237367</v>
      </c>
      <c r="E44" s="129">
        <f t="shared" si="0"/>
        <v>91.790139320124524</v>
      </c>
    </row>
    <row r="45" spans="1:5">
      <c r="A45">
        <v>43</v>
      </c>
      <c r="B45" t="s">
        <v>512</v>
      </c>
      <c r="C45">
        <v>14958</v>
      </c>
      <c r="D45">
        <v>16676</v>
      </c>
      <c r="E45" s="129">
        <f t="shared" si="0"/>
        <v>89.697769249220443</v>
      </c>
    </row>
    <row r="46" spans="1:5">
      <c r="A46">
        <v>44</v>
      </c>
      <c r="B46" t="s">
        <v>331</v>
      </c>
      <c r="C46">
        <v>22237.48</v>
      </c>
      <c r="D46">
        <v>24319</v>
      </c>
      <c r="E46" s="129">
        <f t="shared" si="0"/>
        <v>91.440766478884811</v>
      </c>
    </row>
    <row r="47" spans="1:5">
      <c r="A47">
        <v>45</v>
      </c>
      <c r="B47" t="s">
        <v>333</v>
      </c>
      <c r="C47">
        <v>99409.41</v>
      </c>
      <c r="D47">
        <v>108871</v>
      </c>
      <c r="E47" s="129">
        <f t="shared" si="0"/>
        <v>91.309356945375725</v>
      </c>
    </row>
    <row r="48" spans="1:5">
      <c r="A48">
        <v>53</v>
      </c>
      <c r="B48" t="s">
        <v>349</v>
      </c>
      <c r="C48">
        <v>8229</v>
      </c>
      <c r="D48">
        <v>9635</v>
      </c>
      <c r="E48" s="129">
        <f t="shared" si="0"/>
        <v>85.407368967306695</v>
      </c>
    </row>
    <row r="49" spans="1:5">
      <c r="A49">
        <v>47</v>
      </c>
      <c r="B49" t="s">
        <v>337</v>
      </c>
      <c r="C49">
        <v>64719</v>
      </c>
      <c r="D49">
        <v>69266</v>
      </c>
      <c r="E49" s="129">
        <f t="shared" si="0"/>
        <v>93.435451736782838</v>
      </c>
    </row>
    <row r="50" spans="1:5">
      <c r="A50">
        <v>48</v>
      </c>
      <c r="B50" t="s">
        <v>339</v>
      </c>
      <c r="C50">
        <v>111509.25</v>
      </c>
      <c r="D50">
        <v>119799</v>
      </c>
      <c r="E50" s="129">
        <f t="shared" si="0"/>
        <v>93.080284476498136</v>
      </c>
    </row>
    <row r="51" spans="1:5">
      <c r="A51">
        <v>49</v>
      </c>
      <c r="B51" t="s">
        <v>341</v>
      </c>
      <c r="C51">
        <v>57039</v>
      </c>
      <c r="D51">
        <v>60151</v>
      </c>
      <c r="E51" s="129">
        <f t="shared" si="0"/>
        <v>94.826353676580609</v>
      </c>
    </row>
    <row r="52" spans="1:5">
      <c r="A52">
        <v>50</v>
      </c>
      <c r="B52" t="s">
        <v>343</v>
      </c>
      <c r="C52">
        <v>19064</v>
      </c>
      <c r="D52">
        <v>20321</v>
      </c>
      <c r="E52" s="129">
        <f t="shared" si="0"/>
        <v>93.81428079326804</v>
      </c>
    </row>
    <row r="53" spans="1:5">
      <c r="A53">
        <v>51</v>
      </c>
      <c r="B53" t="s">
        <v>345</v>
      </c>
      <c r="C53">
        <v>22964</v>
      </c>
      <c r="D53">
        <v>41965</v>
      </c>
      <c r="E53" s="129">
        <f t="shared" si="0"/>
        <v>54.721791969498391</v>
      </c>
    </row>
    <row r="54" spans="1:5">
      <c r="A54">
        <v>52</v>
      </c>
      <c r="B54" t="s">
        <v>347</v>
      </c>
      <c r="C54">
        <v>229547.5</v>
      </c>
      <c r="D54">
        <v>234040</v>
      </c>
      <c r="E54" s="129">
        <f t="shared" si="0"/>
        <v>98.080456332250904</v>
      </c>
    </row>
    <row r="55" spans="1:5">
      <c r="A55">
        <v>54</v>
      </c>
      <c r="B55" t="s">
        <v>351</v>
      </c>
      <c r="C55">
        <v>65892.75</v>
      </c>
      <c r="D55">
        <v>77083</v>
      </c>
      <c r="E55" s="129">
        <f t="shared" si="0"/>
        <v>85.482856142080607</v>
      </c>
    </row>
    <row r="56" spans="1:5">
      <c r="C56">
        <f>SUM(C2:C55)</f>
        <v>20611357.359999999</v>
      </c>
      <c r="D56">
        <f>SUM(D2:D55)</f>
        <v>22163558.5</v>
      </c>
      <c r="E56" s="129">
        <f t="shared" si="0"/>
        <v>92.996606840007217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2" sqref="A2"/>
    </sheetView>
  </sheetViews>
  <sheetFormatPr defaultRowHeight="12.75"/>
  <sheetData>
    <row r="1" spans="1:11">
      <c r="A1" t="s">
        <v>409</v>
      </c>
      <c r="B1" t="s">
        <v>408</v>
      </c>
      <c r="C1" t="s">
        <v>451</v>
      </c>
      <c r="D1" t="s">
        <v>513</v>
      </c>
      <c r="E1" t="s">
        <v>514</v>
      </c>
      <c r="F1" t="s">
        <v>413</v>
      </c>
      <c r="G1" t="s">
        <v>417</v>
      </c>
      <c r="H1" t="s">
        <v>415</v>
      </c>
      <c r="I1" t="s">
        <v>419</v>
      </c>
      <c r="J1" t="s">
        <v>515</v>
      </c>
      <c r="K1" t="s">
        <v>516</v>
      </c>
    </row>
    <row r="2" spans="1:11">
      <c r="A2">
        <v>3</v>
      </c>
      <c r="B2" t="s">
        <v>422</v>
      </c>
      <c r="C2">
        <v>9460</v>
      </c>
      <c r="D2">
        <v>3073</v>
      </c>
      <c r="E2" s="65">
        <v>0.32500000000000001</v>
      </c>
      <c r="F2">
        <v>4003</v>
      </c>
      <c r="G2" s="65">
        <v>0.42299999999999999</v>
      </c>
      <c r="H2">
        <v>2027</v>
      </c>
      <c r="I2" s="65">
        <v>0.214</v>
      </c>
      <c r="J2">
        <v>357</v>
      </c>
      <c r="K2" s="65">
        <v>3.7999999999999999E-2</v>
      </c>
    </row>
    <row r="3" spans="1:11">
      <c r="A3">
        <v>3</v>
      </c>
      <c r="B3" t="s">
        <v>420</v>
      </c>
      <c r="C3">
        <v>9472</v>
      </c>
      <c r="D3">
        <v>3171</v>
      </c>
      <c r="E3" s="65">
        <v>0.33500000000000002</v>
      </c>
      <c r="F3">
        <v>4188</v>
      </c>
      <c r="G3" s="65">
        <v>0.442</v>
      </c>
      <c r="H3">
        <v>996</v>
      </c>
      <c r="I3" s="65">
        <v>0.105</v>
      </c>
      <c r="J3">
        <v>1117</v>
      </c>
      <c r="K3" s="65">
        <v>0.11799999999999999</v>
      </c>
    </row>
    <row r="4" spans="1:11">
      <c r="A4">
        <v>3</v>
      </c>
      <c r="B4" t="s">
        <v>421</v>
      </c>
      <c r="C4">
        <v>9443</v>
      </c>
      <c r="D4">
        <v>3646</v>
      </c>
      <c r="E4" s="65">
        <v>0.38600000000000001</v>
      </c>
      <c r="F4">
        <v>3877</v>
      </c>
      <c r="G4" s="65">
        <v>0.41099999999999998</v>
      </c>
      <c r="H4">
        <v>1187</v>
      </c>
      <c r="I4" s="65">
        <v>0.126</v>
      </c>
      <c r="J4">
        <v>733</v>
      </c>
      <c r="K4" s="65">
        <v>7.8E-2</v>
      </c>
    </row>
    <row r="5" spans="1:11">
      <c r="A5">
        <v>4</v>
      </c>
      <c r="B5" t="s">
        <v>421</v>
      </c>
      <c r="C5">
        <v>9142</v>
      </c>
      <c r="D5">
        <v>3294</v>
      </c>
      <c r="E5" s="65">
        <v>0.36</v>
      </c>
      <c r="F5">
        <v>4115</v>
      </c>
      <c r="G5" s="65">
        <v>0.45</v>
      </c>
      <c r="H5">
        <v>999</v>
      </c>
      <c r="I5" s="65">
        <v>0.109</v>
      </c>
      <c r="J5">
        <v>734</v>
      </c>
      <c r="K5" s="65">
        <v>0.08</v>
      </c>
    </row>
    <row r="6" spans="1:11">
      <c r="A6">
        <v>4</v>
      </c>
      <c r="B6" t="s">
        <v>420</v>
      </c>
      <c r="C6">
        <v>9161</v>
      </c>
      <c r="D6">
        <v>3127</v>
      </c>
      <c r="E6" s="65">
        <v>0.34100000000000003</v>
      </c>
      <c r="F6">
        <v>3677</v>
      </c>
      <c r="G6" s="65">
        <v>0.40100000000000002</v>
      </c>
      <c r="H6">
        <v>1208</v>
      </c>
      <c r="I6" s="65">
        <v>0.13200000000000001</v>
      </c>
      <c r="J6">
        <v>1149</v>
      </c>
      <c r="K6" s="65">
        <v>0.125</v>
      </c>
    </row>
    <row r="7" spans="1:11">
      <c r="A7">
        <v>4</v>
      </c>
      <c r="B7" t="s">
        <v>422</v>
      </c>
      <c r="C7">
        <v>9145</v>
      </c>
      <c r="D7">
        <v>2802</v>
      </c>
      <c r="E7" s="65">
        <v>0.30599999999999999</v>
      </c>
      <c r="F7">
        <v>4340</v>
      </c>
      <c r="G7" s="65">
        <v>0.47499999999999998</v>
      </c>
      <c r="H7">
        <v>1876</v>
      </c>
      <c r="I7" s="65">
        <v>0.20499999999999999</v>
      </c>
      <c r="J7">
        <v>127</v>
      </c>
      <c r="K7" s="65">
        <v>1.4E-2</v>
      </c>
    </row>
    <row r="8" spans="1:11">
      <c r="A8">
        <v>5</v>
      </c>
      <c r="B8" t="s">
        <v>422</v>
      </c>
      <c r="C8">
        <v>9183</v>
      </c>
      <c r="D8">
        <v>2528</v>
      </c>
      <c r="E8" s="65">
        <v>0.27500000000000002</v>
      </c>
      <c r="F8">
        <v>4337</v>
      </c>
      <c r="G8" s="65">
        <v>0.47199999999999998</v>
      </c>
      <c r="H8">
        <v>2253</v>
      </c>
      <c r="I8" s="65">
        <v>0.245</v>
      </c>
      <c r="J8">
        <v>65</v>
      </c>
      <c r="K8" s="65">
        <v>7.0000000000000001E-3</v>
      </c>
    </row>
    <row r="9" spans="1:11">
      <c r="A9">
        <v>5</v>
      </c>
      <c r="B9" t="s">
        <v>421</v>
      </c>
      <c r="C9">
        <v>9202</v>
      </c>
      <c r="D9">
        <v>2825</v>
      </c>
      <c r="E9" s="65">
        <v>0.307</v>
      </c>
      <c r="F9">
        <v>4833</v>
      </c>
      <c r="G9" s="65">
        <v>0.52500000000000002</v>
      </c>
      <c r="H9">
        <v>1147</v>
      </c>
      <c r="I9" s="65">
        <v>0.125</v>
      </c>
      <c r="J9">
        <v>397</v>
      </c>
      <c r="K9" s="65">
        <v>4.2999999999999997E-2</v>
      </c>
    </row>
    <row r="10" spans="1:11">
      <c r="A10">
        <v>5</v>
      </c>
      <c r="B10" t="s">
        <v>420</v>
      </c>
      <c r="C10">
        <v>9202</v>
      </c>
      <c r="D10">
        <v>3817</v>
      </c>
      <c r="E10" s="65">
        <v>0.41499999999999998</v>
      </c>
      <c r="F10">
        <v>3105</v>
      </c>
      <c r="G10" s="65">
        <v>0.33700000000000002</v>
      </c>
      <c r="H10">
        <v>1490</v>
      </c>
      <c r="I10" s="65">
        <v>0.16200000000000001</v>
      </c>
      <c r="J10">
        <v>790</v>
      </c>
      <c r="K10" s="65">
        <v>8.5999999999999993E-2</v>
      </c>
    </row>
    <row r="11" spans="1:11">
      <c r="A11">
        <v>6</v>
      </c>
      <c r="B11" t="s">
        <v>421</v>
      </c>
      <c r="C11">
        <v>9218</v>
      </c>
      <c r="D11">
        <v>3436</v>
      </c>
      <c r="E11" s="65">
        <v>0.373</v>
      </c>
      <c r="F11">
        <v>4011</v>
      </c>
      <c r="G11" s="65">
        <v>0.435</v>
      </c>
      <c r="H11">
        <v>1487</v>
      </c>
      <c r="I11" s="65">
        <v>0.161</v>
      </c>
      <c r="J11">
        <v>284</v>
      </c>
      <c r="K11" s="65">
        <v>3.1E-2</v>
      </c>
    </row>
    <row r="12" spans="1:11">
      <c r="A12">
        <v>6</v>
      </c>
      <c r="B12" t="s">
        <v>422</v>
      </c>
      <c r="C12">
        <v>9213</v>
      </c>
      <c r="D12">
        <v>2877</v>
      </c>
      <c r="E12" s="65">
        <v>0.312</v>
      </c>
      <c r="F12">
        <v>3783</v>
      </c>
      <c r="G12" s="65">
        <v>0.41099999999999998</v>
      </c>
      <c r="H12">
        <v>2105</v>
      </c>
      <c r="I12" s="65">
        <v>0.22800000000000001</v>
      </c>
      <c r="J12">
        <v>448</v>
      </c>
      <c r="K12" s="65">
        <v>4.9000000000000002E-2</v>
      </c>
    </row>
    <row r="13" spans="1:11">
      <c r="A13">
        <v>6</v>
      </c>
      <c r="B13" t="s">
        <v>420</v>
      </c>
      <c r="C13">
        <v>9225</v>
      </c>
      <c r="D13">
        <v>3256</v>
      </c>
      <c r="E13" s="65">
        <v>0.35299999999999998</v>
      </c>
      <c r="F13">
        <v>3580</v>
      </c>
      <c r="G13" s="65">
        <v>0.38800000000000001</v>
      </c>
      <c r="H13">
        <v>1414</v>
      </c>
      <c r="I13" s="65">
        <v>0.153</v>
      </c>
      <c r="J13">
        <v>975</v>
      </c>
      <c r="K13" s="65">
        <v>0.106</v>
      </c>
    </row>
    <row r="14" spans="1:11">
      <c r="A14">
        <v>7</v>
      </c>
      <c r="B14" t="s">
        <v>421</v>
      </c>
      <c r="C14">
        <v>9386</v>
      </c>
      <c r="D14">
        <v>2987</v>
      </c>
      <c r="E14" s="65">
        <v>0.318</v>
      </c>
      <c r="F14">
        <v>4616</v>
      </c>
      <c r="G14" s="65">
        <v>0.49199999999999999</v>
      </c>
      <c r="H14">
        <v>1329</v>
      </c>
      <c r="I14" s="65">
        <v>0.14199999999999999</v>
      </c>
      <c r="J14">
        <v>454</v>
      </c>
      <c r="K14" s="65">
        <v>4.8000000000000001E-2</v>
      </c>
    </row>
    <row r="15" spans="1:11">
      <c r="A15">
        <v>7</v>
      </c>
      <c r="B15" t="s">
        <v>420</v>
      </c>
      <c r="C15">
        <v>9385</v>
      </c>
      <c r="D15">
        <v>2800</v>
      </c>
      <c r="E15" s="65">
        <v>0.29799999999999999</v>
      </c>
      <c r="F15">
        <v>3617</v>
      </c>
      <c r="G15" s="65">
        <v>0.38500000000000001</v>
      </c>
      <c r="H15">
        <v>1910</v>
      </c>
      <c r="I15" s="65">
        <v>0.20399999999999999</v>
      </c>
      <c r="J15">
        <v>1058</v>
      </c>
      <c r="K15" s="65">
        <v>0.113</v>
      </c>
    </row>
    <row r="16" spans="1:11">
      <c r="A16">
        <v>7</v>
      </c>
      <c r="B16" t="s">
        <v>422</v>
      </c>
      <c r="C16">
        <v>9380</v>
      </c>
      <c r="D16">
        <v>1222</v>
      </c>
      <c r="E16" s="65">
        <v>0.13</v>
      </c>
      <c r="F16">
        <v>5419</v>
      </c>
      <c r="G16" s="65">
        <v>0.57799999999999996</v>
      </c>
      <c r="H16">
        <v>2043</v>
      </c>
      <c r="I16" s="65">
        <v>0.218</v>
      </c>
      <c r="J16">
        <v>696</v>
      </c>
      <c r="K16" s="65">
        <v>7.3999999999999996E-2</v>
      </c>
    </row>
    <row r="17" spans="1:11">
      <c r="A17">
        <v>8</v>
      </c>
      <c r="B17" t="s">
        <v>422</v>
      </c>
      <c r="C17">
        <v>9535</v>
      </c>
      <c r="D17">
        <v>748</v>
      </c>
      <c r="E17" s="65">
        <v>7.8E-2</v>
      </c>
      <c r="F17">
        <v>6134</v>
      </c>
      <c r="G17" s="65">
        <v>0.64300000000000002</v>
      </c>
      <c r="H17">
        <v>1914</v>
      </c>
      <c r="I17" s="65">
        <v>0.20100000000000001</v>
      </c>
      <c r="J17">
        <v>739</v>
      </c>
      <c r="K17" s="65">
        <v>7.8E-2</v>
      </c>
    </row>
    <row r="18" spans="1:11">
      <c r="A18">
        <v>8</v>
      </c>
      <c r="B18" t="s">
        <v>421</v>
      </c>
      <c r="C18">
        <v>9546</v>
      </c>
      <c r="D18">
        <v>3557</v>
      </c>
      <c r="E18" s="65">
        <v>0.373</v>
      </c>
      <c r="F18">
        <v>4589</v>
      </c>
      <c r="G18" s="65">
        <v>0.48099999999999998</v>
      </c>
      <c r="H18">
        <v>1110</v>
      </c>
      <c r="I18" s="65">
        <v>0.11600000000000001</v>
      </c>
      <c r="J18">
        <v>290</v>
      </c>
      <c r="K18" s="65">
        <v>0.03</v>
      </c>
    </row>
    <row r="19" spans="1:11">
      <c r="A19">
        <v>8</v>
      </c>
      <c r="B19" t="s">
        <v>420</v>
      </c>
      <c r="C19">
        <v>9521</v>
      </c>
      <c r="D19">
        <v>2685</v>
      </c>
      <c r="E19" s="65">
        <v>0.28199999999999997</v>
      </c>
      <c r="F19">
        <v>3825</v>
      </c>
      <c r="G19" s="65">
        <v>0.40200000000000002</v>
      </c>
      <c r="H19">
        <v>1629</v>
      </c>
      <c r="I19" s="65">
        <v>0.17100000000000001</v>
      </c>
      <c r="J19">
        <v>1382</v>
      </c>
      <c r="K19" s="65">
        <v>0.14499999999999999</v>
      </c>
    </row>
    <row r="20" spans="1:11">
      <c r="A20">
        <v>9</v>
      </c>
      <c r="B20" t="s">
        <v>422</v>
      </c>
      <c r="C20">
        <v>9761</v>
      </c>
      <c r="D20">
        <v>625</v>
      </c>
      <c r="E20" s="65">
        <v>6.4000000000000001E-2</v>
      </c>
      <c r="F20">
        <v>6409</v>
      </c>
      <c r="G20" s="65">
        <v>0.65700000000000003</v>
      </c>
      <c r="H20">
        <v>1937</v>
      </c>
      <c r="I20" s="65">
        <v>0.19800000000000001</v>
      </c>
      <c r="J20">
        <v>790</v>
      </c>
      <c r="K20" s="65">
        <v>8.1000000000000003E-2</v>
      </c>
    </row>
    <row r="21" spans="1:11">
      <c r="A21">
        <v>9</v>
      </c>
      <c r="B21" t="s">
        <v>421</v>
      </c>
      <c r="C21">
        <v>9783</v>
      </c>
      <c r="D21">
        <v>4324</v>
      </c>
      <c r="E21" s="65">
        <v>0.442</v>
      </c>
      <c r="F21">
        <v>3723</v>
      </c>
      <c r="G21" s="65">
        <v>0.38100000000000001</v>
      </c>
      <c r="H21">
        <v>1507</v>
      </c>
      <c r="I21" s="65">
        <v>0.154</v>
      </c>
      <c r="J21">
        <v>229</v>
      </c>
      <c r="K21" s="65">
        <v>2.3E-2</v>
      </c>
    </row>
    <row r="22" spans="1:11">
      <c r="A22">
        <v>9</v>
      </c>
      <c r="B22" t="s">
        <v>420</v>
      </c>
      <c r="C22">
        <v>9724</v>
      </c>
      <c r="D22">
        <v>2787</v>
      </c>
      <c r="E22" s="65">
        <v>0.28699999999999998</v>
      </c>
      <c r="F22">
        <v>3345</v>
      </c>
      <c r="G22" s="65">
        <v>0.34399999999999997</v>
      </c>
      <c r="H22">
        <v>1948</v>
      </c>
      <c r="I22" s="65">
        <v>0.2</v>
      </c>
      <c r="J22">
        <v>1644</v>
      </c>
      <c r="K22" s="65">
        <v>0.16900000000000001</v>
      </c>
    </row>
    <row r="23" spans="1:11">
      <c r="A23">
        <v>10</v>
      </c>
      <c r="B23" t="s">
        <v>420</v>
      </c>
      <c r="C23">
        <v>9361</v>
      </c>
      <c r="D23">
        <v>1618</v>
      </c>
      <c r="E23" s="65">
        <v>0.17299999999999999</v>
      </c>
      <c r="F23">
        <v>4091</v>
      </c>
      <c r="G23" s="65">
        <v>0.437</v>
      </c>
      <c r="H23">
        <v>2070</v>
      </c>
      <c r="I23" s="65">
        <v>0.221</v>
      </c>
      <c r="J23">
        <v>1582</v>
      </c>
      <c r="K23" s="65">
        <v>0.16900000000000001</v>
      </c>
    </row>
    <row r="24" spans="1:11">
      <c r="A24">
        <v>10</v>
      </c>
      <c r="B24" t="s">
        <v>422</v>
      </c>
      <c r="C24">
        <v>9416</v>
      </c>
      <c r="D24">
        <v>418</v>
      </c>
      <c r="E24" s="65">
        <v>4.3999999999999997E-2</v>
      </c>
      <c r="F24">
        <v>6520</v>
      </c>
      <c r="G24" s="65">
        <v>0.69199999999999995</v>
      </c>
      <c r="H24">
        <v>1943</v>
      </c>
      <c r="I24" s="65">
        <v>0.20599999999999999</v>
      </c>
      <c r="J24">
        <v>535</v>
      </c>
      <c r="K24" s="65">
        <v>5.7000000000000002E-2</v>
      </c>
    </row>
    <row r="25" spans="1:11">
      <c r="A25">
        <v>10</v>
      </c>
      <c r="B25" t="s">
        <v>421</v>
      </c>
      <c r="C25">
        <v>9382</v>
      </c>
      <c r="D25">
        <v>2692</v>
      </c>
      <c r="E25" s="65">
        <v>0.28699999999999998</v>
      </c>
      <c r="F25">
        <v>4848</v>
      </c>
      <c r="G25" s="65">
        <v>0.51700000000000002</v>
      </c>
      <c r="H25">
        <v>1494</v>
      </c>
      <c r="I25" s="65">
        <v>0.159</v>
      </c>
      <c r="J25">
        <v>348</v>
      </c>
      <c r="K25" s="65">
        <v>3.6999999999999998E-2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E17" zoomScale="80" zoomScaleNormal="80" workbookViewId="0">
      <selection activeCell="W54" sqref="W54:W55"/>
    </sheetView>
  </sheetViews>
  <sheetFormatPr defaultRowHeight="12.75"/>
  <cols>
    <col min="8" max="8" width="9.140625" style="129"/>
    <col min="16" max="16" width="9.140625" style="129"/>
    <col min="23" max="23" width="9.140625" style="129"/>
  </cols>
  <sheetData>
    <row r="1" spans="1:23" ht="15">
      <c r="A1" t="s">
        <v>488</v>
      </c>
      <c r="B1" s="127" t="s">
        <v>520</v>
      </c>
      <c r="D1" s="152" t="s">
        <v>488</v>
      </c>
      <c r="E1" s="152" t="s">
        <v>519</v>
      </c>
      <c r="F1" s="152" t="s">
        <v>521</v>
      </c>
      <c r="H1" s="128" t="s">
        <v>518</v>
      </c>
      <c r="K1" t="s">
        <v>488</v>
      </c>
      <c r="L1" s="151">
        <v>40452</v>
      </c>
      <c r="M1" t="s">
        <v>522</v>
      </c>
      <c r="N1" s="127" t="s">
        <v>523</v>
      </c>
      <c r="O1" s="127" t="s">
        <v>524</v>
      </c>
      <c r="P1" s="128" t="s">
        <v>525</v>
      </c>
      <c r="R1" t="s">
        <v>488</v>
      </c>
      <c r="S1" s="151">
        <v>40452</v>
      </c>
      <c r="T1" t="s">
        <v>526</v>
      </c>
      <c r="U1" s="127" t="s">
        <v>527</v>
      </c>
      <c r="V1" s="127" t="s">
        <v>528</v>
      </c>
      <c r="W1" s="128" t="s">
        <v>529</v>
      </c>
    </row>
    <row r="2" spans="1:23" ht="15">
      <c r="A2">
        <v>2</v>
      </c>
      <c r="B2">
        <v>425</v>
      </c>
      <c r="D2" s="153">
        <v>2</v>
      </c>
      <c r="E2" s="154" t="s">
        <v>498</v>
      </c>
      <c r="F2" s="153">
        <v>40</v>
      </c>
      <c r="H2" s="129">
        <f>(F2/B2)*100</f>
        <v>9.4117647058823533</v>
      </c>
      <c r="K2">
        <v>3</v>
      </c>
      <c r="L2" t="s">
        <v>498</v>
      </c>
      <c r="M2" t="s">
        <v>499</v>
      </c>
      <c r="N2">
        <v>63</v>
      </c>
      <c r="O2">
        <f>VLOOKUP(K2,$A$2:$B$55,2,FALSE)</f>
        <v>463</v>
      </c>
      <c r="P2" s="129">
        <f>(N2/O2)*100</f>
        <v>13.606911447084233</v>
      </c>
      <c r="R2">
        <v>2</v>
      </c>
      <c r="S2" t="s">
        <v>498</v>
      </c>
      <c r="T2" t="s">
        <v>499</v>
      </c>
      <c r="U2">
        <v>58</v>
      </c>
      <c r="V2">
        <f>VLOOKUP(R2,$A$2:$B$55,2,FALSE)</f>
        <v>425</v>
      </c>
      <c r="W2" s="129">
        <f>(U2/V2)*100</f>
        <v>13.647058823529413</v>
      </c>
    </row>
    <row r="3" spans="1:23" ht="15">
      <c r="A3">
        <v>3</v>
      </c>
      <c r="B3">
        <v>463</v>
      </c>
      <c r="D3" s="153">
        <v>3</v>
      </c>
      <c r="E3" s="154" t="s">
        <v>498</v>
      </c>
      <c r="F3" s="153">
        <v>68</v>
      </c>
      <c r="H3" s="129">
        <f t="shared" ref="H3:H56" si="0">(F3/B3)*100</f>
        <v>14.686825053995682</v>
      </c>
      <c r="K3">
        <v>5</v>
      </c>
      <c r="L3" t="s">
        <v>498</v>
      </c>
      <c r="M3" t="s">
        <v>499</v>
      </c>
      <c r="N3">
        <v>1208</v>
      </c>
      <c r="O3">
        <f t="shared" ref="O3:O43" si="1">VLOOKUP(K3,$A$2:$B$55,2,FALSE)</f>
        <v>48837</v>
      </c>
      <c r="P3" s="129">
        <f t="shared" ref="P3:P44" si="2">(N3/O3)*100</f>
        <v>2.4735344103855685</v>
      </c>
      <c r="R3">
        <v>3</v>
      </c>
      <c r="S3" t="s">
        <v>498</v>
      </c>
      <c r="T3" t="s">
        <v>499</v>
      </c>
      <c r="U3">
        <v>314</v>
      </c>
      <c r="V3">
        <f t="shared" ref="V3:V54" si="3">VLOOKUP(R3,$A$2:$B$55,2,FALSE)</f>
        <v>463</v>
      </c>
      <c r="W3" s="129">
        <f t="shared" ref="W3:W55" si="4">(U3/V3)*100</f>
        <v>67.818574514038872</v>
      </c>
    </row>
    <row r="4" spans="1:23" ht="15">
      <c r="A4">
        <v>4</v>
      </c>
      <c r="B4">
        <v>39</v>
      </c>
      <c r="D4" s="153">
        <v>4</v>
      </c>
      <c r="E4" s="154" t="s">
        <v>498</v>
      </c>
      <c r="F4" s="153">
        <v>4</v>
      </c>
      <c r="H4" s="129">
        <f t="shared" si="0"/>
        <v>10.256410256410255</v>
      </c>
      <c r="K4">
        <v>7</v>
      </c>
      <c r="L4" t="s">
        <v>498</v>
      </c>
      <c r="M4" t="s">
        <v>499</v>
      </c>
      <c r="N4">
        <v>207</v>
      </c>
      <c r="O4">
        <f t="shared" si="1"/>
        <v>1671</v>
      </c>
      <c r="P4" s="129">
        <f t="shared" si="2"/>
        <v>12.387791741472173</v>
      </c>
      <c r="R4">
        <v>5</v>
      </c>
      <c r="S4" t="s">
        <v>498</v>
      </c>
      <c r="T4" t="s">
        <v>499</v>
      </c>
      <c r="U4">
        <v>18114</v>
      </c>
      <c r="V4">
        <f t="shared" si="3"/>
        <v>48837</v>
      </c>
      <c r="W4" s="129">
        <f t="shared" si="4"/>
        <v>37.09073038884452</v>
      </c>
    </row>
    <row r="5" spans="1:23" ht="15">
      <c r="A5">
        <v>5</v>
      </c>
      <c r="B5">
        <v>48837</v>
      </c>
      <c r="D5" s="153">
        <v>5</v>
      </c>
      <c r="E5" s="154" t="s">
        <v>498</v>
      </c>
      <c r="F5" s="153">
        <v>7066</v>
      </c>
      <c r="H5" s="129">
        <f t="shared" si="0"/>
        <v>14.468538198497042</v>
      </c>
      <c r="K5">
        <v>8</v>
      </c>
      <c r="L5" t="s">
        <v>498</v>
      </c>
      <c r="M5" t="s">
        <v>499</v>
      </c>
      <c r="N5">
        <v>26</v>
      </c>
      <c r="O5">
        <f t="shared" si="1"/>
        <v>145</v>
      </c>
      <c r="P5" s="129">
        <f t="shared" si="2"/>
        <v>17.931034482758619</v>
      </c>
      <c r="R5">
        <v>6</v>
      </c>
      <c r="S5" t="s">
        <v>498</v>
      </c>
      <c r="T5" t="s">
        <v>499</v>
      </c>
      <c r="U5">
        <v>266</v>
      </c>
      <c r="V5">
        <f t="shared" si="3"/>
        <v>273</v>
      </c>
      <c r="W5" s="129">
        <f t="shared" si="4"/>
        <v>97.435897435897431</v>
      </c>
    </row>
    <row r="6" spans="1:23" ht="15">
      <c r="A6">
        <v>6</v>
      </c>
      <c r="B6">
        <v>273</v>
      </c>
      <c r="D6" s="153">
        <v>6</v>
      </c>
      <c r="E6" s="154" t="s">
        <v>498</v>
      </c>
      <c r="F6" s="153">
        <v>51</v>
      </c>
      <c r="H6" s="129">
        <f t="shared" si="0"/>
        <v>18.681318681318682</v>
      </c>
      <c r="K6">
        <v>12</v>
      </c>
      <c r="L6" t="s">
        <v>498</v>
      </c>
      <c r="M6" t="s">
        <v>499</v>
      </c>
      <c r="N6">
        <v>44</v>
      </c>
      <c r="O6">
        <f t="shared" si="1"/>
        <v>373</v>
      </c>
      <c r="P6" s="129">
        <f t="shared" si="2"/>
        <v>11.796246648793565</v>
      </c>
      <c r="R6">
        <v>7</v>
      </c>
      <c r="S6" t="s">
        <v>498</v>
      </c>
      <c r="T6" t="s">
        <v>499</v>
      </c>
      <c r="U6">
        <v>1666</v>
      </c>
      <c r="V6">
        <f t="shared" si="3"/>
        <v>1671</v>
      </c>
      <c r="W6" s="129">
        <f t="shared" si="4"/>
        <v>99.700777977259122</v>
      </c>
    </row>
    <row r="7" spans="1:23" ht="15">
      <c r="A7">
        <v>7</v>
      </c>
      <c r="B7">
        <v>1671</v>
      </c>
      <c r="D7" s="153">
        <v>7</v>
      </c>
      <c r="E7" s="154" t="s">
        <v>498</v>
      </c>
      <c r="F7" s="153">
        <v>206</v>
      </c>
      <c r="H7" s="129">
        <f t="shared" si="0"/>
        <v>12.327947336923998</v>
      </c>
      <c r="K7">
        <v>13</v>
      </c>
      <c r="L7" t="s">
        <v>498</v>
      </c>
      <c r="M7" t="s">
        <v>499</v>
      </c>
      <c r="N7">
        <v>35</v>
      </c>
      <c r="O7">
        <f t="shared" si="1"/>
        <v>736</v>
      </c>
      <c r="P7" s="129">
        <f t="shared" si="2"/>
        <v>4.7554347826086962</v>
      </c>
      <c r="R7">
        <v>8</v>
      </c>
      <c r="S7" t="s">
        <v>498</v>
      </c>
      <c r="T7" t="s">
        <v>499</v>
      </c>
      <c r="U7">
        <v>64</v>
      </c>
      <c r="V7">
        <f t="shared" si="3"/>
        <v>145</v>
      </c>
      <c r="W7" s="129">
        <f t="shared" si="4"/>
        <v>44.137931034482762</v>
      </c>
    </row>
    <row r="8" spans="1:23" ht="15">
      <c r="A8">
        <v>8</v>
      </c>
      <c r="B8">
        <v>145</v>
      </c>
      <c r="D8" s="153">
        <v>8</v>
      </c>
      <c r="E8" s="154" t="s">
        <v>498</v>
      </c>
      <c r="F8" s="153">
        <v>13</v>
      </c>
      <c r="H8" s="129">
        <f t="shared" si="0"/>
        <v>8.9655172413793096</v>
      </c>
      <c r="K8">
        <v>15</v>
      </c>
      <c r="L8" t="s">
        <v>498</v>
      </c>
      <c r="M8" t="s">
        <v>499</v>
      </c>
      <c r="N8">
        <v>112</v>
      </c>
      <c r="O8">
        <f t="shared" si="1"/>
        <v>507</v>
      </c>
      <c r="P8" s="129">
        <f t="shared" si="2"/>
        <v>22.090729783037474</v>
      </c>
      <c r="R8">
        <v>9</v>
      </c>
      <c r="S8" t="s">
        <v>498</v>
      </c>
      <c r="T8" t="s">
        <v>499</v>
      </c>
      <c r="U8">
        <v>58</v>
      </c>
      <c r="V8">
        <f t="shared" si="3"/>
        <v>157</v>
      </c>
      <c r="W8" s="129">
        <f t="shared" si="4"/>
        <v>36.942675159235669</v>
      </c>
    </row>
    <row r="9" spans="1:23" ht="15">
      <c r="A9">
        <v>9</v>
      </c>
      <c r="B9">
        <v>157</v>
      </c>
      <c r="D9" s="153">
        <v>9</v>
      </c>
      <c r="E9" s="154" t="s">
        <v>498</v>
      </c>
      <c r="F9" s="153">
        <v>28</v>
      </c>
      <c r="H9" s="129">
        <f t="shared" si="0"/>
        <v>17.834394904458598</v>
      </c>
      <c r="K9">
        <v>16</v>
      </c>
      <c r="L9" t="s">
        <v>498</v>
      </c>
      <c r="M9" t="s">
        <v>499</v>
      </c>
      <c r="N9">
        <v>148</v>
      </c>
      <c r="O9">
        <f t="shared" si="1"/>
        <v>14328</v>
      </c>
      <c r="P9" s="129">
        <f t="shared" si="2"/>
        <v>1.0329424902289224</v>
      </c>
      <c r="R9">
        <v>10</v>
      </c>
      <c r="S9" t="s">
        <v>498</v>
      </c>
      <c r="T9" t="s">
        <v>499</v>
      </c>
      <c r="U9">
        <v>130</v>
      </c>
      <c r="V9">
        <f t="shared" si="3"/>
        <v>246</v>
      </c>
      <c r="W9" s="129">
        <f t="shared" si="4"/>
        <v>52.845528455284551</v>
      </c>
    </row>
    <row r="10" spans="1:23" ht="15">
      <c r="A10">
        <v>10</v>
      </c>
      <c r="B10">
        <v>246</v>
      </c>
      <c r="D10" s="153">
        <v>10</v>
      </c>
      <c r="E10" s="154" t="s">
        <v>498</v>
      </c>
      <c r="F10" s="153">
        <v>11</v>
      </c>
      <c r="H10" s="129">
        <f t="shared" si="0"/>
        <v>4.4715447154471546</v>
      </c>
      <c r="K10">
        <v>17</v>
      </c>
      <c r="L10" t="s">
        <v>498</v>
      </c>
      <c r="M10" t="s">
        <v>499</v>
      </c>
      <c r="N10">
        <v>17</v>
      </c>
      <c r="O10">
        <f t="shared" si="1"/>
        <v>3721</v>
      </c>
      <c r="P10" s="129">
        <f t="shared" si="2"/>
        <v>0.45686643375436709</v>
      </c>
      <c r="R10">
        <v>11</v>
      </c>
      <c r="S10" t="s">
        <v>498</v>
      </c>
      <c r="T10" t="s">
        <v>499</v>
      </c>
      <c r="U10">
        <v>141</v>
      </c>
      <c r="V10">
        <f t="shared" si="3"/>
        <v>511</v>
      </c>
      <c r="W10" s="129">
        <f t="shared" si="4"/>
        <v>27.592954990215262</v>
      </c>
    </row>
    <row r="11" spans="1:23" ht="15">
      <c r="A11">
        <v>11</v>
      </c>
      <c r="B11">
        <v>511</v>
      </c>
      <c r="D11" s="153">
        <v>11</v>
      </c>
      <c r="E11" s="154" t="s">
        <v>498</v>
      </c>
      <c r="F11" s="153">
        <v>82</v>
      </c>
      <c r="H11" s="129">
        <f t="shared" si="0"/>
        <v>16.046966731898237</v>
      </c>
      <c r="K11">
        <v>18</v>
      </c>
      <c r="L11" t="s">
        <v>498</v>
      </c>
      <c r="M11" t="s">
        <v>499</v>
      </c>
      <c r="N11">
        <v>16</v>
      </c>
      <c r="O11">
        <f t="shared" si="1"/>
        <v>312</v>
      </c>
      <c r="P11" s="129">
        <f t="shared" si="2"/>
        <v>5.1282051282051277</v>
      </c>
      <c r="R11">
        <v>12</v>
      </c>
      <c r="S11" t="s">
        <v>498</v>
      </c>
      <c r="T11" t="s">
        <v>499</v>
      </c>
      <c r="U11">
        <v>191</v>
      </c>
      <c r="V11">
        <f t="shared" si="3"/>
        <v>373</v>
      </c>
      <c r="W11" s="129">
        <f t="shared" si="4"/>
        <v>51.206434316353885</v>
      </c>
    </row>
    <row r="12" spans="1:23" ht="15">
      <c r="A12">
        <v>12</v>
      </c>
      <c r="B12">
        <v>373</v>
      </c>
      <c r="D12" s="153">
        <v>12</v>
      </c>
      <c r="E12" s="154" t="s">
        <v>498</v>
      </c>
      <c r="F12" s="153">
        <v>51</v>
      </c>
      <c r="H12" s="129">
        <f t="shared" si="0"/>
        <v>13.672922252010725</v>
      </c>
      <c r="K12">
        <v>19</v>
      </c>
      <c r="L12" t="s">
        <v>498</v>
      </c>
      <c r="M12" t="s">
        <v>499</v>
      </c>
      <c r="N12">
        <v>6</v>
      </c>
      <c r="O12">
        <f t="shared" si="1"/>
        <v>126</v>
      </c>
      <c r="P12" s="129">
        <f t="shared" si="2"/>
        <v>4.7619047619047619</v>
      </c>
      <c r="R12">
        <v>13</v>
      </c>
      <c r="S12" t="s">
        <v>498</v>
      </c>
      <c r="T12" t="s">
        <v>499</v>
      </c>
      <c r="U12">
        <v>256</v>
      </c>
      <c r="V12">
        <f t="shared" si="3"/>
        <v>736</v>
      </c>
      <c r="W12" s="129">
        <f t="shared" si="4"/>
        <v>34.782608695652172</v>
      </c>
    </row>
    <row r="13" spans="1:23" ht="15">
      <c r="A13">
        <v>13</v>
      </c>
      <c r="B13">
        <v>736</v>
      </c>
      <c r="D13" s="153">
        <v>13</v>
      </c>
      <c r="E13" s="154" t="s">
        <v>498</v>
      </c>
      <c r="F13" s="153">
        <v>75</v>
      </c>
      <c r="H13" s="129">
        <f t="shared" si="0"/>
        <v>10.190217391304348</v>
      </c>
      <c r="K13">
        <v>20</v>
      </c>
      <c r="L13" t="s">
        <v>498</v>
      </c>
      <c r="M13" t="s">
        <v>499</v>
      </c>
      <c r="N13">
        <v>24</v>
      </c>
      <c r="O13">
        <f t="shared" si="1"/>
        <v>69</v>
      </c>
      <c r="P13" s="129">
        <f t="shared" si="2"/>
        <v>34.782608695652172</v>
      </c>
      <c r="R13">
        <v>14</v>
      </c>
      <c r="S13" t="s">
        <v>498</v>
      </c>
      <c r="T13" t="s">
        <v>499</v>
      </c>
      <c r="U13">
        <v>370</v>
      </c>
      <c r="V13">
        <f t="shared" si="3"/>
        <v>1169</v>
      </c>
      <c r="W13" s="129">
        <f t="shared" si="4"/>
        <v>31.650983746792129</v>
      </c>
    </row>
    <row r="14" spans="1:23" ht="15">
      <c r="A14">
        <v>14</v>
      </c>
      <c r="B14">
        <v>1169</v>
      </c>
      <c r="D14" s="153">
        <v>14</v>
      </c>
      <c r="E14" s="154" t="s">
        <v>498</v>
      </c>
      <c r="F14" s="153">
        <v>122</v>
      </c>
      <c r="H14" s="129">
        <f t="shared" si="0"/>
        <v>10.436270316509837</v>
      </c>
      <c r="K14">
        <v>21</v>
      </c>
      <c r="L14" t="s">
        <v>498</v>
      </c>
      <c r="M14" t="s">
        <v>499</v>
      </c>
      <c r="N14">
        <v>8</v>
      </c>
      <c r="O14">
        <f t="shared" si="1"/>
        <v>282</v>
      </c>
      <c r="P14" s="129">
        <f t="shared" si="2"/>
        <v>2.8368794326241136</v>
      </c>
      <c r="R14">
        <v>15</v>
      </c>
      <c r="S14" t="s">
        <v>498</v>
      </c>
      <c r="T14" t="s">
        <v>499</v>
      </c>
      <c r="U14">
        <v>317</v>
      </c>
      <c r="V14">
        <f t="shared" si="3"/>
        <v>507</v>
      </c>
      <c r="W14" s="129">
        <f t="shared" si="4"/>
        <v>62.524654832347139</v>
      </c>
    </row>
    <row r="15" spans="1:23" ht="15">
      <c r="A15">
        <v>15</v>
      </c>
      <c r="B15">
        <v>507</v>
      </c>
      <c r="D15" s="153">
        <v>15</v>
      </c>
      <c r="E15" s="154" t="s">
        <v>498</v>
      </c>
      <c r="F15" s="153">
        <v>90</v>
      </c>
      <c r="H15" s="129">
        <f t="shared" si="0"/>
        <v>17.751479289940828</v>
      </c>
      <c r="K15">
        <v>23</v>
      </c>
      <c r="L15" t="s">
        <v>498</v>
      </c>
      <c r="M15" t="s">
        <v>499</v>
      </c>
      <c r="N15">
        <v>10</v>
      </c>
      <c r="O15">
        <f t="shared" si="1"/>
        <v>96</v>
      </c>
      <c r="P15" s="129">
        <f t="shared" si="2"/>
        <v>10.416666666666668</v>
      </c>
      <c r="R15">
        <v>16</v>
      </c>
      <c r="S15" t="s">
        <v>498</v>
      </c>
      <c r="T15" t="s">
        <v>499</v>
      </c>
      <c r="U15">
        <v>4260</v>
      </c>
      <c r="V15">
        <f t="shared" si="3"/>
        <v>14328</v>
      </c>
      <c r="W15" s="129">
        <f t="shared" si="4"/>
        <v>29.731993299832492</v>
      </c>
    </row>
    <row r="16" spans="1:23" ht="15">
      <c r="A16">
        <v>16</v>
      </c>
      <c r="B16">
        <v>14328</v>
      </c>
      <c r="D16" s="153">
        <v>16</v>
      </c>
      <c r="E16" s="154" t="s">
        <v>498</v>
      </c>
      <c r="F16" s="153">
        <v>2189</v>
      </c>
      <c r="H16" s="129">
        <f t="shared" si="0"/>
        <v>15.277777777777779</v>
      </c>
      <c r="K16">
        <v>24</v>
      </c>
      <c r="L16" t="s">
        <v>498</v>
      </c>
      <c r="M16" t="s">
        <v>499</v>
      </c>
      <c r="N16">
        <v>269</v>
      </c>
      <c r="O16">
        <f t="shared" si="1"/>
        <v>9487</v>
      </c>
      <c r="P16" s="129">
        <f t="shared" si="2"/>
        <v>2.8354590492252556</v>
      </c>
      <c r="R16">
        <v>17</v>
      </c>
      <c r="S16" t="s">
        <v>498</v>
      </c>
      <c r="T16" t="s">
        <v>499</v>
      </c>
      <c r="U16">
        <v>1749</v>
      </c>
      <c r="V16">
        <f t="shared" si="3"/>
        <v>3721</v>
      </c>
      <c r="W16" s="129">
        <f t="shared" si="4"/>
        <v>47.003493684493414</v>
      </c>
    </row>
    <row r="17" spans="1:23" ht="15">
      <c r="A17">
        <v>17</v>
      </c>
      <c r="B17">
        <v>3721</v>
      </c>
      <c r="D17" s="153">
        <v>17</v>
      </c>
      <c r="E17" s="154" t="s">
        <v>498</v>
      </c>
      <c r="F17" s="153">
        <v>173</v>
      </c>
      <c r="H17" s="129">
        <f t="shared" si="0"/>
        <v>4.6492878258532659</v>
      </c>
      <c r="K17">
        <v>25</v>
      </c>
      <c r="L17" t="s">
        <v>498</v>
      </c>
      <c r="M17" t="s">
        <v>499</v>
      </c>
      <c r="N17">
        <v>6</v>
      </c>
      <c r="O17">
        <f t="shared" si="1"/>
        <v>2164</v>
      </c>
      <c r="P17" s="129">
        <f t="shared" si="2"/>
        <v>0.27726432532347506</v>
      </c>
      <c r="R17">
        <v>18</v>
      </c>
      <c r="S17" t="s">
        <v>498</v>
      </c>
      <c r="T17" t="s">
        <v>499</v>
      </c>
      <c r="U17">
        <v>131</v>
      </c>
      <c r="V17">
        <f t="shared" si="3"/>
        <v>312</v>
      </c>
      <c r="W17" s="129">
        <f t="shared" si="4"/>
        <v>41.987179487179489</v>
      </c>
    </row>
    <row r="18" spans="1:23" ht="15">
      <c r="A18">
        <v>18</v>
      </c>
      <c r="B18">
        <v>312</v>
      </c>
      <c r="D18" s="153">
        <v>18</v>
      </c>
      <c r="E18" s="154" t="s">
        <v>498</v>
      </c>
      <c r="F18" s="153">
        <v>44</v>
      </c>
      <c r="H18" s="129">
        <f t="shared" si="0"/>
        <v>14.102564102564102</v>
      </c>
      <c r="K18">
        <v>27</v>
      </c>
      <c r="L18" t="s">
        <v>498</v>
      </c>
      <c r="M18" t="s">
        <v>499</v>
      </c>
      <c r="N18">
        <v>14</v>
      </c>
      <c r="O18">
        <f t="shared" si="1"/>
        <v>125</v>
      </c>
      <c r="P18" s="129">
        <f t="shared" si="2"/>
        <v>11.200000000000001</v>
      </c>
      <c r="R18">
        <v>19</v>
      </c>
      <c r="S18" t="s">
        <v>498</v>
      </c>
      <c r="T18" t="s">
        <v>499</v>
      </c>
      <c r="U18">
        <v>90</v>
      </c>
      <c r="V18">
        <f t="shared" si="3"/>
        <v>126</v>
      </c>
      <c r="W18" s="129">
        <f t="shared" si="4"/>
        <v>71.428571428571431</v>
      </c>
    </row>
    <row r="19" spans="1:23" ht="15">
      <c r="A19">
        <v>19</v>
      </c>
      <c r="B19">
        <v>126</v>
      </c>
      <c r="D19" s="153">
        <v>19</v>
      </c>
      <c r="E19" s="154" t="s">
        <v>498</v>
      </c>
      <c r="F19" s="153">
        <v>14</v>
      </c>
      <c r="H19" s="129">
        <f t="shared" si="0"/>
        <v>11.111111111111111</v>
      </c>
      <c r="K19">
        <v>28</v>
      </c>
      <c r="L19" t="s">
        <v>498</v>
      </c>
      <c r="M19" t="s">
        <v>499</v>
      </c>
      <c r="N19">
        <v>191</v>
      </c>
      <c r="O19">
        <f t="shared" si="1"/>
        <v>2618</v>
      </c>
      <c r="P19" s="129">
        <f t="shared" si="2"/>
        <v>7.2956455309396482</v>
      </c>
      <c r="R19">
        <v>20</v>
      </c>
      <c r="S19" t="s">
        <v>498</v>
      </c>
      <c r="T19" t="s">
        <v>499</v>
      </c>
      <c r="U19">
        <v>34</v>
      </c>
      <c r="V19">
        <f t="shared" si="3"/>
        <v>69</v>
      </c>
      <c r="W19" s="129">
        <f t="shared" si="4"/>
        <v>49.275362318840585</v>
      </c>
    </row>
    <row r="20" spans="1:23" ht="15">
      <c r="A20">
        <v>20</v>
      </c>
      <c r="B20">
        <v>69</v>
      </c>
      <c r="D20" s="153">
        <v>20</v>
      </c>
      <c r="E20" s="154" t="s">
        <v>498</v>
      </c>
      <c r="F20" s="153">
        <v>17</v>
      </c>
      <c r="H20" s="129">
        <f t="shared" si="0"/>
        <v>24.637681159420293</v>
      </c>
      <c r="K20">
        <v>29</v>
      </c>
      <c r="L20" t="s">
        <v>498</v>
      </c>
      <c r="M20" t="s">
        <v>499</v>
      </c>
      <c r="N20">
        <v>6</v>
      </c>
      <c r="O20">
        <f t="shared" si="1"/>
        <v>341</v>
      </c>
      <c r="P20" s="129">
        <f t="shared" si="2"/>
        <v>1.7595307917888565</v>
      </c>
      <c r="R20">
        <v>21</v>
      </c>
      <c r="S20" t="s">
        <v>498</v>
      </c>
      <c r="T20" t="s">
        <v>499</v>
      </c>
      <c r="U20">
        <v>179</v>
      </c>
      <c r="V20">
        <f t="shared" si="3"/>
        <v>282</v>
      </c>
      <c r="W20" s="129">
        <f t="shared" si="4"/>
        <v>63.475177304964539</v>
      </c>
    </row>
    <row r="21" spans="1:23" ht="15">
      <c r="A21">
        <v>21</v>
      </c>
      <c r="B21">
        <v>282</v>
      </c>
      <c r="D21" s="153">
        <v>21</v>
      </c>
      <c r="E21" s="154" t="s">
        <v>498</v>
      </c>
      <c r="F21" s="153">
        <v>43</v>
      </c>
      <c r="H21" s="129">
        <f t="shared" si="0"/>
        <v>15.24822695035461</v>
      </c>
      <c r="K21">
        <v>30</v>
      </c>
      <c r="L21" t="s">
        <v>498</v>
      </c>
      <c r="M21" t="s">
        <v>499</v>
      </c>
      <c r="N21">
        <v>86</v>
      </c>
      <c r="O21">
        <f t="shared" si="1"/>
        <v>421</v>
      </c>
      <c r="P21" s="129">
        <f t="shared" si="2"/>
        <v>20.427553444180521</v>
      </c>
      <c r="R21">
        <v>22</v>
      </c>
      <c r="S21" t="s">
        <v>498</v>
      </c>
      <c r="T21" t="s">
        <v>499</v>
      </c>
      <c r="U21">
        <v>1121</v>
      </c>
      <c r="V21">
        <f t="shared" si="3"/>
        <v>5036</v>
      </c>
      <c r="W21" s="129">
        <f t="shared" si="4"/>
        <v>22.259729944400316</v>
      </c>
    </row>
    <row r="22" spans="1:23" ht="15">
      <c r="A22">
        <v>22</v>
      </c>
      <c r="B22">
        <v>5036</v>
      </c>
      <c r="D22" s="153">
        <v>22</v>
      </c>
      <c r="E22" s="154" t="s">
        <v>498</v>
      </c>
      <c r="F22" s="153">
        <v>776</v>
      </c>
      <c r="H22" s="129">
        <f t="shared" si="0"/>
        <v>15.409054805401112</v>
      </c>
      <c r="K22">
        <v>31</v>
      </c>
      <c r="L22" t="s">
        <v>498</v>
      </c>
      <c r="M22" t="s">
        <v>499</v>
      </c>
      <c r="N22">
        <v>579</v>
      </c>
      <c r="O22">
        <f t="shared" si="1"/>
        <v>4003</v>
      </c>
      <c r="P22" s="129">
        <f t="shared" si="2"/>
        <v>14.464151886085435</v>
      </c>
      <c r="R22">
        <v>23</v>
      </c>
      <c r="S22" t="s">
        <v>498</v>
      </c>
      <c r="T22" t="s">
        <v>499</v>
      </c>
      <c r="U22">
        <v>88</v>
      </c>
      <c r="V22">
        <f t="shared" si="3"/>
        <v>96</v>
      </c>
      <c r="W22" s="129">
        <f t="shared" si="4"/>
        <v>91.666666666666657</v>
      </c>
    </row>
    <row r="23" spans="1:23" ht="15">
      <c r="A23">
        <v>23</v>
      </c>
      <c r="B23">
        <v>96</v>
      </c>
      <c r="D23" s="153">
        <v>23</v>
      </c>
      <c r="E23" s="154" t="s">
        <v>498</v>
      </c>
      <c r="F23" s="153">
        <v>13</v>
      </c>
      <c r="H23" s="129">
        <f t="shared" si="0"/>
        <v>13.541666666666666</v>
      </c>
      <c r="K23">
        <v>32</v>
      </c>
      <c r="L23" t="s">
        <v>498</v>
      </c>
      <c r="M23" t="s">
        <v>499</v>
      </c>
      <c r="N23">
        <v>242</v>
      </c>
      <c r="O23">
        <f t="shared" si="1"/>
        <v>2076</v>
      </c>
      <c r="P23" s="129">
        <f t="shared" si="2"/>
        <v>11.657032755298651</v>
      </c>
      <c r="R23">
        <v>24</v>
      </c>
      <c r="S23" t="s">
        <v>498</v>
      </c>
      <c r="T23" t="s">
        <v>499</v>
      </c>
      <c r="U23">
        <v>4078</v>
      </c>
      <c r="V23">
        <f t="shared" si="3"/>
        <v>9487</v>
      </c>
      <c r="W23" s="129">
        <f t="shared" si="4"/>
        <v>42.985137556656476</v>
      </c>
    </row>
    <row r="24" spans="1:23" ht="15">
      <c r="A24">
        <v>24</v>
      </c>
      <c r="B24">
        <v>9487</v>
      </c>
      <c r="D24" s="153">
        <v>24</v>
      </c>
      <c r="E24" s="154" t="s">
        <v>498</v>
      </c>
      <c r="F24" s="153">
        <v>1347</v>
      </c>
      <c r="H24" s="129">
        <f t="shared" si="0"/>
        <v>14.198376726046169</v>
      </c>
      <c r="K24">
        <v>33</v>
      </c>
      <c r="L24" t="s">
        <v>498</v>
      </c>
      <c r="M24" t="s">
        <v>499</v>
      </c>
      <c r="N24">
        <v>257</v>
      </c>
      <c r="O24">
        <f t="shared" si="1"/>
        <v>16490</v>
      </c>
      <c r="P24" s="129">
        <f t="shared" si="2"/>
        <v>1.5585203153426319</v>
      </c>
      <c r="R24">
        <v>25</v>
      </c>
      <c r="S24" t="s">
        <v>498</v>
      </c>
      <c r="T24" t="s">
        <v>499</v>
      </c>
      <c r="U24">
        <v>716</v>
      </c>
      <c r="V24">
        <f t="shared" si="3"/>
        <v>2164</v>
      </c>
      <c r="W24" s="129">
        <f t="shared" si="4"/>
        <v>33.086876155268023</v>
      </c>
    </row>
    <row r="25" spans="1:23" ht="15">
      <c r="A25">
        <v>25</v>
      </c>
      <c r="B25">
        <v>2164</v>
      </c>
      <c r="D25" s="153">
        <v>25</v>
      </c>
      <c r="E25" s="154" t="s">
        <v>498</v>
      </c>
      <c r="F25" s="153">
        <v>265</v>
      </c>
      <c r="H25" s="129">
        <f t="shared" si="0"/>
        <v>12.245841035120147</v>
      </c>
      <c r="K25">
        <v>34</v>
      </c>
      <c r="L25" t="s">
        <v>498</v>
      </c>
      <c r="M25" t="s">
        <v>499</v>
      </c>
      <c r="N25">
        <v>3</v>
      </c>
      <c r="O25">
        <f t="shared" si="1"/>
        <v>1110</v>
      </c>
      <c r="P25" s="129">
        <f t="shared" si="2"/>
        <v>0.27027027027027029</v>
      </c>
      <c r="R25">
        <v>27</v>
      </c>
      <c r="S25" t="s">
        <v>498</v>
      </c>
      <c r="T25" t="s">
        <v>499</v>
      </c>
      <c r="U25">
        <v>84</v>
      </c>
      <c r="V25">
        <f t="shared" si="3"/>
        <v>125</v>
      </c>
      <c r="W25" s="129">
        <f t="shared" si="4"/>
        <v>67.2</v>
      </c>
    </row>
    <row r="26" spans="1:23" ht="15">
      <c r="A26">
        <v>27</v>
      </c>
      <c r="B26">
        <v>125</v>
      </c>
      <c r="D26" s="153">
        <v>27</v>
      </c>
      <c r="E26" s="154" t="s">
        <v>498</v>
      </c>
      <c r="F26" s="153">
        <v>23</v>
      </c>
      <c r="H26" s="129">
        <f t="shared" si="0"/>
        <v>18.399999999999999</v>
      </c>
      <c r="K26">
        <v>35</v>
      </c>
      <c r="L26" t="s">
        <v>498</v>
      </c>
      <c r="M26" t="s">
        <v>499</v>
      </c>
      <c r="N26">
        <v>144</v>
      </c>
      <c r="O26">
        <f t="shared" si="1"/>
        <v>683</v>
      </c>
      <c r="P26" s="129">
        <f t="shared" si="2"/>
        <v>21.083455344070281</v>
      </c>
      <c r="R26">
        <v>28</v>
      </c>
      <c r="S26" t="s">
        <v>498</v>
      </c>
      <c r="T26" t="s">
        <v>499</v>
      </c>
      <c r="U26">
        <v>1191</v>
      </c>
      <c r="V26">
        <f t="shared" si="3"/>
        <v>2618</v>
      </c>
      <c r="W26" s="129">
        <f t="shared" si="4"/>
        <v>45.492742551566081</v>
      </c>
    </row>
    <row r="27" spans="1:23" ht="15">
      <c r="A27">
        <v>28</v>
      </c>
      <c r="B27">
        <v>2618</v>
      </c>
      <c r="D27" s="153">
        <v>28</v>
      </c>
      <c r="E27" s="154" t="s">
        <v>498</v>
      </c>
      <c r="F27" s="153">
        <v>368</v>
      </c>
      <c r="H27" s="129">
        <f t="shared" si="0"/>
        <v>14.056531703590528</v>
      </c>
      <c r="K27">
        <v>36</v>
      </c>
      <c r="L27" t="s">
        <v>498</v>
      </c>
      <c r="M27" t="s">
        <v>499</v>
      </c>
      <c r="N27">
        <v>11</v>
      </c>
      <c r="O27">
        <f t="shared" si="1"/>
        <v>1820</v>
      </c>
      <c r="P27" s="129">
        <f t="shared" si="2"/>
        <v>0.60439560439560447</v>
      </c>
      <c r="R27">
        <v>29</v>
      </c>
      <c r="S27" t="s">
        <v>498</v>
      </c>
      <c r="T27" t="s">
        <v>499</v>
      </c>
      <c r="U27">
        <v>292</v>
      </c>
      <c r="V27">
        <f t="shared" si="3"/>
        <v>341</v>
      </c>
      <c r="W27" s="129">
        <f t="shared" si="4"/>
        <v>85.630498533724335</v>
      </c>
    </row>
    <row r="28" spans="1:23" ht="15">
      <c r="A28">
        <v>29</v>
      </c>
      <c r="B28">
        <v>341</v>
      </c>
      <c r="D28" s="153">
        <v>29</v>
      </c>
      <c r="E28" s="154" t="s">
        <v>498</v>
      </c>
      <c r="F28" s="153">
        <v>52</v>
      </c>
      <c r="H28" s="129">
        <f t="shared" si="0"/>
        <v>15.249266862170089</v>
      </c>
      <c r="K28">
        <v>37</v>
      </c>
      <c r="L28" t="s">
        <v>498</v>
      </c>
      <c r="M28" t="s">
        <v>499</v>
      </c>
      <c r="N28">
        <v>378</v>
      </c>
      <c r="O28">
        <f t="shared" si="1"/>
        <v>2011</v>
      </c>
      <c r="P28" s="129">
        <f t="shared" si="2"/>
        <v>18.79661859771258</v>
      </c>
      <c r="R28">
        <v>30</v>
      </c>
      <c r="S28" t="s">
        <v>498</v>
      </c>
      <c r="T28" t="s">
        <v>499</v>
      </c>
      <c r="U28">
        <v>317</v>
      </c>
      <c r="V28">
        <f t="shared" si="3"/>
        <v>421</v>
      </c>
      <c r="W28" s="129">
        <f t="shared" si="4"/>
        <v>75.296912114014248</v>
      </c>
    </row>
    <row r="29" spans="1:23" ht="15">
      <c r="A29">
        <v>30</v>
      </c>
      <c r="B29">
        <v>421</v>
      </c>
      <c r="D29" s="153">
        <v>30</v>
      </c>
      <c r="E29" s="154" t="s">
        <v>498</v>
      </c>
      <c r="F29" s="153">
        <v>51</v>
      </c>
      <c r="H29" s="129">
        <f t="shared" si="0"/>
        <v>12.114014251781473</v>
      </c>
      <c r="K29">
        <v>38</v>
      </c>
      <c r="L29" t="s">
        <v>498</v>
      </c>
      <c r="M29" t="s">
        <v>499</v>
      </c>
      <c r="N29">
        <v>3</v>
      </c>
      <c r="O29">
        <f t="shared" si="1"/>
        <v>15</v>
      </c>
      <c r="P29" s="129">
        <f t="shared" si="2"/>
        <v>20</v>
      </c>
      <c r="R29">
        <v>31</v>
      </c>
      <c r="S29" t="s">
        <v>498</v>
      </c>
      <c r="T29" t="s">
        <v>499</v>
      </c>
      <c r="U29">
        <v>2879</v>
      </c>
      <c r="V29">
        <f t="shared" si="3"/>
        <v>4003</v>
      </c>
      <c r="W29" s="129">
        <f t="shared" si="4"/>
        <v>71.92105920559581</v>
      </c>
    </row>
    <row r="30" spans="1:23" ht="15">
      <c r="A30">
        <v>31</v>
      </c>
      <c r="B30">
        <v>4003</v>
      </c>
      <c r="D30" s="153">
        <v>31</v>
      </c>
      <c r="E30" s="154" t="s">
        <v>498</v>
      </c>
      <c r="F30" s="153">
        <v>573</v>
      </c>
      <c r="H30" s="129">
        <f t="shared" si="0"/>
        <v>14.314264301773669</v>
      </c>
      <c r="K30">
        <v>39</v>
      </c>
      <c r="L30" t="s">
        <v>498</v>
      </c>
      <c r="M30" t="s">
        <v>499</v>
      </c>
      <c r="N30">
        <v>77</v>
      </c>
      <c r="O30">
        <f t="shared" si="1"/>
        <v>526</v>
      </c>
      <c r="P30" s="129">
        <f t="shared" si="2"/>
        <v>14.638783269961978</v>
      </c>
      <c r="R30">
        <v>32</v>
      </c>
      <c r="S30" t="s">
        <v>498</v>
      </c>
      <c r="T30" t="s">
        <v>499</v>
      </c>
      <c r="U30">
        <v>1037</v>
      </c>
      <c r="V30">
        <f t="shared" si="3"/>
        <v>2076</v>
      </c>
      <c r="W30" s="129">
        <f t="shared" si="4"/>
        <v>49.95183044315992</v>
      </c>
    </row>
    <row r="31" spans="1:23" ht="15">
      <c r="A31">
        <v>32</v>
      </c>
      <c r="B31">
        <v>2076</v>
      </c>
      <c r="D31" s="153">
        <v>32</v>
      </c>
      <c r="E31" s="154" t="s">
        <v>498</v>
      </c>
      <c r="F31" s="153">
        <v>230</v>
      </c>
      <c r="H31" s="129">
        <f t="shared" si="0"/>
        <v>11.078998073217726</v>
      </c>
      <c r="K31">
        <v>42</v>
      </c>
      <c r="L31" t="s">
        <v>498</v>
      </c>
      <c r="M31" t="s">
        <v>499</v>
      </c>
      <c r="N31">
        <v>27</v>
      </c>
      <c r="O31">
        <f t="shared" si="1"/>
        <v>1335</v>
      </c>
      <c r="P31" s="129">
        <f t="shared" si="2"/>
        <v>2.0224719101123596</v>
      </c>
      <c r="R31">
        <v>33</v>
      </c>
      <c r="S31" t="s">
        <v>498</v>
      </c>
      <c r="T31" t="s">
        <v>499</v>
      </c>
      <c r="U31">
        <v>5398</v>
      </c>
      <c r="V31">
        <f t="shared" si="3"/>
        <v>16490</v>
      </c>
      <c r="W31" s="129">
        <f t="shared" si="4"/>
        <v>32.734990903577923</v>
      </c>
    </row>
    <row r="32" spans="1:23" ht="15">
      <c r="A32">
        <v>33</v>
      </c>
      <c r="B32">
        <v>16490</v>
      </c>
      <c r="D32" s="153">
        <v>33</v>
      </c>
      <c r="E32" s="154" t="s">
        <v>498</v>
      </c>
      <c r="F32" s="153">
        <v>2335</v>
      </c>
      <c r="H32" s="129">
        <f t="shared" si="0"/>
        <v>14.160097028502122</v>
      </c>
      <c r="K32">
        <v>44</v>
      </c>
      <c r="L32" t="s">
        <v>498</v>
      </c>
      <c r="M32" t="s">
        <v>499</v>
      </c>
      <c r="N32">
        <v>8</v>
      </c>
      <c r="O32">
        <f t="shared" si="1"/>
        <v>173</v>
      </c>
      <c r="P32" s="129">
        <f t="shared" si="2"/>
        <v>4.6242774566473983</v>
      </c>
      <c r="R32">
        <v>34</v>
      </c>
      <c r="S32" t="s">
        <v>498</v>
      </c>
      <c r="T32" t="s">
        <v>499</v>
      </c>
      <c r="U32">
        <v>89</v>
      </c>
      <c r="V32">
        <f t="shared" si="3"/>
        <v>1110</v>
      </c>
      <c r="W32" s="129">
        <f t="shared" si="4"/>
        <v>8.0180180180180187</v>
      </c>
    </row>
    <row r="33" spans="1:23" ht="15">
      <c r="A33">
        <v>34</v>
      </c>
      <c r="B33">
        <v>1110</v>
      </c>
      <c r="D33" s="153">
        <v>34</v>
      </c>
      <c r="E33" s="154" t="s">
        <v>498</v>
      </c>
      <c r="F33" s="153">
        <v>123</v>
      </c>
      <c r="H33" s="129">
        <f t="shared" si="0"/>
        <v>11.081081081081082</v>
      </c>
      <c r="K33">
        <v>45</v>
      </c>
      <c r="L33" t="s">
        <v>498</v>
      </c>
      <c r="M33" t="s">
        <v>499</v>
      </c>
      <c r="N33">
        <v>95</v>
      </c>
      <c r="O33">
        <f t="shared" si="1"/>
        <v>631</v>
      </c>
      <c r="P33" s="129">
        <f t="shared" si="2"/>
        <v>15.055467511885896</v>
      </c>
      <c r="R33">
        <v>35</v>
      </c>
      <c r="S33" t="s">
        <v>498</v>
      </c>
      <c r="T33" t="s">
        <v>499</v>
      </c>
      <c r="U33">
        <v>456</v>
      </c>
      <c r="V33">
        <f t="shared" si="3"/>
        <v>683</v>
      </c>
      <c r="W33" s="129">
        <f t="shared" si="4"/>
        <v>66.764275256222547</v>
      </c>
    </row>
    <row r="34" spans="1:23" ht="15">
      <c r="A34">
        <v>35</v>
      </c>
      <c r="B34">
        <v>683</v>
      </c>
      <c r="D34" s="153">
        <v>35</v>
      </c>
      <c r="E34" s="154" t="s">
        <v>498</v>
      </c>
      <c r="F34" s="153">
        <v>106</v>
      </c>
      <c r="H34" s="129">
        <f t="shared" si="0"/>
        <v>15.519765739385067</v>
      </c>
      <c r="K34">
        <v>46</v>
      </c>
      <c r="L34" t="s">
        <v>498</v>
      </c>
      <c r="M34" t="s">
        <v>499</v>
      </c>
      <c r="N34">
        <v>46</v>
      </c>
      <c r="O34">
        <f t="shared" si="1"/>
        <v>178</v>
      </c>
      <c r="P34" s="129">
        <f t="shared" si="2"/>
        <v>25.842696629213485</v>
      </c>
      <c r="R34">
        <v>36</v>
      </c>
      <c r="S34" t="s">
        <v>498</v>
      </c>
      <c r="T34" t="s">
        <v>499</v>
      </c>
      <c r="U34">
        <v>620</v>
      </c>
      <c r="V34">
        <f t="shared" si="3"/>
        <v>1820</v>
      </c>
      <c r="W34" s="129">
        <f t="shared" si="4"/>
        <v>34.065934065934066</v>
      </c>
    </row>
    <row r="35" spans="1:23" ht="15">
      <c r="A35">
        <v>36</v>
      </c>
      <c r="B35">
        <v>1820</v>
      </c>
      <c r="D35" s="153">
        <v>36</v>
      </c>
      <c r="E35" s="154" t="s">
        <v>498</v>
      </c>
      <c r="F35" s="153">
        <v>208</v>
      </c>
      <c r="H35" s="129">
        <f t="shared" si="0"/>
        <v>11.428571428571429</v>
      </c>
      <c r="K35">
        <v>48</v>
      </c>
      <c r="L35" t="s">
        <v>498</v>
      </c>
      <c r="M35" t="s">
        <v>499</v>
      </c>
      <c r="N35">
        <v>27</v>
      </c>
      <c r="O35">
        <f t="shared" si="1"/>
        <v>698</v>
      </c>
      <c r="P35" s="129">
        <f t="shared" si="2"/>
        <v>3.8681948424068766</v>
      </c>
      <c r="R35">
        <v>37</v>
      </c>
      <c r="S35" t="s">
        <v>498</v>
      </c>
      <c r="T35" t="s">
        <v>499</v>
      </c>
      <c r="U35">
        <v>1349</v>
      </c>
      <c r="V35">
        <f t="shared" si="3"/>
        <v>2011</v>
      </c>
      <c r="W35" s="129">
        <f t="shared" si="4"/>
        <v>67.081054201889614</v>
      </c>
    </row>
    <row r="36" spans="1:23" ht="15">
      <c r="A36">
        <v>37</v>
      </c>
      <c r="B36">
        <v>2011</v>
      </c>
      <c r="D36" s="153">
        <v>37</v>
      </c>
      <c r="E36" s="154" t="s">
        <v>498</v>
      </c>
      <c r="F36" s="153">
        <v>247</v>
      </c>
      <c r="H36" s="129">
        <f t="shared" si="0"/>
        <v>12.282446544007957</v>
      </c>
      <c r="K36">
        <v>49</v>
      </c>
      <c r="L36" t="s">
        <v>498</v>
      </c>
      <c r="M36" t="s">
        <v>499</v>
      </c>
      <c r="N36">
        <v>32</v>
      </c>
      <c r="O36">
        <f t="shared" si="1"/>
        <v>325</v>
      </c>
      <c r="P36" s="129">
        <f t="shared" si="2"/>
        <v>9.8461538461538467</v>
      </c>
      <c r="R36">
        <v>38</v>
      </c>
      <c r="S36" t="s">
        <v>498</v>
      </c>
      <c r="T36" t="s">
        <v>499</v>
      </c>
      <c r="U36">
        <v>12</v>
      </c>
      <c r="V36">
        <f t="shared" si="3"/>
        <v>15</v>
      </c>
      <c r="W36" s="129">
        <f t="shared" si="4"/>
        <v>80</v>
      </c>
    </row>
    <row r="37" spans="1:23" ht="15">
      <c r="A37">
        <v>38</v>
      </c>
      <c r="B37">
        <v>15</v>
      </c>
      <c r="D37" s="153">
        <v>38</v>
      </c>
      <c r="E37" s="154" t="s">
        <v>498</v>
      </c>
      <c r="F37" s="153">
        <v>2</v>
      </c>
      <c r="H37" s="129">
        <f t="shared" si="0"/>
        <v>13.333333333333334</v>
      </c>
      <c r="K37">
        <v>50</v>
      </c>
      <c r="L37" t="s">
        <v>498</v>
      </c>
      <c r="M37" t="s">
        <v>499</v>
      </c>
      <c r="N37">
        <v>6</v>
      </c>
      <c r="O37">
        <f t="shared" si="1"/>
        <v>124</v>
      </c>
      <c r="P37" s="129">
        <f t="shared" si="2"/>
        <v>4.838709677419355</v>
      </c>
      <c r="R37">
        <v>39</v>
      </c>
      <c r="S37" t="s">
        <v>498</v>
      </c>
      <c r="T37" t="s">
        <v>499</v>
      </c>
      <c r="U37">
        <v>244</v>
      </c>
      <c r="V37">
        <f t="shared" si="3"/>
        <v>526</v>
      </c>
      <c r="W37" s="129">
        <f t="shared" si="4"/>
        <v>46.387832699619771</v>
      </c>
    </row>
    <row r="38" spans="1:23" ht="15">
      <c r="A38">
        <v>39</v>
      </c>
      <c r="B38">
        <v>526</v>
      </c>
      <c r="D38" s="153">
        <v>39</v>
      </c>
      <c r="E38" s="154" t="s">
        <v>498</v>
      </c>
      <c r="F38" s="153">
        <v>106</v>
      </c>
      <c r="H38" s="129">
        <f t="shared" si="0"/>
        <v>20.15209125475285</v>
      </c>
      <c r="K38">
        <v>52</v>
      </c>
      <c r="L38" t="s">
        <v>498</v>
      </c>
      <c r="M38" t="s">
        <v>499</v>
      </c>
      <c r="N38">
        <v>46</v>
      </c>
      <c r="O38">
        <f t="shared" si="1"/>
        <v>1413</v>
      </c>
      <c r="P38" s="129">
        <f t="shared" si="2"/>
        <v>3.2554847841472041</v>
      </c>
      <c r="R38">
        <v>40</v>
      </c>
      <c r="S38" t="s">
        <v>498</v>
      </c>
      <c r="T38" t="s">
        <v>499</v>
      </c>
      <c r="U38">
        <v>53</v>
      </c>
      <c r="V38">
        <f t="shared" si="3"/>
        <v>114</v>
      </c>
      <c r="W38" s="129">
        <f t="shared" si="4"/>
        <v>46.491228070175438</v>
      </c>
    </row>
    <row r="39" spans="1:23" ht="15">
      <c r="A39">
        <v>40</v>
      </c>
      <c r="B39">
        <v>114</v>
      </c>
      <c r="D39" s="153">
        <v>40</v>
      </c>
      <c r="E39" s="154" t="s">
        <v>498</v>
      </c>
      <c r="F39" s="153">
        <v>11</v>
      </c>
      <c r="H39" s="129">
        <f t="shared" si="0"/>
        <v>9.6491228070175428</v>
      </c>
      <c r="K39">
        <v>53</v>
      </c>
      <c r="L39" t="s">
        <v>498</v>
      </c>
      <c r="M39" t="s">
        <v>499</v>
      </c>
      <c r="N39">
        <v>10</v>
      </c>
      <c r="O39">
        <f t="shared" si="1"/>
        <v>38</v>
      </c>
      <c r="P39" s="129">
        <f t="shared" si="2"/>
        <v>26.315789473684209</v>
      </c>
      <c r="R39">
        <v>42</v>
      </c>
      <c r="S39" t="s">
        <v>498</v>
      </c>
      <c r="T39" t="s">
        <v>499</v>
      </c>
      <c r="U39">
        <v>373</v>
      </c>
      <c r="V39">
        <f t="shared" si="3"/>
        <v>1335</v>
      </c>
      <c r="W39" s="129">
        <f t="shared" si="4"/>
        <v>27.940074906367041</v>
      </c>
    </row>
    <row r="40" spans="1:23" ht="15">
      <c r="A40">
        <v>42</v>
      </c>
      <c r="B40">
        <v>1335</v>
      </c>
      <c r="D40" s="153">
        <v>42</v>
      </c>
      <c r="E40" s="154" t="s">
        <v>498</v>
      </c>
      <c r="F40" s="153">
        <v>199</v>
      </c>
      <c r="H40" s="129">
        <f t="shared" si="0"/>
        <v>14.906367041198502</v>
      </c>
      <c r="K40">
        <v>54</v>
      </c>
      <c r="L40" t="s">
        <v>498</v>
      </c>
      <c r="M40" t="s">
        <v>499</v>
      </c>
      <c r="N40">
        <v>46</v>
      </c>
      <c r="O40">
        <f t="shared" si="1"/>
        <v>447</v>
      </c>
      <c r="P40" s="129">
        <f t="shared" si="2"/>
        <v>10.290827740492169</v>
      </c>
      <c r="R40">
        <v>43</v>
      </c>
      <c r="S40" t="s">
        <v>498</v>
      </c>
      <c r="T40" t="s">
        <v>499</v>
      </c>
      <c r="U40">
        <v>16</v>
      </c>
      <c r="V40">
        <f t="shared" si="3"/>
        <v>100</v>
      </c>
      <c r="W40" s="129">
        <f t="shared" si="4"/>
        <v>16</v>
      </c>
    </row>
    <row r="41" spans="1:23" ht="15">
      <c r="A41">
        <v>43</v>
      </c>
      <c r="B41">
        <v>100</v>
      </c>
      <c r="D41" s="153">
        <v>43</v>
      </c>
      <c r="E41" s="154" t="s">
        <v>498</v>
      </c>
      <c r="F41" s="153">
        <v>17</v>
      </c>
      <c r="H41" s="129">
        <f t="shared" si="0"/>
        <v>17</v>
      </c>
      <c r="K41">
        <v>55</v>
      </c>
      <c r="L41" t="s">
        <v>498</v>
      </c>
      <c r="M41" t="s">
        <v>499</v>
      </c>
      <c r="N41">
        <v>56</v>
      </c>
      <c r="O41">
        <f t="shared" si="1"/>
        <v>317</v>
      </c>
      <c r="P41" s="129">
        <f t="shared" si="2"/>
        <v>17.665615141955836</v>
      </c>
      <c r="R41">
        <v>44</v>
      </c>
      <c r="S41" t="s">
        <v>498</v>
      </c>
      <c r="T41" t="s">
        <v>499</v>
      </c>
      <c r="U41">
        <v>100</v>
      </c>
      <c r="V41">
        <f t="shared" si="3"/>
        <v>173</v>
      </c>
      <c r="W41" s="129">
        <f t="shared" si="4"/>
        <v>57.80346820809249</v>
      </c>
    </row>
    <row r="42" spans="1:23" ht="15">
      <c r="A42">
        <v>44</v>
      </c>
      <c r="B42">
        <v>173</v>
      </c>
      <c r="D42" s="153">
        <v>44</v>
      </c>
      <c r="E42" s="154" t="s">
        <v>498</v>
      </c>
      <c r="F42" s="153">
        <v>40</v>
      </c>
      <c r="H42" s="129">
        <f t="shared" si="0"/>
        <v>23.121387283236995</v>
      </c>
      <c r="K42">
        <v>56</v>
      </c>
      <c r="L42" t="s">
        <v>498</v>
      </c>
      <c r="M42" t="s">
        <v>499</v>
      </c>
      <c r="N42">
        <v>43</v>
      </c>
      <c r="O42">
        <f t="shared" si="1"/>
        <v>275</v>
      </c>
      <c r="P42" s="129">
        <f t="shared" si="2"/>
        <v>15.636363636363637</v>
      </c>
      <c r="R42">
        <v>45</v>
      </c>
      <c r="S42" t="s">
        <v>498</v>
      </c>
      <c r="T42" t="s">
        <v>499</v>
      </c>
      <c r="U42">
        <v>380</v>
      </c>
      <c r="V42">
        <f t="shared" si="3"/>
        <v>631</v>
      </c>
      <c r="W42" s="129">
        <f t="shared" si="4"/>
        <v>60.221870047543582</v>
      </c>
    </row>
    <row r="43" spans="1:23" ht="15">
      <c r="A43">
        <v>45</v>
      </c>
      <c r="B43">
        <v>631</v>
      </c>
      <c r="D43" s="153">
        <v>45</v>
      </c>
      <c r="E43" s="154" t="s">
        <v>498</v>
      </c>
      <c r="F43" s="153">
        <v>94</v>
      </c>
      <c r="H43" s="129">
        <f t="shared" si="0"/>
        <v>14.896988906497624</v>
      </c>
      <c r="K43">
        <v>98</v>
      </c>
      <c r="L43" t="s">
        <v>498</v>
      </c>
      <c r="M43" t="s">
        <v>499</v>
      </c>
      <c r="N43">
        <v>40</v>
      </c>
      <c r="O43">
        <f t="shared" si="1"/>
        <v>426</v>
      </c>
      <c r="P43" s="129">
        <f t="shared" si="2"/>
        <v>9.3896713615023462</v>
      </c>
      <c r="R43">
        <v>46</v>
      </c>
      <c r="S43" t="s">
        <v>498</v>
      </c>
      <c r="T43" t="s">
        <v>499</v>
      </c>
      <c r="U43">
        <v>157</v>
      </c>
      <c r="V43">
        <f t="shared" si="3"/>
        <v>178</v>
      </c>
      <c r="W43" s="129">
        <f t="shared" si="4"/>
        <v>88.202247191011239</v>
      </c>
    </row>
    <row r="44" spans="1:23" ht="15">
      <c r="A44">
        <v>46</v>
      </c>
      <c r="B44">
        <v>178</v>
      </c>
      <c r="D44" s="153">
        <v>46</v>
      </c>
      <c r="E44" s="154" t="s">
        <v>498</v>
      </c>
      <c r="F44" s="153">
        <v>15</v>
      </c>
      <c r="H44" s="129">
        <f t="shared" si="0"/>
        <v>8.4269662921348321</v>
      </c>
      <c r="N44">
        <f>SUM(N2:N43)</f>
        <v>4672</v>
      </c>
      <c r="O44">
        <f>SUM(O2:O43)</f>
        <v>121936</v>
      </c>
      <c r="P44" s="129">
        <f t="shared" si="2"/>
        <v>3.8315181734680488</v>
      </c>
      <c r="R44">
        <v>47</v>
      </c>
      <c r="S44" t="s">
        <v>498</v>
      </c>
      <c r="T44" t="s">
        <v>499</v>
      </c>
      <c r="U44">
        <v>78</v>
      </c>
      <c r="V44">
        <f t="shared" si="3"/>
        <v>405</v>
      </c>
      <c r="W44" s="129">
        <f t="shared" si="4"/>
        <v>19.25925925925926</v>
      </c>
    </row>
    <row r="45" spans="1:23" ht="15">
      <c r="A45">
        <v>47</v>
      </c>
      <c r="B45">
        <v>405</v>
      </c>
      <c r="D45" s="153">
        <v>47</v>
      </c>
      <c r="E45" s="154" t="s">
        <v>498</v>
      </c>
      <c r="F45" s="153">
        <v>40</v>
      </c>
      <c r="H45" s="129">
        <f t="shared" si="0"/>
        <v>9.8765432098765427</v>
      </c>
      <c r="R45">
        <v>48</v>
      </c>
      <c r="S45" t="s">
        <v>498</v>
      </c>
      <c r="T45" t="s">
        <v>499</v>
      </c>
      <c r="U45">
        <v>170</v>
      </c>
      <c r="V45">
        <f t="shared" si="3"/>
        <v>698</v>
      </c>
      <c r="W45" s="129">
        <f t="shared" si="4"/>
        <v>24.355300859598856</v>
      </c>
    </row>
    <row r="46" spans="1:23" ht="15">
      <c r="A46">
        <v>48</v>
      </c>
      <c r="B46">
        <v>698</v>
      </c>
      <c r="D46" s="153">
        <v>48</v>
      </c>
      <c r="E46" s="154" t="s">
        <v>498</v>
      </c>
      <c r="F46" s="153">
        <v>108</v>
      </c>
      <c r="H46" s="129">
        <f t="shared" si="0"/>
        <v>15.472779369627506</v>
      </c>
      <c r="R46">
        <v>49</v>
      </c>
      <c r="S46" t="s">
        <v>498</v>
      </c>
      <c r="T46" t="s">
        <v>499</v>
      </c>
      <c r="U46">
        <v>145</v>
      </c>
      <c r="V46">
        <f t="shared" si="3"/>
        <v>325</v>
      </c>
      <c r="W46" s="129">
        <f t="shared" si="4"/>
        <v>44.61538461538462</v>
      </c>
    </row>
    <row r="47" spans="1:23" ht="15">
      <c r="A47">
        <v>49</v>
      </c>
      <c r="B47">
        <v>325</v>
      </c>
      <c r="D47" s="153">
        <v>49</v>
      </c>
      <c r="E47" s="154" t="s">
        <v>498</v>
      </c>
      <c r="F47" s="153">
        <v>37</v>
      </c>
      <c r="H47" s="129">
        <f t="shared" si="0"/>
        <v>11.384615384615385</v>
      </c>
      <c r="R47">
        <v>50</v>
      </c>
      <c r="S47" t="s">
        <v>498</v>
      </c>
      <c r="T47" t="s">
        <v>499</v>
      </c>
      <c r="U47">
        <v>95</v>
      </c>
      <c r="V47">
        <f t="shared" si="3"/>
        <v>124</v>
      </c>
      <c r="W47" s="129">
        <f t="shared" si="4"/>
        <v>76.612903225806448</v>
      </c>
    </row>
    <row r="48" spans="1:23" ht="15">
      <c r="A48">
        <v>50</v>
      </c>
      <c r="B48">
        <v>124</v>
      </c>
      <c r="D48" s="153">
        <v>50</v>
      </c>
      <c r="E48" s="154" t="s">
        <v>498</v>
      </c>
      <c r="F48" s="153">
        <v>15</v>
      </c>
      <c r="H48" s="129">
        <f t="shared" si="0"/>
        <v>12.096774193548388</v>
      </c>
      <c r="R48">
        <v>51</v>
      </c>
      <c r="S48" t="s">
        <v>498</v>
      </c>
      <c r="T48" t="s">
        <v>499</v>
      </c>
      <c r="U48">
        <v>191</v>
      </c>
      <c r="V48">
        <f t="shared" si="3"/>
        <v>274</v>
      </c>
      <c r="W48" s="129">
        <f t="shared" si="4"/>
        <v>69.708029197080293</v>
      </c>
    </row>
    <row r="49" spans="1:23" ht="15">
      <c r="A49">
        <v>51</v>
      </c>
      <c r="B49">
        <v>274</v>
      </c>
      <c r="D49" s="153">
        <v>51</v>
      </c>
      <c r="E49" s="154" t="s">
        <v>498</v>
      </c>
      <c r="F49" s="153">
        <v>61</v>
      </c>
      <c r="H49" s="129">
        <f t="shared" si="0"/>
        <v>22.262773722627738</v>
      </c>
      <c r="R49">
        <v>52</v>
      </c>
      <c r="S49" t="s">
        <v>498</v>
      </c>
      <c r="T49" t="s">
        <v>499</v>
      </c>
      <c r="U49">
        <v>647</v>
      </c>
      <c r="V49">
        <f t="shared" si="3"/>
        <v>1413</v>
      </c>
      <c r="W49" s="129">
        <f t="shared" si="4"/>
        <v>45.789101203113944</v>
      </c>
    </row>
    <row r="50" spans="1:23" ht="15">
      <c r="A50">
        <v>52</v>
      </c>
      <c r="B50">
        <v>1413</v>
      </c>
      <c r="D50" s="153">
        <v>52</v>
      </c>
      <c r="E50" s="154" t="s">
        <v>498</v>
      </c>
      <c r="F50" s="153">
        <v>147</v>
      </c>
      <c r="H50" s="129">
        <f t="shared" si="0"/>
        <v>10.40339702760085</v>
      </c>
      <c r="R50">
        <v>53</v>
      </c>
      <c r="S50" t="s">
        <v>498</v>
      </c>
      <c r="T50" t="s">
        <v>499</v>
      </c>
      <c r="U50">
        <v>21</v>
      </c>
      <c r="V50">
        <f t="shared" si="3"/>
        <v>38</v>
      </c>
      <c r="W50" s="129">
        <f t="shared" si="4"/>
        <v>55.26315789473685</v>
      </c>
    </row>
    <row r="51" spans="1:23" ht="15">
      <c r="A51">
        <v>53</v>
      </c>
      <c r="B51">
        <v>38</v>
      </c>
      <c r="D51" s="153">
        <v>53</v>
      </c>
      <c r="E51" s="154" t="s">
        <v>498</v>
      </c>
      <c r="F51" s="153">
        <v>12</v>
      </c>
      <c r="H51" s="129">
        <f t="shared" si="0"/>
        <v>31.578947368421051</v>
      </c>
      <c r="R51">
        <v>54</v>
      </c>
      <c r="S51" t="s">
        <v>498</v>
      </c>
      <c r="T51" t="s">
        <v>499</v>
      </c>
      <c r="U51">
        <v>446</v>
      </c>
      <c r="V51">
        <f t="shared" si="3"/>
        <v>447</v>
      </c>
      <c r="W51" s="129">
        <f t="shared" si="4"/>
        <v>99.776286353467555</v>
      </c>
    </row>
    <row r="52" spans="1:23" ht="15">
      <c r="A52">
        <v>54</v>
      </c>
      <c r="B52">
        <v>447</v>
      </c>
      <c r="D52" s="153">
        <v>54</v>
      </c>
      <c r="E52" s="154" t="s">
        <v>498</v>
      </c>
      <c r="F52" s="153">
        <v>59</v>
      </c>
      <c r="H52" s="129">
        <f t="shared" si="0"/>
        <v>13.199105145413871</v>
      </c>
      <c r="R52">
        <v>55</v>
      </c>
      <c r="S52" t="s">
        <v>498</v>
      </c>
      <c r="T52" t="s">
        <v>499</v>
      </c>
      <c r="U52">
        <v>229</v>
      </c>
      <c r="V52">
        <f t="shared" si="3"/>
        <v>317</v>
      </c>
      <c r="W52" s="129">
        <f t="shared" si="4"/>
        <v>72.239747634069403</v>
      </c>
    </row>
    <row r="53" spans="1:23" ht="15">
      <c r="A53">
        <v>55</v>
      </c>
      <c r="B53">
        <v>317</v>
      </c>
      <c r="D53" s="153">
        <v>55</v>
      </c>
      <c r="E53" s="154" t="s">
        <v>498</v>
      </c>
      <c r="F53" s="153">
        <v>27</v>
      </c>
      <c r="H53" s="129">
        <f t="shared" si="0"/>
        <v>8.517350157728707</v>
      </c>
      <c r="R53">
        <v>56</v>
      </c>
      <c r="S53" t="s">
        <v>498</v>
      </c>
      <c r="T53" t="s">
        <v>499</v>
      </c>
      <c r="U53">
        <v>147</v>
      </c>
      <c r="V53">
        <f t="shared" si="3"/>
        <v>275</v>
      </c>
      <c r="W53" s="129">
        <f t="shared" si="4"/>
        <v>53.454545454545453</v>
      </c>
    </row>
    <row r="54" spans="1:23" ht="15">
      <c r="A54">
        <v>56</v>
      </c>
      <c r="B54">
        <v>275</v>
      </c>
      <c r="D54" s="153">
        <v>56</v>
      </c>
      <c r="E54" s="154" t="s">
        <v>498</v>
      </c>
      <c r="F54" s="153">
        <v>31</v>
      </c>
      <c r="H54" s="129">
        <f t="shared" si="0"/>
        <v>11.272727272727273</v>
      </c>
      <c r="R54">
        <v>98</v>
      </c>
      <c r="S54" t="s">
        <v>498</v>
      </c>
      <c r="T54" t="s">
        <v>499</v>
      </c>
      <c r="U54">
        <v>99</v>
      </c>
      <c r="V54">
        <f t="shared" si="3"/>
        <v>426</v>
      </c>
      <c r="W54" s="129">
        <f t="shared" si="4"/>
        <v>23.239436619718308</v>
      </c>
    </row>
    <row r="55" spans="1:23" ht="15">
      <c r="A55">
        <v>98</v>
      </c>
      <c r="B55">
        <v>426</v>
      </c>
      <c r="D55" s="153">
        <v>98</v>
      </c>
      <c r="E55" s="154" t="s">
        <v>498</v>
      </c>
      <c r="F55" s="153">
        <v>19</v>
      </c>
      <c r="H55" s="129">
        <f t="shared" si="0"/>
        <v>4.460093896713615</v>
      </c>
      <c r="U55">
        <f>SUM(U2:U54)</f>
        <v>51706</v>
      </c>
      <c r="V55">
        <f>SUM(V2:V54)</f>
        <v>130646</v>
      </c>
      <c r="W55" s="129">
        <f t="shared" si="4"/>
        <v>39.577178023054664</v>
      </c>
    </row>
    <row r="56" spans="1:23">
      <c r="B56">
        <f>SUM(B2:B55)</f>
        <v>130685</v>
      </c>
      <c r="F56">
        <f>SUM(F2:F55)</f>
        <v>18144</v>
      </c>
      <c r="H56" s="129">
        <f t="shared" si="0"/>
        <v>13.883766308298581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21" workbookViewId="0">
      <selection activeCell="D55" sqref="D55:D56"/>
    </sheetView>
  </sheetViews>
  <sheetFormatPr defaultRowHeight="12.75"/>
  <sheetData>
    <row r="1" spans="1:4">
      <c r="A1" t="s">
        <v>104</v>
      </c>
      <c r="B1" t="s">
        <v>530</v>
      </c>
      <c r="C1" t="s">
        <v>531</v>
      </c>
    </row>
    <row r="2" spans="1:4">
      <c r="A2">
        <v>2</v>
      </c>
      <c r="B2">
        <v>71537</v>
      </c>
      <c r="C2">
        <v>75837</v>
      </c>
      <c r="D2" s="129">
        <f>(B2/C2)*100</f>
        <v>94.329944486200674</v>
      </c>
    </row>
    <row r="3" spans="1:4">
      <c r="A3">
        <v>3</v>
      </c>
      <c r="B3">
        <v>61784.5</v>
      </c>
      <c r="C3">
        <v>68216</v>
      </c>
      <c r="D3" s="129">
        <f t="shared" ref="D3:D56" si="0">(B3/C3)*100</f>
        <v>90.571859974199597</v>
      </c>
    </row>
    <row r="4" spans="1:4">
      <c r="A4">
        <v>4</v>
      </c>
      <c r="B4">
        <v>5045</v>
      </c>
      <c r="C4">
        <v>5294</v>
      </c>
      <c r="D4" s="129">
        <f t="shared" si="0"/>
        <v>95.296562145825462</v>
      </c>
    </row>
    <row r="5" spans="1:4">
      <c r="A5">
        <v>5</v>
      </c>
      <c r="B5">
        <v>7649356.5</v>
      </c>
      <c r="C5">
        <v>8249274</v>
      </c>
      <c r="D5" s="129">
        <f t="shared" si="0"/>
        <v>92.727632758955508</v>
      </c>
    </row>
    <row r="6" spans="1:4">
      <c r="A6">
        <v>6</v>
      </c>
      <c r="B6">
        <v>45536</v>
      </c>
      <c r="C6">
        <v>48327</v>
      </c>
      <c r="D6" s="129">
        <f t="shared" si="0"/>
        <v>94.224760485856763</v>
      </c>
    </row>
    <row r="7" spans="1:4">
      <c r="A7">
        <v>7</v>
      </c>
      <c r="B7">
        <v>242251</v>
      </c>
      <c r="C7">
        <v>285479.5</v>
      </c>
      <c r="D7" s="129">
        <f t="shared" si="0"/>
        <v>84.857581717776583</v>
      </c>
    </row>
    <row r="8" spans="1:4">
      <c r="A8">
        <v>8</v>
      </c>
      <c r="B8">
        <v>21762</v>
      </c>
      <c r="C8">
        <v>24100</v>
      </c>
      <c r="D8" s="129">
        <f t="shared" si="0"/>
        <v>90.298755186721991</v>
      </c>
    </row>
    <row r="9" spans="1:4">
      <c r="A9">
        <v>9</v>
      </c>
      <c r="B9">
        <v>24759.5</v>
      </c>
      <c r="C9">
        <v>27263</v>
      </c>
      <c r="D9" s="129">
        <f t="shared" si="0"/>
        <v>90.817224810182296</v>
      </c>
    </row>
    <row r="10" spans="1:4">
      <c r="A10">
        <v>10</v>
      </c>
      <c r="B10">
        <v>37955.5</v>
      </c>
      <c r="C10">
        <v>39482</v>
      </c>
      <c r="D10" s="129">
        <f t="shared" si="0"/>
        <v>96.133681171166614</v>
      </c>
    </row>
    <row r="11" spans="1:4">
      <c r="A11">
        <v>11</v>
      </c>
      <c r="B11">
        <v>76749.42</v>
      </c>
      <c r="C11">
        <v>84424</v>
      </c>
      <c r="D11" s="129">
        <f t="shared" si="0"/>
        <v>90.909480716383968</v>
      </c>
    </row>
    <row r="12" spans="1:4">
      <c r="A12">
        <v>12</v>
      </c>
      <c r="B12">
        <v>59845.9</v>
      </c>
      <c r="C12">
        <v>64073</v>
      </c>
      <c r="D12" s="129">
        <f t="shared" si="0"/>
        <v>93.40268131662323</v>
      </c>
    </row>
    <row r="13" spans="1:4">
      <c r="A13">
        <v>13</v>
      </c>
      <c r="B13">
        <v>125202</v>
      </c>
      <c r="C13">
        <v>137324</v>
      </c>
      <c r="D13" s="129">
        <f t="shared" si="0"/>
        <v>91.172701057353407</v>
      </c>
    </row>
    <row r="14" spans="1:4">
      <c r="A14">
        <v>14</v>
      </c>
      <c r="B14">
        <v>180128.5</v>
      </c>
      <c r="C14">
        <v>193354</v>
      </c>
      <c r="D14" s="129">
        <f t="shared" si="0"/>
        <v>93.159955315121493</v>
      </c>
    </row>
    <row r="15" spans="1:4">
      <c r="A15">
        <v>15</v>
      </c>
      <c r="B15">
        <v>76155.460000000006</v>
      </c>
      <c r="C15">
        <v>84738</v>
      </c>
      <c r="D15" s="129">
        <f t="shared" si="0"/>
        <v>89.871675045434174</v>
      </c>
    </row>
    <row r="16" spans="1:4">
      <c r="A16">
        <v>16</v>
      </c>
      <c r="B16">
        <v>2192110.19</v>
      </c>
      <c r="C16">
        <v>2445672</v>
      </c>
      <c r="D16" s="129">
        <f t="shared" si="0"/>
        <v>89.632223372553625</v>
      </c>
    </row>
    <row r="17" spans="1:4">
      <c r="A17">
        <v>17</v>
      </c>
      <c r="B17">
        <v>910174.5</v>
      </c>
      <c r="C17">
        <v>911941</v>
      </c>
      <c r="D17" s="129">
        <f t="shared" si="0"/>
        <v>99.806292293032115</v>
      </c>
    </row>
    <row r="18" spans="1:4">
      <c r="A18">
        <v>18</v>
      </c>
      <c r="B18">
        <v>48526</v>
      </c>
      <c r="C18">
        <v>52676</v>
      </c>
      <c r="D18" s="129">
        <f t="shared" si="0"/>
        <v>92.121649327967191</v>
      </c>
    </row>
    <row r="19" spans="1:4">
      <c r="A19">
        <v>19</v>
      </c>
      <c r="B19">
        <v>17968.25</v>
      </c>
      <c r="C19">
        <v>19863</v>
      </c>
      <c r="D19" s="129">
        <f t="shared" si="0"/>
        <v>90.460907214418768</v>
      </c>
    </row>
    <row r="20" spans="1:4">
      <c r="A20">
        <v>20</v>
      </c>
      <c r="B20">
        <v>9687</v>
      </c>
      <c r="C20">
        <v>10827</v>
      </c>
      <c r="D20" s="129">
        <f t="shared" si="0"/>
        <v>89.470767525630365</v>
      </c>
    </row>
    <row r="21" spans="1:4">
      <c r="A21">
        <v>21</v>
      </c>
      <c r="B21">
        <v>44933</v>
      </c>
      <c r="C21">
        <v>47387</v>
      </c>
      <c r="D21" s="129">
        <f t="shared" si="0"/>
        <v>94.821364509253598</v>
      </c>
    </row>
    <row r="22" spans="1:4">
      <c r="A22">
        <v>22</v>
      </c>
      <c r="B22">
        <v>777554.5</v>
      </c>
      <c r="C22">
        <v>857767.5</v>
      </c>
      <c r="D22" s="129">
        <f t="shared" si="0"/>
        <v>90.648631476478187</v>
      </c>
    </row>
    <row r="23" spans="1:4">
      <c r="A23">
        <v>23</v>
      </c>
      <c r="B23">
        <v>13898.57</v>
      </c>
      <c r="C23">
        <v>15616</v>
      </c>
      <c r="D23" s="129">
        <f t="shared" si="0"/>
        <v>89.002113217213108</v>
      </c>
    </row>
    <row r="24" spans="1:4">
      <c r="A24">
        <v>24</v>
      </c>
      <c r="B24">
        <v>1528748.5</v>
      </c>
      <c r="C24">
        <v>1630174</v>
      </c>
      <c r="D24" s="129">
        <f t="shared" si="0"/>
        <v>93.778240850363218</v>
      </c>
    </row>
    <row r="25" spans="1:4">
      <c r="A25">
        <v>25</v>
      </c>
      <c r="B25">
        <v>343256.23</v>
      </c>
      <c r="C25">
        <v>382694</v>
      </c>
      <c r="D25" s="129">
        <f t="shared" si="0"/>
        <v>89.694698636508548</v>
      </c>
    </row>
    <row r="26" spans="1:4">
      <c r="A26">
        <v>27</v>
      </c>
      <c r="B26">
        <v>20082</v>
      </c>
      <c r="C26">
        <v>21754</v>
      </c>
      <c r="D26" s="129">
        <f t="shared" si="0"/>
        <v>92.314057184885527</v>
      </c>
    </row>
    <row r="27" spans="1:4">
      <c r="A27">
        <v>28</v>
      </c>
      <c r="B27">
        <v>417639.54</v>
      </c>
      <c r="C27">
        <v>447031</v>
      </c>
      <c r="D27" s="129">
        <f t="shared" si="0"/>
        <v>93.425185277978485</v>
      </c>
    </row>
    <row r="28" spans="1:4">
      <c r="A28">
        <v>29</v>
      </c>
      <c r="B28">
        <v>48060</v>
      </c>
      <c r="C28">
        <v>56481</v>
      </c>
      <c r="D28" s="129">
        <f t="shared" si="0"/>
        <v>85.090561427736759</v>
      </c>
    </row>
    <row r="29" spans="1:4">
      <c r="A29">
        <v>30</v>
      </c>
      <c r="B29">
        <v>59576</v>
      </c>
      <c r="C29">
        <v>68081</v>
      </c>
      <c r="D29" s="129">
        <f t="shared" si="0"/>
        <v>87.507527797770308</v>
      </c>
    </row>
    <row r="30" spans="1:4">
      <c r="A30">
        <v>31</v>
      </c>
      <c r="B30">
        <v>622147.81000000006</v>
      </c>
      <c r="C30">
        <v>683380.5</v>
      </c>
      <c r="D30" s="129">
        <f t="shared" si="0"/>
        <v>91.039737013274461</v>
      </c>
    </row>
    <row r="31" spans="1:4">
      <c r="A31">
        <v>32</v>
      </c>
      <c r="B31">
        <v>315471</v>
      </c>
      <c r="C31">
        <v>325536</v>
      </c>
      <c r="D31" s="129">
        <f t="shared" si="0"/>
        <v>96.908176054261276</v>
      </c>
    </row>
    <row r="32" spans="1:4">
      <c r="A32">
        <v>33</v>
      </c>
      <c r="B32">
        <v>2586644</v>
      </c>
      <c r="C32">
        <v>2789763</v>
      </c>
      <c r="D32" s="129">
        <f t="shared" si="0"/>
        <v>92.719130621490066</v>
      </c>
    </row>
    <row r="33" spans="1:4">
      <c r="A33">
        <v>34</v>
      </c>
      <c r="B33">
        <v>213984.5</v>
      </c>
      <c r="C33">
        <v>216652</v>
      </c>
      <c r="D33" s="129">
        <f t="shared" si="0"/>
        <v>98.768762808559359</v>
      </c>
    </row>
    <row r="34" spans="1:4">
      <c r="A34">
        <v>35</v>
      </c>
      <c r="B34">
        <v>98359</v>
      </c>
      <c r="C34">
        <v>110891</v>
      </c>
      <c r="D34" s="129">
        <f t="shared" si="0"/>
        <v>88.698812347259931</v>
      </c>
    </row>
    <row r="35" spans="1:4">
      <c r="A35">
        <v>36</v>
      </c>
      <c r="B35">
        <v>258762.25</v>
      </c>
      <c r="C35">
        <v>303659</v>
      </c>
      <c r="D35" s="129">
        <f t="shared" si="0"/>
        <v>85.214747463437604</v>
      </c>
    </row>
    <row r="36" spans="1:4">
      <c r="A36">
        <v>37</v>
      </c>
      <c r="B36">
        <v>290320</v>
      </c>
      <c r="C36">
        <v>337098</v>
      </c>
      <c r="D36" s="129">
        <f t="shared" si="0"/>
        <v>86.123323187915673</v>
      </c>
    </row>
    <row r="37" spans="1:4">
      <c r="A37">
        <v>38</v>
      </c>
      <c r="B37">
        <v>2023.5</v>
      </c>
      <c r="C37">
        <v>2346</v>
      </c>
      <c r="D37" s="129">
        <f t="shared" si="0"/>
        <v>86.253196930946302</v>
      </c>
    </row>
    <row r="38" spans="1:4">
      <c r="A38">
        <v>39</v>
      </c>
      <c r="B38">
        <v>83758.7</v>
      </c>
      <c r="C38">
        <v>89589</v>
      </c>
      <c r="D38" s="129">
        <f t="shared" si="0"/>
        <v>93.492169797631391</v>
      </c>
    </row>
    <row r="39" spans="1:4">
      <c r="A39">
        <v>40</v>
      </c>
      <c r="B39">
        <v>16443.5</v>
      </c>
      <c r="C39">
        <v>18651</v>
      </c>
      <c r="D39" s="129">
        <f t="shared" si="0"/>
        <v>88.164173502761244</v>
      </c>
    </row>
    <row r="40" spans="1:4">
      <c r="A40">
        <v>42</v>
      </c>
      <c r="B40">
        <v>214023</v>
      </c>
      <c r="C40">
        <v>235095</v>
      </c>
      <c r="D40" s="129">
        <f t="shared" si="0"/>
        <v>91.036814904613024</v>
      </c>
    </row>
    <row r="41" spans="1:4">
      <c r="A41">
        <v>43</v>
      </c>
      <c r="B41">
        <v>13212</v>
      </c>
      <c r="C41">
        <v>14617</v>
      </c>
      <c r="D41" s="129">
        <f t="shared" si="0"/>
        <v>90.387904494766374</v>
      </c>
    </row>
    <row r="42" spans="1:4">
      <c r="A42">
        <v>44</v>
      </c>
      <c r="B42">
        <v>25633.8</v>
      </c>
      <c r="C42">
        <v>28043.5</v>
      </c>
      <c r="D42" s="129">
        <f t="shared" si="0"/>
        <v>91.407277978854268</v>
      </c>
    </row>
    <row r="43" spans="1:4">
      <c r="A43">
        <v>45</v>
      </c>
      <c r="B43">
        <v>96915.35</v>
      </c>
      <c r="C43">
        <v>108578</v>
      </c>
      <c r="D43" s="129">
        <f t="shared" si="0"/>
        <v>89.258735655473487</v>
      </c>
    </row>
    <row r="44" spans="1:4">
      <c r="A44">
        <v>46</v>
      </c>
      <c r="B44">
        <v>27703</v>
      </c>
      <c r="C44">
        <v>31854</v>
      </c>
      <c r="D44" s="129">
        <f t="shared" si="0"/>
        <v>86.968669554843984</v>
      </c>
    </row>
    <row r="45" spans="1:4">
      <c r="A45">
        <v>47</v>
      </c>
      <c r="B45">
        <v>67073.5</v>
      </c>
      <c r="C45">
        <v>71763</v>
      </c>
      <c r="D45" s="129">
        <f t="shared" si="0"/>
        <v>93.465295486532057</v>
      </c>
    </row>
    <row r="46" spans="1:4">
      <c r="A46">
        <v>48</v>
      </c>
      <c r="B46">
        <v>107164.27</v>
      </c>
      <c r="C46">
        <v>116647.75</v>
      </c>
      <c r="D46" s="129">
        <f t="shared" si="0"/>
        <v>91.869984633222685</v>
      </c>
    </row>
    <row r="47" spans="1:4">
      <c r="A47">
        <v>49</v>
      </c>
      <c r="B47">
        <v>50741.5</v>
      </c>
      <c r="C47">
        <v>53310</v>
      </c>
      <c r="D47" s="129">
        <f t="shared" si="0"/>
        <v>95.181954605139751</v>
      </c>
    </row>
    <row r="48" spans="1:4">
      <c r="A48">
        <v>50</v>
      </c>
      <c r="B48">
        <v>19941</v>
      </c>
      <c r="C48">
        <v>21408</v>
      </c>
      <c r="D48" s="129">
        <f t="shared" si="0"/>
        <v>93.14742152466367</v>
      </c>
    </row>
    <row r="49" spans="1:4">
      <c r="A49">
        <v>51</v>
      </c>
      <c r="B49">
        <v>40528</v>
      </c>
      <c r="C49">
        <v>47204</v>
      </c>
      <c r="D49" s="129">
        <f t="shared" si="0"/>
        <v>85.857130751631217</v>
      </c>
    </row>
    <row r="50" spans="1:4">
      <c r="A50">
        <v>52</v>
      </c>
      <c r="B50">
        <v>252884</v>
      </c>
      <c r="C50">
        <v>259206</v>
      </c>
      <c r="D50" s="129">
        <f t="shared" si="0"/>
        <v>97.561013248150118</v>
      </c>
    </row>
    <row r="51" spans="1:4">
      <c r="A51">
        <v>53</v>
      </c>
      <c r="B51">
        <v>6165.25</v>
      </c>
      <c r="C51">
        <v>7223</v>
      </c>
      <c r="D51" s="129">
        <f t="shared" si="0"/>
        <v>85.355807836079194</v>
      </c>
    </row>
    <row r="52" spans="1:4">
      <c r="A52">
        <v>54</v>
      </c>
      <c r="B52">
        <v>61025.65</v>
      </c>
      <c r="C52">
        <v>73650.5</v>
      </c>
      <c r="D52" s="129">
        <f t="shared" si="0"/>
        <v>82.858432732975345</v>
      </c>
    </row>
    <row r="53" spans="1:4">
      <c r="A53">
        <v>55</v>
      </c>
      <c r="B53">
        <v>47114</v>
      </c>
      <c r="C53">
        <v>54546</v>
      </c>
      <c r="D53" s="129">
        <f t="shared" si="0"/>
        <v>86.374802918637485</v>
      </c>
    </row>
    <row r="54" spans="1:4">
      <c r="A54">
        <v>56</v>
      </c>
      <c r="B54">
        <v>41876</v>
      </c>
      <c r="C54">
        <v>46460</v>
      </c>
      <c r="D54" s="129">
        <f t="shared" si="0"/>
        <v>90.133448127421431</v>
      </c>
    </row>
    <row r="55" spans="1:4">
      <c r="A55">
        <v>98</v>
      </c>
      <c r="B55">
        <v>64105</v>
      </c>
      <c r="C55">
        <v>67469</v>
      </c>
      <c r="D55" s="129">
        <f t="shared" si="0"/>
        <v>95.014006432583855</v>
      </c>
    </row>
    <row r="56" spans="1:4">
      <c r="B56">
        <f>SUM(B2:B55)</f>
        <v>20734302.140000001</v>
      </c>
      <c r="C56">
        <f>SUM(C2:C55)</f>
        <v>22469790.25</v>
      </c>
      <c r="D56" s="129">
        <f t="shared" si="0"/>
        <v>92.276349308601141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19" workbookViewId="0">
      <selection activeCell="H35" sqref="H35"/>
    </sheetView>
  </sheetViews>
  <sheetFormatPr defaultRowHeight="12.75"/>
  <sheetData>
    <row r="1" spans="1:3">
      <c r="A1" t="s">
        <v>104</v>
      </c>
      <c r="B1" t="s">
        <v>517</v>
      </c>
      <c r="C1" t="s">
        <v>106</v>
      </c>
    </row>
    <row r="2" spans="1:3">
      <c r="A2">
        <v>2</v>
      </c>
      <c r="B2">
        <v>0</v>
      </c>
      <c r="C2">
        <v>4</v>
      </c>
    </row>
    <row r="3" spans="1:3">
      <c r="A3">
        <v>3</v>
      </c>
      <c r="B3">
        <v>0</v>
      </c>
      <c r="C3">
        <v>8</v>
      </c>
    </row>
    <row r="4" spans="1:3">
      <c r="A4">
        <v>4</v>
      </c>
      <c r="B4">
        <v>0</v>
      </c>
      <c r="C4">
        <v>3</v>
      </c>
    </row>
    <row r="5" spans="1:3">
      <c r="A5">
        <v>5</v>
      </c>
      <c r="B5">
        <v>0</v>
      </c>
      <c r="C5">
        <v>97</v>
      </c>
    </row>
    <row r="6" spans="1:3">
      <c r="A6">
        <v>6</v>
      </c>
      <c r="B6">
        <v>0</v>
      </c>
      <c r="C6">
        <v>3</v>
      </c>
    </row>
    <row r="7" spans="1:3">
      <c r="A7">
        <v>7</v>
      </c>
      <c r="B7">
        <v>0</v>
      </c>
      <c r="C7">
        <v>15</v>
      </c>
    </row>
    <row r="8" spans="1:3">
      <c r="A8">
        <v>8</v>
      </c>
      <c r="B8">
        <v>0</v>
      </c>
      <c r="C8">
        <v>2</v>
      </c>
    </row>
    <row r="9" spans="1:3">
      <c r="A9">
        <v>9</v>
      </c>
      <c r="B9">
        <v>0</v>
      </c>
      <c r="C9">
        <v>5</v>
      </c>
    </row>
    <row r="10" spans="1:3">
      <c r="A10">
        <v>10</v>
      </c>
      <c r="B10">
        <v>0</v>
      </c>
      <c r="C10">
        <v>4</v>
      </c>
    </row>
    <row r="11" spans="1:3">
      <c r="A11">
        <v>11</v>
      </c>
      <c r="B11">
        <v>0</v>
      </c>
      <c r="C11">
        <v>7</v>
      </c>
    </row>
    <row r="12" spans="1:3">
      <c r="A12">
        <v>12</v>
      </c>
      <c r="B12">
        <v>0</v>
      </c>
      <c r="C12">
        <v>2</v>
      </c>
    </row>
    <row r="13" spans="1:3">
      <c r="A13">
        <v>13</v>
      </c>
      <c r="B13">
        <v>0</v>
      </c>
      <c r="C13">
        <v>5</v>
      </c>
    </row>
    <row r="14" spans="1:3">
      <c r="A14">
        <v>14</v>
      </c>
      <c r="B14">
        <v>0</v>
      </c>
      <c r="C14">
        <v>6</v>
      </c>
    </row>
    <row r="15" spans="1:3">
      <c r="A15">
        <v>15</v>
      </c>
      <c r="B15">
        <v>0</v>
      </c>
      <c r="C15">
        <v>2</v>
      </c>
    </row>
    <row r="16" spans="1:3">
      <c r="A16">
        <v>16</v>
      </c>
      <c r="B16">
        <v>0</v>
      </c>
      <c r="C16">
        <v>34</v>
      </c>
    </row>
    <row r="17" spans="1:3">
      <c r="A17">
        <v>17</v>
      </c>
      <c r="B17">
        <v>0</v>
      </c>
      <c r="C17">
        <v>4</v>
      </c>
    </row>
    <row r="18" spans="1:3">
      <c r="A18">
        <v>18</v>
      </c>
      <c r="B18">
        <v>0</v>
      </c>
      <c r="C18">
        <v>4</v>
      </c>
    </row>
    <row r="19" spans="1:3">
      <c r="A19">
        <v>19</v>
      </c>
      <c r="B19">
        <v>0</v>
      </c>
      <c r="C19">
        <v>2</v>
      </c>
    </row>
    <row r="20" spans="1:3">
      <c r="A20">
        <v>20</v>
      </c>
      <c r="B20">
        <v>0</v>
      </c>
      <c r="C20">
        <v>1</v>
      </c>
    </row>
    <row r="21" spans="1:3">
      <c r="A21">
        <v>21</v>
      </c>
      <c r="B21">
        <v>0</v>
      </c>
      <c r="C21">
        <v>8</v>
      </c>
    </row>
    <row r="22" spans="1:3">
      <c r="A22">
        <v>22</v>
      </c>
      <c r="B22">
        <v>0</v>
      </c>
      <c r="C22">
        <v>14</v>
      </c>
    </row>
    <row r="23" spans="1:3">
      <c r="A23">
        <v>23</v>
      </c>
      <c r="B23">
        <v>0</v>
      </c>
      <c r="C23">
        <v>1</v>
      </c>
    </row>
    <row r="24" spans="1:3">
      <c r="A24">
        <v>24</v>
      </c>
      <c r="B24">
        <v>0</v>
      </c>
      <c r="C24">
        <v>44</v>
      </c>
    </row>
    <row r="25" spans="1:3">
      <c r="A25">
        <v>25</v>
      </c>
      <c r="B25">
        <v>0</v>
      </c>
      <c r="C25">
        <v>10</v>
      </c>
    </row>
    <row r="26" spans="1:3">
      <c r="A26">
        <v>27</v>
      </c>
      <c r="B26">
        <v>0</v>
      </c>
      <c r="C26">
        <v>1</v>
      </c>
    </row>
    <row r="27" spans="1:3">
      <c r="A27">
        <v>28</v>
      </c>
      <c r="B27">
        <v>0</v>
      </c>
      <c r="C27">
        <v>14</v>
      </c>
    </row>
    <row r="28" spans="1:3">
      <c r="A28">
        <v>29</v>
      </c>
      <c r="B28">
        <v>0</v>
      </c>
      <c r="C28">
        <v>10</v>
      </c>
    </row>
    <row r="29" spans="1:3">
      <c r="A29">
        <v>30</v>
      </c>
      <c r="B29">
        <v>0</v>
      </c>
      <c r="C29">
        <v>14</v>
      </c>
    </row>
    <row r="30" spans="1:3">
      <c r="A30">
        <v>31</v>
      </c>
      <c r="B30">
        <v>0</v>
      </c>
      <c r="C30">
        <v>28</v>
      </c>
    </row>
    <row r="31" spans="1:3">
      <c r="A31">
        <v>32</v>
      </c>
      <c r="B31">
        <v>0</v>
      </c>
      <c r="C31">
        <v>11</v>
      </c>
    </row>
    <row r="32" spans="1:3">
      <c r="A32">
        <v>33</v>
      </c>
      <c r="B32">
        <v>0</v>
      </c>
      <c r="C32">
        <v>42</v>
      </c>
    </row>
    <row r="33" spans="1:3">
      <c r="A33">
        <v>34</v>
      </c>
      <c r="B33">
        <v>0</v>
      </c>
      <c r="C33">
        <v>2</v>
      </c>
    </row>
    <row r="34" spans="1:3">
      <c r="A34">
        <v>35</v>
      </c>
      <c r="B34">
        <v>0</v>
      </c>
      <c r="C34">
        <v>5</v>
      </c>
    </row>
    <row r="35" spans="1:3">
      <c r="A35">
        <v>36</v>
      </c>
      <c r="B35">
        <v>0</v>
      </c>
      <c r="C35">
        <v>11</v>
      </c>
    </row>
    <row r="36" spans="1:3">
      <c r="A36">
        <v>37</v>
      </c>
      <c r="B36">
        <v>0</v>
      </c>
      <c r="C36">
        <v>12</v>
      </c>
    </row>
    <row r="37" spans="1:3">
      <c r="A37">
        <v>38</v>
      </c>
      <c r="B37">
        <v>0</v>
      </c>
      <c r="C37">
        <v>1</v>
      </c>
    </row>
    <row r="38" spans="1:3">
      <c r="A38">
        <v>39</v>
      </c>
      <c r="B38">
        <v>0</v>
      </c>
      <c r="C38">
        <v>3</v>
      </c>
    </row>
    <row r="39" spans="1:3">
      <c r="A39">
        <v>40</v>
      </c>
      <c r="B39">
        <v>0</v>
      </c>
      <c r="C39">
        <v>2</v>
      </c>
    </row>
    <row r="40" spans="1:3">
      <c r="A40">
        <v>42</v>
      </c>
      <c r="B40">
        <v>0</v>
      </c>
      <c r="C40">
        <v>6</v>
      </c>
    </row>
    <row r="41" spans="1:3">
      <c r="A41">
        <v>43</v>
      </c>
      <c r="B41">
        <v>0</v>
      </c>
      <c r="C41">
        <v>1</v>
      </c>
    </row>
    <row r="42" spans="1:3">
      <c r="A42">
        <v>44</v>
      </c>
      <c r="B42">
        <v>0</v>
      </c>
      <c r="C42">
        <v>11</v>
      </c>
    </row>
    <row r="43" spans="1:3">
      <c r="A43">
        <v>45</v>
      </c>
      <c r="B43">
        <v>0</v>
      </c>
      <c r="C43">
        <v>8</v>
      </c>
    </row>
    <row r="44" spans="1:3">
      <c r="A44">
        <v>46</v>
      </c>
      <c r="B44">
        <v>0</v>
      </c>
      <c r="C44">
        <v>1</v>
      </c>
    </row>
    <row r="45" spans="1:3">
      <c r="A45">
        <v>47</v>
      </c>
      <c r="B45">
        <v>0</v>
      </c>
      <c r="C45">
        <v>2</v>
      </c>
    </row>
    <row r="46" spans="1:3">
      <c r="A46">
        <v>48</v>
      </c>
      <c r="B46">
        <v>0</v>
      </c>
      <c r="C46">
        <v>3</v>
      </c>
    </row>
    <row r="47" spans="1:3">
      <c r="A47">
        <v>49</v>
      </c>
      <c r="B47">
        <v>0</v>
      </c>
      <c r="C47">
        <v>3</v>
      </c>
    </row>
    <row r="48" spans="1:3">
      <c r="A48">
        <v>50</v>
      </c>
      <c r="B48">
        <v>0</v>
      </c>
      <c r="C48">
        <v>1</v>
      </c>
    </row>
    <row r="49" spans="1:3">
      <c r="A49">
        <v>51</v>
      </c>
      <c r="B49">
        <v>0</v>
      </c>
      <c r="C49">
        <v>8</v>
      </c>
    </row>
    <row r="50" spans="1:3">
      <c r="A50">
        <v>52</v>
      </c>
      <c r="B50">
        <v>0</v>
      </c>
      <c r="C50">
        <v>10</v>
      </c>
    </row>
    <row r="51" spans="1:3">
      <c r="A51">
        <v>53</v>
      </c>
      <c r="B51">
        <v>0</v>
      </c>
      <c r="C51">
        <v>1</v>
      </c>
    </row>
    <row r="52" spans="1:3">
      <c r="A52">
        <v>54</v>
      </c>
      <c r="B52">
        <v>0</v>
      </c>
      <c r="C52">
        <v>3</v>
      </c>
    </row>
    <row r="53" spans="1:3">
      <c r="A53">
        <v>55</v>
      </c>
      <c r="B53">
        <v>0</v>
      </c>
      <c r="C53">
        <v>1</v>
      </c>
    </row>
    <row r="54" spans="1:3">
      <c r="A54">
        <v>56</v>
      </c>
      <c r="B54">
        <v>0</v>
      </c>
      <c r="C54">
        <v>7</v>
      </c>
    </row>
    <row r="55" spans="1:3">
      <c r="A55">
        <v>98</v>
      </c>
      <c r="B55">
        <v>0</v>
      </c>
      <c r="C55">
        <v>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D56" sqref="D56"/>
    </sheetView>
  </sheetViews>
  <sheetFormatPr defaultRowHeight="12.75"/>
  <cols>
    <col min="1" max="1" width="18.5703125" style="162" bestFit="1" customWidth="1"/>
    <col min="2" max="5" width="18.5703125" style="162" customWidth="1"/>
    <col min="7" max="16384" width="9.140625" style="162"/>
  </cols>
  <sheetData>
    <row r="1" spans="1:6" ht="15">
      <c r="A1" s="183" t="s">
        <v>251</v>
      </c>
      <c r="B1" s="183" t="s">
        <v>560</v>
      </c>
      <c r="C1" s="183" t="s">
        <v>561</v>
      </c>
      <c r="D1" s="183" t="s">
        <v>562</v>
      </c>
      <c r="E1" s="163"/>
      <c r="F1" s="163"/>
    </row>
    <row r="2" spans="1:6" ht="15">
      <c r="A2" s="184" t="s">
        <v>44</v>
      </c>
      <c r="B2" s="185">
        <v>47</v>
      </c>
      <c r="C2" s="185">
        <v>428</v>
      </c>
      <c r="D2" s="186">
        <v>11</v>
      </c>
      <c r="E2" s="164"/>
      <c r="F2" s="175"/>
    </row>
    <row r="3" spans="1:6" ht="15">
      <c r="A3" s="184" t="s">
        <v>47</v>
      </c>
      <c r="B3" s="185">
        <v>9</v>
      </c>
      <c r="C3" s="185">
        <v>37</v>
      </c>
      <c r="D3" s="186">
        <v>24.3</v>
      </c>
      <c r="E3" s="164"/>
      <c r="F3" s="175"/>
    </row>
    <row r="4" spans="1:6" ht="15">
      <c r="A4" s="184" t="s">
        <v>99</v>
      </c>
      <c r="B4" s="185">
        <v>30</v>
      </c>
      <c r="C4" s="185">
        <v>262</v>
      </c>
      <c r="D4" s="186">
        <v>11.5</v>
      </c>
      <c r="E4" s="164"/>
      <c r="F4" s="175"/>
    </row>
    <row r="5" spans="1:6" ht="15">
      <c r="A5" s="184" t="s">
        <v>48</v>
      </c>
      <c r="B5" s="185">
        <v>6994</v>
      </c>
      <c r="C5" s="185">
        <v>49640</v>
      </c>
      <c r="D5" s="186">
        <v>14.1</v>
      </c>
      <c r="E5" s="164"/>
      <c r="F5" s="175"/>
    </row>
    <row r="6" spans="1:6" ht="15">
      <c r="A6" s="184" t="s">
        <v>49</v>
      </c>
      <c r="B6" s="185">
        <v>55</v>
      </c>
      <c r="C6" s="185">
        <v>283</v>
      </c>
      <c r="D6" s="186">
        <v>19.399999999999999</v>
      </c>
      <c r="E6" s="164"/>
      <c r="F6" s="175"/>
    </row>
    <row r="7" spans="1:6" ht="15">
      <c r="A7" s="184" t="s">
        <v>52</v>
      </c>
      <c r="B7" s="185">
        <v>205</v>
      </c>
      <c r="C7" s="185">
        <v>1662</v>
      </c>
      <c r="D7" s="186">
        <v>12.3</v>
      </c>
      <c r="E7" s="164"/>
      <c r="F7" s="175"/>
    </row>
    <row r="8" spans="1:6" ht="15">
      <c r="A8" s="184" t="s">
        <v>53</v>
      </c>
      <c r="B8" s="185">
        <v>18</v>
      </c>
      <c r="C8" s="185">
        <v>158</v>
      </c>
      <c r="D8" s="186">
        <v>11.4</v>
      </c>
      <c r="E8" s="164"/>
      <c r="F8" s="175"/>
    </row>
    <row r="9" spans="1:6" ht="15">
      <c r="A9" s="184" t="s">
        <v>54</v>
      </c>
      <c r="B9" s="185">
        <v>30</v>
      </c>
      <c r="C9" s="185">
        <v>161</v>
      </c>
      <c r="D9" s="186">
        <v>18.600000000000001</v>
      </c>
      <c r="E9" s="164"/>
      <c r="F9" s="175"/>
    </row>
    <row r="10" spans="1:6" ht="15">
      <c r="A10" s="184" t="s">
        <v>55</v>
      </c>
      <c r="B10" s="185">
        <v>20</v>
      </c>
      <c r="C10" s="185">
        <v>284</v>
      </c>
      <c r="D10" s="186">
        <v>7</v>
      </c>
      <c r="E10" s="164"/>
      <c r="F10" s="175"/>
    </row>
    <row r="11" spans="1:6" ht="15">
      <c r="A11" s="184" t="s">
        <v>56</v>
      </c>
      <c r="B11" s="185">
        <v>70</v>
      </c>
      <c r="C11" s="185">
        <v>494</v>
      </c>
      <c r="D11" s="186">
        <v>14.2</v>
      </c>
      <c r="E11" s="164"/>
      <c r="F11" s="175"/>
    </row>
    <row r="12" spans="1:6" ht="15">
      <c r="A12" s="184" t="s">
        <v>396</v>
      </c>
      <c r="B12" s="185">
        <v>41</v>
      </c>
      <c r="C12" s="185">
        <v>372</v>
      </c>
      <c r="D12" s="186">
        <v>11</v>
      </c>
      <c r="E12" s="164"/>
      <c r="F12" s="175"/>
    </row>
    <row r="13" spans="1:6" ht="15">
      <c r="A13" s="184" t="s">
        <v>397</v>
      </c>
      <c r="B13" s="185">
        <v>87</v>
      </c>
      <c r="C13" s="185">
        <v>684</v>
      </c>
      <c r="D13" s="186">
        <v>12.7</v>
      </c>
      <c r="E13" s="164"/>
      <c r="F13" s="175"/>
    </row>
    <row r="14" spans="1:6" ht="15">
      <c r="A14" s="184" t="s">
        <v>398</v>
      </c>
      <c r="B14" s="185">
        <v>126</v>
      </c>
      <c r="C14" s="185">
        <v>987</v>
      </c>
      <c r="D14" s="186">
        <v>12.8</v>
      </c>
      <c r="E14" s="164"/>
      <c r="F14" s="175"/>
    </row>
    <row r="15" spans="1:6" ht="15">
      <c r="A15" s="184" t="s">
        <v>395</v>
      </c>
      <c r="B15" s="185">
        <v>37</v>
      </c>
      <c r="C15" s="185">
        <v>470</v>
      </c>
      <c r="D15" s="186">
        <v>7.9</v>
      </c>
      <c r="E15" s="164"/>
      <c r="F15" s="175"/>
    </row>
    <row r="16" spans="1:6" ht="15">
      <c r="A16" s="184" t="s">
        <v>60</v>
      </c>
      <c r="B16" s="185">
        <v>87</v>
      </c>
      <c r="C16" s="185">
        <v>478</v>
      </c>
      <c r="D16" s="186">
        <v>18.2</v>
      </c>
      <c r="E16" s="164"/>
      <c r="F16" s="175"/>
    </row>
    <row r="17" spans="1:6" ht="15">
      <c r="A17" s="184" t="s">
        <v>61</v>
      </c>
      <c r="B17" s="185">
        <v>2250</v>
      </c>
      <c r="C17" s="185">
        <v>14553</v>
      </c>
      <c r="D17" s="186">
        <v>15.5</v>
      </c>
      <c r="E17" s="164"/>
      <c r="F17" s="175"/>
    </row>
    <row r="18" spans="1:6" ht="15">
      <c r="A18" s="184" t="s">
        <v>62</v>
      </c>
      <c r="B18" s="185">
        <v>177</v>
      </c>
      <c r="C18" s="185">
        <v>3892</v>
      </c>
      <c r="D18" s="186">
        <v>4.5</v>
      </c>
      <c r="E18" s="164"/>
      <c r="F18" s="175"/>
    </row>
    <row r="19" spans="1:6" ht="15">
      <c r="A19" s="184" t="s">
        <v>63</v>
      </c>
      <c r="B19" s="185">
        <v>44</v>
      </c>
      <c r="C19" s="185">
        <v>312</v>
      </c>
      <c r="D19" s="186">
        <v>14.1</v>
      </c>
      <c r="E19" s="164"/>
      <c r="F19" s="175"/>
    </row>
    <row r="20" spans="1:6" ht="15">
      <c r="A20" s="184" t="s">
        <v>64</v>
      </c>
      <c r="B20" s="185">
        <v>15</v>
      </c>
      <c r="C20" s="185">
        <v>107</v>
      </c>
      <c r="D20" s="186">
        <v>14</v>
      </c>
      <c r="E20" s="164"/>
      <c r="F20" s="175"/>
    </row>
    <row r="21" spans="1:6" ht="15">
      <c r="A21" s="184" t="s">
        <v>65</v>
      </c>
      <c r="B21" s="185">
        <v>11</v>
      </c>
      <c r="C21" s="185">
        <v>53</v>
      </c>
      <c r="D21" s="186">
        <v>20.8</v>
      </c>
      <c r="E21" s="164"/>
      <c r="F21" s="175"/>
    </row>
    <row r="22" spans="1:6" ht="15">
      <c r="A22" s="184" t="s">
        <v>66</v>
      </c>
      <c r="B22" s="185">
        <v>28</v>
      </c>
      <c r="C22" s="185">
        <v>320</v>
      </c>
      <c r="D22" s="186">
        <v>8.8000000000000007</v>
      </c>
      <c r="E22" s="164"/>
      <c r="F22" s="175"/>
    </row>
    <row r="23" spans="1:6" ht="15">
      <c r="A23" s="184" t="s">
        <v>67</v>
      </c>
      <c r="B23" s="185">
        <v>816</v>
      </c>
      <c r="C23" s="185">
        <v>5065</v>
      </c>
      <c r="D23" s="186">
        <v>16.100000000000001</v>
      </c>
      <c r="E23" s="164"/>
      <c r="F23" s="175"/>
    </row>
    <row r="24" spans="1:6" ht="15">
      <c r="A24" s="184" t="s">
        <v>399</v>
      </c>
      <c r="B24" s="185">
        <v>10</v>
      </c>
      <c r="C24" s="185">
        <v>89</v>
      </c>
      <c r="D24" s="186">
        <v>11.2</v>
      </c>
      <c r="E24" s="164"/>
      <c r="F24" s="175"/>
    </row>
    <row r="25" spans="1:6" ht="15">
      <c r="A25" s="184" t="s">
        <v>98</v>
      </c>
      <c r="B25" s="185">
        <v>32</v>
      </c>
      <c r="C25" s="185">
        <v>302</v>
      </c>
      <c r="D25" s="186">
        <v>10.6</v>
      </c>
      <c r="E25" s="164"/>
      <c r="F25" s="175"/>
    </row>
    <row r="26" spans="1:6" ht="15">
      <c r="A26" s="184" t="s">
        <v>69</v>
      </c>
      <c r="B26" s="185">
        <v>1280</v>
      </c>
      <c r="C26" s="185">
        <v>9368</v>
      </c>
      <c r="D26" s="186">
        <v>13.7</v>
      </c>
      <c r="E26" s="164"/>
      <c r="F26" s="175"/>
    </row>
    <row r="27" spans="1:6" ht="15">
      <c r="A27" s="184" t="s">
        <v>70</v>
      </c>
      <c r="B27" s="185">
        <v>220</v>
      </c>
      <c r="C27" s="185">
        <v>2257</v>
      </c>
      <c r="D27" s="186">
        <v>9.6999999999999993</v>
      </c>
      <c r="E27" s="164"/>
      <c r="F27" s="175"/>
    </row>
    <row r="28" spans="1:6" ht="15">
      <c r="A28" s="184" t="s">
        <v>71</v>
      </c>
      <c r="B28" s="185">
        <v>28</v>
      </c>
      <c r="C28" s="185">
        <v>136</v>
      </c>
      <c r="D28" s="186">
        <v>20.6</v>
      </c>
      <c r="E28" s="164"/>
      <c r="F28" s="175"/>
    </row>
    <row r="29" spans="1:6" ht="15">
      <c r="A29" s="184" t="s">
        <v>400</v>
      </c>
      <c r="B29" s="185">
        <v>344</v>
      </c>
      <c r="C29" s="185">
        <v>2595</v>
      </c>
      <c r="D29" s="186">
        <v>13.3</v>
      </c>
      <c r="E29" s="164"/>
      <c r="F29" s="175"/>
    </row>
    <row r="30" spans="1:6" ht="15">
      <c r="A30" s="184" t="s">
        <v>126</v>
      </c>
      <c r="B30" s="185">
        <v>42</v>
      </c>
      <c r="C30" s="185">
        <v>363</v>
      </c>
      <c r="D30" s="186">
        <v>11.6</v>
      </c>
      <c r="E30" s="164"/>
      <c r="F30" s="175"/>
    </row>
    <row r="31" spans="1:6" ht="15">
      <c r="A31" s="184" t="s">
        <v>401</v>
      </c>
      <c r="B31" s="185">
        <v>57</v>
      </c>
      <c r="C31" s="185">
        <v>387</v>
      </c>
      <c r="D31" s="186">
        <v>14.7</v>
      </c>
      <c r="E31" s="164"/>
      <c r="F31" s="175"/>
    </row>
    <row r="32" spans="1:6" ht="15">
      <c r="A32" s="184" t="s">
        <v>75</v>
      </c>
      <c r="B32" s="185">
        <v>534</v>
      </c>
      <c r="C32" s="185">
        <v>4097</v>
      </c>
      <c r="D32" s="186">
        <v>13</v>
      </c>
      <c r="E32" s="164"/>
      <c r="F32" s="175"/>
    </row>
    <row r="33" spans="1:6" ht="15">
      <c r="A33" s="184" t="s">
        <v>76</v>
      </c>
      <c r="B33" s="185">
        <v>234</v>
      </c>
      <c r="C33" s="185">
        <v>1932</v>
      </c>
      <c r="D33" s="186">
        <v>12.1</v>
      </c>
      <c r="E33" s="164"/>
      <c r="F33" s="175"/>
    </row>
    <row r="34" spans="1:6" ht="15">
      <c r="A34" s="184" t="s">
        <v>402</v>
      </c>
      <c r="B34" s="185">
        <v>2417</v>
      </c>
      <c r="C34" s="185">
        <v>16770</v>
      </c>
      <c r="D34" s="186">
        <v>14.4</v>
      </c>
      <c r="E34" s="164"/>
      <c r="F34" s="175"/>
    </row>
    <row r="35" spans="1:6" ht="15">
      <c r="A35" s="184" t="s">
        <v>559</v>
      </c>
      <c r="B35" s="185">
        <v>15</v>
      </c>
      <c r="C35" s="185">
        <v>396</v>
      </c>
      <c r="D35" s="186">
        <v>3.8</v>
      </c>
      <c r="E35" s="164"/>
      <c r="F35" s="175"/>
    </row>
    <row r="36" spans="1:6" ht="15">
      <c r="A36" s="184" t="s">
        <v>78</v>
      </c>
      <c r="B36" s="185">
        <v>165</v>
      </c>
      <c r="C36" s="185">
        <v>1028</v>
      </c>
      <c r="D36" s="186">
        <v>16.100000000000001</v>
      </c>
      <c r="E36" s="164"/>
      <c r="F36" s="175"/>
    </row>
    <row r="37" spans="1:6" ht="15">
      <c r="A37" s="184" t="s">
        <v>79</v>
      </c>
      <c r="B37" s="185">
        <v>81</v>
      </c>
      <c r="C37" s="185">
        <v>657</v>
      </c>
      <c r="D37" s="186">
        <v>12.3</v>
      </c>
      <c r="E37" s="164"/>
      <c r="F37" s="175"/>
    </row>
    <row r="38" spans="1:6" ht="15">
      <c r="A38" s="184" t="s">
        <v>80</v>
      </c>
      <c r="B38" s="185">
        <v>190</v>
      </c>
      <c r="C38" s="185">
        <v>1816</v>
      </c>
      <c r="D38" s="186">
        <v>10.5</v>
      </c>
      <c r="E38" s="164"/>
      <c r="F38" s="175"/>
    </row>
    <row r="39" spans="1:6" ht="15">
      <c r="A39" s="184" t="s">
        <v>81</v>
      </c>
      <c r="B39" s="185">
        <v>233</v>
      </c>
      <c r="C39" s="185">
        <v>1984</v>
      </c>
      <c r="D39" s="186">
        <v>11.7</v>
      </c>
      <c r="E39" s="164"/>
      <c r="F39" s="175"/>
    </row>
    <row r="40" spans="1:6" ht="15">
      <c r="A40" s="184" t="s">
        <v>82</v>
      </c>
      <c r="B40" s="185">
        <v>3</v>
      </c>
      <c r="C40" s="185">
        <v>13</v>
      </c>
      <c r="D40" s="186">
        <v>23.1</v>
      </c>
      <c r="E40" s="164"/>
      <c r="F40" s="175"/>
    </row>
    <row r="41" spans="1:6" ht="15">
      <c r="A41" s="184" t="s">
        <v>83</v>
      </c>
      <c r="B41" s="185">
        <v>93</v>
      </c>
      <c r="C41" s="185">
        <v>507</v>
      </c>
      <c r="D41" s="186">
        <v>18.3</v>
      </c>
      <c r="E41" s="164"/>
      <c r="F41" s="175"/>
    </row>
    <row r="42" spans="1:6" ht="15">
      <c r="A42" s="184" t="s">
        <v>84</v>
      </c>
      <c r="B42" s="185">
        <v>9</v>
      </c>
      <c r="C42" s="185">
        <v>98</v>
      </c>
      <c r="D42" s="186">
        <v>9.1999999999999993</v>
      </c>
      <c r="E42" s="164"/>
      <c r="F42" s="175"/>
    </row>
    <row r="43" spans="1:6" ht="15">
      <c r="A43" s="184" t="s">
        <v>89</v>
      </c>
      <c r="B43" s="185">
        <v>11</v>
      </c>
      <c r="C43" s="185">
        <v>170</v>
      </c>
      <c r="D43" s="186">
        <v>6.5</v>
      </c>
      <c r="E43" s="164"/>
      <c r="F43" s="175"/>
    </row>
    <row r="44" spans="1:6" ht="15">
      <c r="A44" s="184" t="s">
        <v>85</v>
      </c>
      <c r="B44" s="185">
        <v>178</v>
      </c>
      <c r="C44" s="185">
        <v>1373</v>
      </c>
      <c r="D44" s="186">
        <v>13</v>
      </c>
      <c r="E44" s="164"/>
      <c r="F44" s="175"/>
    </row>
    <row r="45" spans="1:6" ht="15">
      <c r="A45" s="184" t="s">
        <v>86</v>
      </c>
      <c r="B45" s="185">
        <v>14</v>
      </c>
      <c r="C45" s="185">
        <v>105</v>
      </c>
      <c r="D45" s="186">
        <v>13.3</v>
      </c>
      <c r="E45" s="164"/>
      <c r="F45" s="175"/>
    </row>
    <row r="46" spans="1:6" ht="15">
      <c r="A46" s="184" t="s">
        <v>135</v>
      </c>
      <c r="B46" s="185">
        <v>31</v>
      </c>
      <c r="C46" s="185">
        <v>148</v>
      </c>
      <c r="D46" s="186">
        <v>20.9</v>
      </c>
      <c r="E46" s="164"/>
      <c r="F46" s="175"/>
    </row>
    <row r="47" spans="1:6" ht="15">
      <c r="A47" s="184" t="s">
        <v>88</v>
      </c>
      <c r="B47" s="185">
        <v>71</v>
      </c>
      <c r="C47" s="185">
        <v>649</v>
      </c>
      <c r="D47" s="186">
        <v>10.9</v>
      </c>
      <c r="E47" s="164"/>
      <c r="F47" s="175"/>
    </row>
    <row r="48" spans="1:6" ht="15">
      <c r="A48" s="184" t="s">
        <v>96</v>
      </c>
      <c r="B48" s="185">
        <v>9</v>
      </c>
      <c r="C48" s="185">
        <v>43</v>
      </c>
      <c r="D48" s="186">
        <v>20.9</v>
      </c>
      <c r="E48" s="178"/>
      <c r="F48" s="180"/>
    </row>
    <row r="49" spans="1:5" ht="15">
      <c r="A49" s="184" t="s">
        <v>90</v>
      </c>
      <c r="B49" s="185">
        <v>29</v>
      </c>
      <c r="C49" s="185">
        <v>407</v>
      </c>
      <c r="D49" s="186">
        <v>7.1</v>
      </c>
      <c r="E49" s="173"/>
    </row>
    <row r="50" spans="1:5" ht="15">
      <c r="A50" s="184" t="s">
        <v>91</v>
      </c>
      <c r="B50" s="185">
        <v>113</v>
      </c>
      <c r="C50" s="185">
        <v>673</v>
      </c>
      <c r="D50" s="186">
        <v>16.8</v>
      </c>
      <c r="E50" s="178"/>
    </row>
    <row r="51" spans="1:5" ht="15">
      <c r="A51" s="184" t="s">
        <v>92</v>
      </c>
      <c r="B51" s="185">
        <v>41</v>
      </c>
      <c r="C51" s="185">
        <v>317</v>
      </c>
      <c r="D51" s="186">
        <v>12.9</v>
      </c>
      <c r="E51" s="178"/>
    </row>
    <row r="52" spans="1:5" ht="15">
      <c r="A52" s="184" t="s">
        <v>93</v>
      </c>
      <c r="B52" s="185">
        <v>13</v>
      </c>
      <c r="C52" s="185">
        <v>111</v>
      </c>
      <c r="D52" s="186">
        <v>11.7</v>
      </c>
      <c r="E52" s="178"/>
    </row>
    <row r="53" spans="1:5" ht="15">
      <c r="A53" s="184" t="s">
        <v>94</v>
      </c>
      <c r="B53" s="185">
        <v>61</v>
      </c>
      <c r="C53" s="185">
        <v>281</v>
      </c>
      <c r="D53" s="186">
        <v>21.7</v>
      </c>
      <c r="E53" s="178"/>
    </row>
    <row r="54" spans="1:5" ht="15">
      <c r="A54" s="184" t="s">
        <v>404</v>
      </c>
      <c r="B54" s="185">
        <v>124</v>
      </c>
      <c r="C54" s="185">
        <v>1488</v>
      </c>
      <c r="D54" s="186">
        <v>8.3000000000000007</v>
      </c>
      <c r="E54" s="178"/>
    </row>
    <row r="55" spans="1:5" ht="15">
      <c r="A55" s="184" t="s">
        <v>97</v>
      </c>
      <c r="B55" s="185">
        <v>53</v>
      </c>
      <c r="C55" s="185">
        <v>447</v>
      </c>
      <c r="D55" s="186">
        <v>11.9</v>
      </c>
      <c r="E55" s="178"/>
    </row>
    <row r="56" spans="1:5" ht="15">
      <c r="A56" s="164"/>
      <c r="B56" s="179">
        <f>SUM(B2:B55)</f>
        <v>17932</v>
      </c>
      <c r="C56" s="179">
        <f>SUM(C2:C55)</f>
        <v>131709</v>
      </c>
      <c r="D56" s="188">
        <f>B56/C56</f>
        <v>0.13614863069342262</v>
      </c>
      <c r="E56" s="178"/>
    </row>
    <row r="57" spans="1:5" ht="15">
      <c r="A57" s="164"/>
      <c r="B57" s="179"/>
      <c r="C57" s="179"/>
      <c r="D57" s="179"/>
      <c r="E57" s="179"/>
    </row>
    <row r="58" spans="1:5" ht="15">
      <c r="A58" s="164"/>
      <c r="B58" s="179"/>
      <c r="C58" s="179"/>
      <c r="D58" s="179"/>
      <c r="E58" s="179"/>
    </row>
    <row r="59" spans="1:5" ht="15">
      <c r="A59" s="164"/>
      <c r="B59" s="179"/>
      <c r="C59" s="179"/>
      <c r="D59" s="179"/>
      <c r="E59" s="179"/>
    </row>
    <row r="60" spans="1:5" ht="15">
      <c r="A60" s="164"/>
      <c r="B60" s="179"/>
      <c r="C60" s="179"/>
      <c r="D60" s="179"/>
      <c r="E60" s="179"/>
    </row>
    <row r="61" spans="1:5" ht="15">
      <c r="A61" s="164"/>
      <c r="B61" s="179"/>
      <c r="C61" s="179"/>
      <c r="D61" s="179"/>
      <c r="E61" s="179"/>
    </row>
    <row r="62" spans="1:5" ht="15">
      <c r="A62" s="164"/>
      <c r="B62" s="179"/>
      <c r="C62" s="179"/>
      <c r="D62" s="179"/>
      <c r="E62" s="179"/>
    </row>
    <row r="63" spans="1:5" ht="15">
      <c r="A63" s="164"/>
      <c r="B63" s="179"/>
      <c r="C63" s="179"/>
      <c r="D63" s="179"/>
      <c r="E63" s="179"/>
    </row>
    <row r="64" spans="1:5" ht="15">
      <c r="A64" s="164"/>
      <c r="B64" s="179"/>
      <c r="C64" s="179"/>
      <c r="D64" s="179"/>
      <c r="E64" s="179"/>
    </row>
    <row r="65" spans="1:5" ht="15">
      <c r="A65" s="164"/>
      <c r="B65" s="179"/>
      <c r="C65" s="179"/>
      <c r="D65" s="179"/>
      <c r="E65" s="179"/>
    </row>
    <row r="66" spans="1:5" ht="15">
      <c r="A66" s="164"/>
      <c r="B66" s="179"/>
      <c r="C66" s="179"/>
      <c r="D66" s="179"/>
      <c r="E66" s="179"/>
    </row>
    <row r="67" spans="1:5" ht="15">
      <c r="A67" s="164"/>
      <c r="B67" s="179"/>
      <c r="C67" s="179"/>
      <c r="D67" s="179"/>
      <c r="E67" s="179"/>
    </row>
    <row r="68" spans="1:5" ht="15">
      <c r="A68" s="164"/>
      <c r="B68" s="179"/>
      <c r="C68" s="179"/>
      <c r="D68" s="179"/>
      <c r="E68" s="179"/>
    </row>
    <row r="69" spans="1:5" ht="15">
      <c r="A69" s="164"/>
      <c r="B69" s="179"/>
      <c r="C69" s="179"/>
      <c r="D69" s="179"/>
      <c r="E69" s="179"/>
    </row>
    <row r="70" spans="1:5" ht="15">
      <c r="A70" s="164"/>
      <c r="B70" s="179"/>
      <c r="C70" s="179"/>
      <c r="D70" s="179"/>
      <c r="E70" s="179"/>
    </row>
    <row r="71" spans="1:5" ht="15">
      <c r="A71" s="164"/>
      <c r="B71" s="179"/>
      <c r="C71" s="179"/>
      <c r="D71" s="179"/>
      <c r="E71" s="179"/>
    </row>
    <row r="72" spans="1:5" ht="15">
      <c r="A72" s="164"/>
      <c r="B72" s="179"/>
      <c r="C72" s="179"/>
      <c r="D72" s="179"/>
      <c r="E72" s="179"/>
    </row>
    <row r="73" spans="1:5" ht="15">
      <c r="A73" s="164"/>
      <c r="B73" s="179"/>
      <c r="C73" s="179"/>
      <c r="D73" s="179"/>
      <c r="E73" s="179"/>
    </row>
    <row r="74" spans="1:5" ht="15">
      <c r="A74" s="164"/>
      <c r="B74" s="179"/>
      <c r="C74" s="179"/>
      <c r="D74" s="179"/>
      <c r="E74" s="179"/>
    </row>
    <row r="75" spans="1:5" ht="15">
      <c r="A75" s="164"/>
      <c r="B75" s="179"/>
      <c r="C75" s="179"/>
      <c r="D75" s="179"/>
      <c r="E75" s="179"/>
    </row>
    <row r="76" spans="1:5" ht="15">
      <c r="A76" s="164"/>
      <c r="B76" s="179"/>
      <c r="C76" s="179"/>
      <c r="D76" s="179"/>
      <c r="E76" s="179"/>
    </row>
    <row r="77" spans="1:5" ht="15">
      <c r="A77" s="164"/>
      <c r="B77" s="179"/>
      <c r="C77" s="179"/>
      <c r="D77" s="179"/>
      <c r="E77" s="179"/>
    </row>
    <row r="78" spans="1:5" ht="15">
      <c r="A78" s="164"/>
      <c r="B78" s="179"/>
      <c r="C78" s="179"/>
      <c r="D78" s="179"/>
      <c r="E78" s="179"/>
    </row>
    <row r="79" spans="1:5" ht="15">
      <c r="A79" s="164"/>
      <c r="B79" s="179"/>
      <c r="C79" s="179"/>
      <c r="D79" s="179"/>
      <c r="E79" s="179"/>
    </row>
    <row r="80" spans="1:5" ht="15">
      <c r="A80" s="164"/>
      <c r="B80" s="179"/>
      <c r="C80" s="179"/>
      <c r="D80" s="179"/>
      <c r="E80" s="179"/>
    </row>
    <row r="81" spans="1:5" ht="15">
      <c r="A81" s="164"/>
      <c r="B81" s="179"/>
      <c r="C81" s="179"/>
      <c r="D81" s="179"/>
      <c r="E81" s="179"/>
    </row>
    <row r="82" spans="1:5" ht="15">
      <c r="A82" s="164"/>
      <c r="B82" s="179"/>
      <c r="C82" s="179"/>
      <c r="D82" s="179"/>
      <c r="E82" s="179"/>
    </row>
    <row r="83" spans="1:5" ht="15">
      <c r="A83" s="164"/>
      <c r="B83" s="179"/>
      <c r="C83" s="179"/>
      <c r="D83" s="179"/>
      <c r="E83" s="179"/>
    </row>
    <row r="84" spans="1:5" ht="15">
      <c r="A84" s="164"/>
      <c r="B84" s="179"/>
      <c r="C84" s="179"/>
      <c r="D84" s="179"/>
      <c r="E84" s="179"/>
    </row>
    <row r="85" spans="1:5" ht="15">
      <c r="A85" s="164"/>
      <c r="B85" s="179"/>
      <c r="C85" s="179"/>
      <c r="D85" s="179"/>
      <c r="E85" s="179"/>
    </row>
    <row r="86" spans="1:5" ht="15">
      <c r="A86" s="164"/>
      <c r="B86" s="179"/>
      <c r="C86" s="179"/>
      <c r="D86" s="179"/>
      <c r="E86" s="179"/>
    </row>
    <row r="87" spans="1:5" ht="15">
      <c r="A87" s="164"/>
      <c r="B87" s="179"/>
      <c r="C87" s="179"/>
      <c r="D87" s="179"/>
      <c r="E87" s="179"/>
    </row>
    <row r="88" spans="1:5" ht="15">
      <c r="A88" s="164"/>
      <c r="B88" s="179"/>
      <c r="C88" s="179"/>
      <c r="D88" s="179"/>
      <c r="E88" s="179"/>
    </row>
    <row r="89" spans="1:5" ht="15">
      <c r="A89" s="164"/>
      <c r="B89" s="179"/>
      <c r="C89" s="179"/>
      <c r="D89" s="179"/>
      <c r="E89" s="179"/>
    </row>
    <row r="90" spans="1:5" ht="15">
      <c r="A90" s="164"/>
      <c r="B90" s="179"/>
      <c r="C90" s="179"/>
      <c r="D90" s="179"/>
      <c r="E90" s="179"/>
    </row>
    <row r="91" spans="1:5" ht="15">
      <c r="A91" s="164"/>
      <c r="B91" s="179"/>
      <c r="C91" s="179"/>
      <c r="D91" s="179"/>
      <c r="E91" s="179"/>
    </row>
    <row r="92" spans="1:5" ht="15">
      <c r="A92" s="164"/>
      <c r="B92" s="179"/>
      <c r="C92" s="179"/>
      <c r="D92" s="179"/>
      <c r="E92" s="179"/>
    </row>
    <row r="93" spans="1:5" ht="15">
      <c r="A93" s="164"/>
      <c r="B93" s="179"/>
      <c r="C93" s="179"/>
      <c r="D93" s="179"/>
      <c r="E93" s="179"/>
    </row>
    <row r="94" spans="1:5" ht="15">
      <c r="A94" s="164"/>
      <c r="B94" s="179"/>
      <c r="C94" s="179"/>
      <c r="D94" s="179"/>
      <c r="E94" s="179"/>
    </row>
    <row r="95" spans="1:5" ht="15">
      <c r="A95" s="164"/>
      <c r="B95" s="179"/>
      <c r="C95" s="179"/>
      <c r="D95" s="179"/>
      <c r="E95" s="179"/>
    </row>
    <row r="96" spans="1:5" ht="15">
      <c r="A96" s="164"/>
      <c r="B96" s="179"/>
      <c r="C96" s="179"/>
      <c r="D96" s="179"/>
      <c r="E96" s="179"/>
    </row>
    <row r="97" spans="1:5" ht="15">
      <c r="A97" s="164"/>
      <c r="B97" s="179"/>
      <c r="C97" s="179"/>
      <c r="D97" s="179"/>
      <c r="E97" s="179"/>
    </row>
    <row r="98" spans="1:5" ht="15">
      <c r="A98" s="164"/>
      <c r="B98" s="179"/>
      <c r="C98" s="179"/>
      <c r="D98" s="179"/>
      <c r="E98" s="179"/>
    </row>
    <row r="99" spans="1:5" ht="15">
      <c r="A99" s="164"/>
      <c r="B99" s="179"/>
      <c r="C99" s="179"/>
      <c r="D99" s="179"/>
      <c r="E99" s="179"/>
    </row>
    <row r="100" spans="1:5" ht="15">
      <c r="A100" s="164"/>
      <c r="B100" s="179"/>
      <c r="C100" s="179"/>
      <c r="D100" s="179"/>
      <c r="E100" s="179"/>
    </row>
    <row r="101" spans="1:5" ht="15">
      <c r="A101" s="164"/>
      <c r="B101" s="179"/>
      <c r="C101" s="179"/>
      <c r="D101" s="179"/>
      <c r="E101" s="179"/>
    </row>
    <row r="102" spans="1:5" ht="15">
      <c r="A102" s="164"/>
      <c r="B102" s="179"/>
      <c r="C102" s="179"/>
      <c r="D102" s="179"/>
      <c r="E102" s="179"/>
    </row>
    <row r="103" spans="1:5" ht="15">
      <c r="D103" s="179"/>
      <c r="E103" s="179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D2" sqref="D2:D55"/>
    </sheetView>
  </sheetViews>
  <sheetFormatPr defaultRowHeight="12.75"/>
  <cols>
    <col min="1" max="1" width="18.5703125" bestFit="1" customWidth="1"/>
    <col min="2" max="2" width="11.28515625" bestFit="1" customWidth="1"/>
  </cols>
  <sheetData>
    <row r="1" spans="1:4" ht="15">
      <c r="A1" s="189" t="s">
        <v>251</v>
      </c>
      <c r="B1" s="189" t="s">
        <v>563</v>
      </c>
      <c r="C1" s="189" t="s">
        <v>564</v>
      </c>
      <c r="D1" s="189" t="s">
        <v>10</v>
      </c>
    </row>
    <row r="2" spans="1:4" ht="15">
      <c r="A2" s="190" t="s">
        <v>44</v>
      </c>
      <c r="B2" s="191">
        <v>56364</v>
      </c>
      <c r="C2" s="191">
        <v>62667</v>
      </c>
      <c r="D2" s="193">
        <v>89.9</v>
      </c>
    </row>
    <row r="3" spans="1:4" ht="15">
      <c r="A3" s="190" t="s">
        <v>47</v>
      </c>
      <c r="B3" s="191">
        <v>5492</v>
      </c>
      <c r="C3" s="191">
        <v>5743</v>
      </c>
      <c r="D3" s="193">
        <v>95.6</v>
      </c>
    </row>
    <row r="4" spans="1:4" ht="15">
      <c r="A4" s="190" t="s">
        <v>99</v>
      </c>
      <c r="B4" s="191">
        <v>36085.5</v>
      </c>
      <c r="C4" s="191">
        <v>40626</v>
      </c>
      <c r="D4" s="193">
        <v>88.8</v>
      </c>
    </row>
    <row r="5" spans="1:4" ht="15">
      <c r="A5" s="190" t="s">
        <v>48</v>
      </c>
      <c r="B5" s="191">
        <v>7697486.4300000072</v>
      </c>
      <c r="C5" s="191">
        <v>8345510</v>
      </c>
      <c r="D5" s="193">
        <v>92.2</v>
      </c>
    </row>
    <row r="6" spans="1:4" ht="15">
      <c r="A6" s="190" t="s">
        <v>49</v>
      </c>
      <c r="B6" s="191">
        <v>41410</v>
      </c>
      <c r="C6" s="191">
        <v>47749</v>
      </c>
      <c r="D6" s="193">
        <v>86.7</v>
      </c>
    </row>
    <row r="7" spans="1:4" ht="15">
      <c r="A7" s="190" t="s">
        <v>52</v>
      </c>
      <c r="B7" s="191">
        <v>238073.5</v>
      </c>
      <c r="C7" s="191">
        <v>276930</v>
      </c>
      <c r="D7" s="193">
        <v>86</v>
      </c>
    </row>
    <row r="8" spans="1:4" ht="15">
      <c r="A8" s="190" t="s">
        <v>53</v>
      </c>
      <c r="B8" s="191">
        <v>24388</v>
      </c>
      <c r="C8" s="191">
        <v>26542</v>
      </c>
      <c r="D8" s="193">
        <v>91.9</v>
      </c>
    </row>
    <row r="9" spans="1:4" ht="15">
      <c r="A9" s="190" t="s">
        <v>54</v>
      </c>
      <c r="B9" s="191">
        <v>24197.5</v>
      </c>
      <c r="C9" s="191">
        <v>26442</v>
      </c>
      <c r="D9" s="193">
        <v>91.5</v>
      </c>
    </row>
    <row r="10" spans="1:4" ht="15">
      <c r="A10" s="190" t="s">
        <v>55</v>
      </c>
      <c r="B10" s="191">
        <v>41795</v>
      </c>
      <c r="C10" s="191">
        <v>42963</v>
      </c>
      <c r="D10" s="193">
        <v>97.3</v>
      </c>
    </row>
    <row r="11" spans="1:4" ht="15">
      <c r="A11" s="190" t="s">
        <v>56</v>
      </c>
      <c r="B11" s="191">
        <v>68639.72</v>
      </c>
      <c r="C11" s="191">
        <v>82344</v>
      </c>
      <c r="D11" s="193">
        <v>83.4</v>
      </c>
    </row>
    <row r="12" spans="1:4" ht="15">
      <c r="A12" s="190" t="s">
        <v>396</v>
      </c>
      <c r="B12" s="191">
        <v>58958.5</v>
      </c>
      <c r="C12" s="191">
        <v>63167</v>
      </c>
      <c r="D12" s="193">
        <v>93.3</v>
      </c>
    </row>
    <row r="13" spans="1:4" ht="15">
      <c r="A13" s="190" t="s">
        <v>397</v>
      </c>
      <c r="B13" s="191">
        <v>116845.85</v>
      </c>
      <c r="C13" s="191">
        <v>119421</v>
      </c>
      <c r="D13" s="193">
        <v>97.8</v>
      </c>
    </row>
    <row r="14" spans="1:4" ht="15">
      <c r="A14" s="190" t="s">
        <v>398</v>
      </c>
      <c r="B14" s="191">
        <v>153483.5</v>
      </c>
      <c r="C14" s="191">
        <v>167403</v>
      </c>
      <c r="D14" s="193">
        <v>91.7</v>
      </c>
    </row>
    <row r="15" spans="1:4" ht="15">
      <c r="A15" s="190" t="s">
        <v>395</v>
      </c>
      <c r="B15" s="191">
        <v>72494</v>
      </c>
      <c r="C15" s="191">
        <v>76850</v>
      </c>
      <c r="D15" s="193">
        <v>94.3</v>
      </c>
    </row>
    <row r="16" spans="1:4" ht="15">
      <c r="A16" s="190" t="s">
        <v>60</v>
      </c>
      <c r="B16" s="191">
        <v>72879.09</v>
      </c>
      <c r="C16" s="191">
        <v>80625</v>
      </c>
      <c r="D16" s="193">
        <v>90.4</v>
      </c>
    </row>
    <row r="17" spans="1:4" ht="15">
      <c r="A17" s="190" t="s">
        <v>61</v>
      </c>
      <c r="B17" s="191">
        <v>2235069.8199999994</v>
      </c>
      <c r="C17" s="191">
        <v>2415975</v>
      </c>
      <c r="D17" s="193">
        <v>92.5</v>
      </c>
    </row>
    <row r="18" spans="1:4" ht="15">
      <c r="A18" s="190" t="s">
        <v>62</v>
      </c>
      <c r="B18" s="191">
        <v>911051</v>
      </c>
      <c r="C18" s="191">
        <v>912490</v>
      </c>
      <c r="D18" s="193">
        <v>99.8</v>
      </c>
    </row>
    <row r="19" spans="1:4" ht="15">
      <c r="A19" s="190" t="s">
        <v>63</v>
      </c>
      <c r="B19" s="191">
        <v>49174</v>
      </c>
      <c r="C19" s="191">
        <v>52892</v>
      </c>
      <c r="D19" s="193">
        <v>93</v>
      </c>
    </row>
    <row r="20" spans="1:4" ht="15">
      <c r="A20" s="190" t="s">
        <v>64</v>
      </c>
      <c r="B20" s="191">
        <v>17795</v>
      </c>
      <c r="C20" s="191">
        <v>19163</v>
      </c>
      <c r="D20" s="193">
        <v>92.9</v>
      </c>
    </row>
    <row r="21" spans="1:4" ht="15">
      <c r="A21" s="190" t="s">
        <v>65</v>
      </c>
      <c r="B21" s="191">
        <v>7992</v>
      </c>
      <c r="C21" s="191">
        <v>8733</v>
      </c>
      <c r="D21" s="193">
        <v>91.5</v>
      </c>
    </row>
    <row r="22" spans="1:4" ht="15">
      <c r="A22" s="190" t="s">
        <v>66</v>
      </c>
      <c r="B22" s="191">
        <v>50871</v>
      </c>
      <c r="C22" s="191">
        <v>52392</v>
      </c>
      <c r="D22" s="193">
        <v>97.1</v>
      </c>
    </row>
    <row r="23" spans="1:4" ht="15">
      <c r="A23" s="190" t="s">
        <v>67</v>
      </c>
      <c r="B23" s="191">
        <v>751577.25</v>
      </c>
      <c r="C23" s="191">
        <v>838836</v>
      </c>
      <c r="D23" s="193">
        <v>89.6</v>
      </c>
    </row>
    <row r="24" spans="1:4" ht="15">
      <c r="A24" s="190" t="s">
        <v>399</v>
      </c>
      <c r="B24" s="191">
        <v>13524.810000000001</v>
      </c>
      <c r="C24" s="191">
        <v>14820</v>
      </c>
      <c r="D24" s="193">
        <v>91.3</v>
      </c>
    </row>
    <row r="25" spans="1:4" ht="15">
      <c r="A25" s="190" t="s">
        <v>98</v>
      </c>
      <c r="B25" s="191">
        <v>46511.5</v>
      </c>
      <c r="C25" s="191">
        <v>54570</v>
      </c>
      <c r="D25" s="193">
        <v>85.2</v>
      </c>
    </row>
    <row r="26" spans="1:4" ht="15">
      <c r="A26" s="190" t="s">
        <v>69</v>
      </c>
      <c r="B26" s="191">
        <v>1489185.5</v>
      </c>
      <c r="C26" s="191">
        <v>1596266</v>
      </c>
      <c r="D26" s="193">
        <v>93.3</v>
      </c>
    </row>
    <row r="27" spans="1:4" ht="15">
      <c r="A27" s="190" t="s">
        <v>70</v>
      </c>
      <c r="B27" s="191">
        <v>325372.43000000005</v>
      </c>
      <c r="C27" s="191">
        <v>373995</v>
      </c>
      <c r="D27" s="193">
        <v>87</v>
      </c>
    </row>
    <row r="28" spans="1:4" ht="15">
      <c r="A28" s="190" t="s">
        <v>71</v>
      </c>
      <c r="B28" s="191">
        <v>22384</v>
      </c>
      <c r="C28" s="191">
        <v>23899</v>
      </c>
      <c r="D28" s="193">
        <v>93.7</v>
      </c>
    </row>
    <row r="29" spans="1:4" ht="15">
      <c r="A29" s="190" t="s">
        <v>400</v>
      </c>
      <c r="B29" s="191">
        <v>405878.53000000009</v>
      </c>
      <c r="C29" s="191">
        <v>435564</v>
      </c>
      <c r="D29" s="193">
        <v>93.2</v>
      </c>
    </row>
    <row r="30" spans="1:4" ht="15">
      <c r="A30" s="190" t="s">
        <v>126</v>
      </c>
      <c r="B30" s="191">
        <v>48066.5</v>
      </c>
      <c r="C30" s="191">
        <v>56169</v>
      </c>
      <c r="D30" s="193">
        <v>85.6</v>
      </c>
    </row>
    <row r="31" spans="1:4" ht="15">
      <c r="A31" s="190" t="s">
        <v>401</v>
      </c>
      <c r="B31" s="191">
        <v>48912.5</v>
      </c>
      <c r="C31" s="191">
        <v>55625</v>
      </c>
      <c r="D31" s="193">
        <v>87.9</v>
      </c>
    </row>
    <row r="32" spans="1:4" ht="15">
      <c r="A32" s="190" t="s">
        <v>75</v>
      </c>
      <c r="B32" s="191">
        <v>602842.44999999995</v>
      </c>
      <c r="C32" s="191">
        <v>674619</v>
      </c>
      <c r="D32" s="193">
        <v>89.4</v>
      </c>
    </row>
    <row r="33" spans="1:4" ht="15">
      <c r="A33" s="190" t="s">
        <v>76</v>
      </c>
      <c r="B33" s="191">
        <v>320295</v>
      </c>
      <c r="C33" s="191">
        <v>335684</v>
      </c>
      <c r="D33" s="193">
        <v>95.4</v>
      </c>
    </row>
    <row r="34" spans="1:4" ht="15">
      <c r="A34" s="190" t="s">
        <v>402</v>
      </c>
      <c r="B34" s="191">
        <v>2595854.5</v>
      </c>
      <c r="C34" s="191">
        <v>2809058</v>
      </c>
      <c r="D34" s="193">
        <v>92.4</v>
      </c>
    </row>
    <row r="35" spans="1:4" ht="15">
      <c r="A35" s="190" t="s">
        <v>559</v>
      </c>
      <c r="B35" s="191">
        <v>60769</v>
      </c>
      <c r="C35" s="191">
        <v>62791</v>
      </c>
      <c r="D35" s="193">
        <v>96.8</v>
      </c>
    </row>
    <row r="36" spans="1:4" ht="15">
      <c r="A36" s="190" t="s">
        <v>78</v>
      </c>
      <c r="B36" s="191">
        <v>179390</v>
      </c>
      <c r="C36" s="191">
        <v>181976</v>
      </c>
      <c r="D36" s="193">
        <v>98.6</v>
      </c>
    </row>
    <row r="37" spans="1:4" ht="15">
      <c r="A37" s="190" t="s">
        <v>79</v>
      </c>
      <c r="B37" s="191">
        <v>101690</v>
      </c>
      <c r="C37" s="191">
        <v>110682</v>
      </c>
      <c r="D37" s="193">
        <v>91.9</v>
      </c>
    </row>
    <row r="38" spans="1:4" ht="15">
      <c r="A38" s="190" t="s">
        <v>80</v>
      </c>
      <c r="B38" s="191">
        <v>224052</v>
      </c>
      <c r="C38" s="191">
        <v>263116</v>
      </c>
      <c r="D38" s="193">
        <v>85.2</v>
      </c>
    </row>
    <row r="39" spans="1:4" ht="15">
      <c r="A39" s="190" t="s">
        <v>81</v>
      </c>
      <c r="B39" s="191">
        <v>266830</v>
      </c>
      <c r="C39" s="191">
        <v>306065</v>
      </c>
      <c r="D39" s="193">
        <v>87.2</v>
      </c>
    </row>
    <row r="40" spans="1:4" ht="15">
      <c r="A40" s="190" t="s">
        <v>82</v>
      </c>
      <c r="B40" s="191">
        <v>1920</v>
      </c>
      <c r="C40" s="191">
        <v>2098</v>
      </c>
      <c r="D40" s="193">
        <v>91.5</v>
      </c>
    </row>
    <row r="41" spans="1:4" ht="15">
      <c r="A41" s="190" t="s">
        <v>83</v>
      </c>
      <c r="B41" s="191">
        <v>81424.399999999994</v>
      </c>
      <c r="C41" s="191">
        <v>87440</v>
      </c>
      <c r="D41" s="193">
        <v>93.1</v>
      </c>
    </row>
    <row r="42" spans="1:4" ht="15">
      <c r="A42" s="190" t="s">
        <v>84</v>
      </c>
      <c r="B42" s="191">
        <v>15506.25</v>
      </c>
      <c r="C42" s="191">
        <v>16541</v>
      </c>
      <c r="D42" s="193">
        <v>93.7</v>
      </c>
    </row>
    <row r="43" spans="1:4" ht="15">
      <c r="A43" s="190" t="s">
        <v>89</v>
      </c>
      <c r="B43" s="191">
        <v>24455.95</v>
      </c>
      <c r="C43" s="191">
        <v>27844</v>
      </c>
      <c r="D43" s="193">
        <v>87.8</v>
      </c>
    </row>
    <row r="44" spans="1:4" ht="15">
      <c r="A44" s="190" t="s">
        <v>85</v>
      </c>
      <c r="B44" s="191">
        <v>235386</v>
      </c>
      <c r="C44" s="191">
        <v>235386</v>
      </c>
      <c r="D44" s="193">
        <v>100</v>
      </c>
    </row>
    <row r="45" spans="1:4" ht="15">
      <c r="A45" s="190" t="s">
        <v>86</v>
      </c>
      <c r="B45" s="191">
        <v>13460.5</v>
      </c>
      <c r="C45" s="191">
        <v>14807</v>
      </c>
      <c r="D45" s="193">
        <v>90.9</v>
      </c>
    </row>
    <row r="46" spans="1:4" ht="15">
      <c r="A46" s="190" t="s">
        <v>135</v>
      </c>
      <c r="B46" s="191">
        <v>22348</v>
      </c>
      <c r="C46" s="191">
        <v>24507</v>
      </c>
      <c r="D46" s="193">
        <v>91.2</v>
      </c>
    </row>
    <row r="47" spans="1:4" ht="15">
      <c r="A47" s="190" t="s">
        <v>88</v>
      </c>
      <c r="B47" s="191">
        <v>96732.400000000009</v>
      </c>
      <c r="C47" s="191">
        <v>108220</v>
      </c>
      <c r="D47" s="193">
        <v>89.4</v>
      </c>
    </row>
    <row r="48" spans="1:4" ht="15">
      <c r="A48" s="190" t="s">
        <v>96</v>
      </c>
      <c r="B48" s="191">
        <v>6475</v>
      </c>
      <c r="C48" s="191">
        <v>7284</v>
      </c>
      <c r="D48" s="193">
        <v>88.9</v>
      </c>
    </row>
    <row r="49" spans="1:4" ht="15">
      <c r="A49" s="190" t="s">
        <v>90</v>
      </c>
      <c r="B49" s="191">
        <v>66451.5</v>
      </c>
      <c r="C49" s="191">
        <v>70823</v>
      </c>
      <c r="D49" s="193">
        <v>93.8</v>
      </c>
    </row>
    <row r="50" spans="1:4" ht="15">
      <c r="A50" s="190" t="s">
        <v>91</v>
      </c>
      <c r="B50" s="191">
        <v>103301.25000000001</v>
      </c>
      <c r="C50" s="191">
        <v>112159</v>
      </c>
      <c r="D50" s="193">
        <v>92.1</v>
      </c>
    </row>
    <row r="51" spans="1:4" ht="15">
      <c r="A51" s="190" t="s">
        <v>92</v>
      </c>
      <c r="B51" s="191">
        <v>50254</v>
      </c>
      <c r="C51" s="191">
        <v>55408</v>
      </c>
      <c r="D51" s="193">
        <v>90.7</v>
      </c>
    </row>
    <row r="52" spans="1:4" ht="15">
      <c r="A52" s="190" t="s">
        <v>93</v>
      </c>
      <c r="B52" s="191">
        <v>17116</v>
      </c>
      <c r="C52" s="191">
        <v>18273</v>
      </c>
      <c r="D52" s="193">
        <v>93.7</v>
      </c>
    </row>
    <row r="53" spans="1:4" ht="15">
      <c r="A53" s="190" t="s">
        <v>94</v>
      </c>
      <c r="B53" s="191">
        <v>40830.5</v>
      </c>
      <c r="C53" s="191">
        <v>45994</v>
      </c>
      <c r="D53" s="193">
        <v>88.8</v>
      </c>
    </row>
    <row r="54" spans="1:4" ht="15">
      <c r="A54" s="190" t="s">
        <v>404</v>
      </c>
      <c r="B54" s="191">
        <v>260357</v>
      </c>
      <c r="C54" s="191">
        <v>262999</v>
      </c>
      <c r="D54" s="193">
        <v>99</v>
      </c>
    </row>
    <row r="55" spans="1:4" ht="15">
      <c r="A55" s="190" t="s">
        <v>97</v>
      </c>
      <c r="B55" s="191">
        <v>60654.15</v>
      </c>
      <c r="C55" s="191">
        <v>74045</v>
      </c>
      <c r="D55" s="193">
        <v>81.900000000000006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20" workbookViewId="0">
      <selection activeCell="O46" sqref="O46"/>
    </sheetView>
  </sheetViews>
  <sheetFormatPr defaultRowHeight="12.75"/>
  <cols>
    <col min="12" max="12" width="9.140625" style="205"/>
  </cols>
  <sheetData>
    <row r="1" spans="1:13">
      <c r="A1" t="s">
        <v>251</v>
      </c>
      <c r="B1" t="s">
        <v>565</v>
      </c>
      <c r="C1" t="s">
        <v>566</v>
      </c>
      <c r="D1" t="s">
        <v>567</v>
      </c>
      <c r="E1" t="s">
        <v>568</v>
      </c>
      <c r="F1" t="s">
        <v>569</v>
      </c>
      <c r="G1" t="s">
        <v>570</v>
      </c>
      <c r="H1" t="s">
        <v>571</v>
      </c>
      <c r="I1" t="s">
        <v>572</v>
      </c>
      <c r="J1" t="s">
        <v>573</v>
      </c>
      <c r="K1" t="s">
        <v>574</v>
      </c>
    </row>
    <row r="2" spans="1:13">
      <c r="A2" t="s">
        <v>44</v>
      </c>
      <c r="B2">
        <v>3</v>
      </c>
      <c r="C2">
        <v>31</v>
      </c>
      <c r="D2">
        <v>3</v>
      </c>
      <c r="E2">
        <v>1</v>
      </c>
      <c r="F2">
        <v>1</v>
      </c>
      <c r="G2">
        <v>5</v>
      </c>
      <c r="H2">
        <v>1</v>
      </c>
      <c r="I2">
        <v>20</v>
      </c>
      <c r="J2" s="65">
        <v>0.6452</v>
      </c>
      <c r="K2" s="65">
        <v>0.64500000000000002</v>
      </c>
      <c r="L2" s="205" t="s">
        <v>575</v>
      </c>
      <c r="M2" s="65">
        <v>0.64500000000000002</v>
      </c>
    </row>
    <row r="3" spans="1:13">
      <c r="A3" t="s">
        <v>47</v>
      </c>
      <c r="B3">
        <v>4</v>
      </c>
      <c r="C3">
        <v>5</v>
      </c>
      <c r="I3">
        <v>5</v>
      </c>
      <c r="J3" s="65">
        <v>1</v>
      </c>
      <c r="K3" s="65">
        <v>1</v>
      </c>
      <c r="L3" s="205" t="s">
        <v>576</v>
      </c>
      <c r="M3" s="65">
        <v>1</v>
      </c>
    </row>
    <row r="4" spans="1:13">
      <c r="A4" t="s">
        <v>99</v>
      </c>
      <c r="B4">
        <v>56</v>
      </c>
      <c r="C4">
        <v>15</v>
      </c>
      <c r="F4">
        <v>2</v>
      </c>
      <c r="H4">
        <v>1</v>
      </c>
      <c r="I4">
        <v>12</v>
      </c>
      <c r="J4" s="65">
        <v>0.8</v>
      </c>
      <c r="K4" s="65">
        <v>0.8</v>
      </c>
      <c r="L4" s="205" t="s">
        <v>577</v>
      </c>
      <c r="M4" s="65">
        <v>0.8</v>
      </c>
    </row>
    <row r="5" spans="1:13">
      <c r="A5" t="s">
        <v>48</v>
      </c>
      <c r="B5">
        <v>5</v>
      </c>
      <c r="C5">
        <v>4426</v>
      </c>
      <c r="D5">
        <v>653</v>
      </c>
      <c r="E5">
        <v>81</v>
      </c>
      <c r="F5">
        <v>100</v>
      </c>
      <c r="G5">
        <v>479</v>
      </c>
      <c r="H5">
        <v>31</v>
      </c>
      <c r="I5">
        <v>3082</v>
      </c>
      <c r="J5" s="65">
        <v>0.69630000000000003</v>
      </c>
      <c r="K5" s="65">
        <v>0.69599999999999995</v>
      </c>
      <c r="L5" s="205" t="s">
        <v>578</v>
      </c>
      <c r="M5" s="65">
        <v>0.69599999999999995</v>
      </c>
    </row>
    <row r="6" spans="1:13">
      <c r="A6" t="s">
        <v>49</v>
      </c>
      <c r="B6">
        <v>6</v>
      </c>
      <c r="C6">
        <v>27</v>
      </c>
      <c r="D6">
        <v>2</v>
      </c>
      <c r="G6">
        <v>3</v>
      </c>
      <c r="I6">
        <v>22</v>
      </c>
      <c r="J6" s="65">
        <v>0.81479999999999997</v>
      </c>
      <c r="K6" s="65">
        <v>0.81499999999999995</v>
      </c>
      <c r="L6" s="205" t="s">
        <v>579</v>
      </c>
      <c r="M6" s="65">
        <v>0.81499999999999995</v>
      </c>
    </row>
    <row r="7" spans="1:13">
      <c r="A7" t="s">
        <v>52</v>
      </c>
      <c r="B7">
        <v>7</v>
      </c>
      <c r="C7">
        <v>198</v>
      </c>
      <c r="D7">
        <v>54</v>
      </c>
      <c r="E7">
        <v>7</v>
      </c>
      <c r="F7">
        <v>5</v>
      </c>
      <c r="G7">
        <v>34</v>
      </c>
      <c r="H7">
        <v>4</v>
      </c>
      <c r="I7">
        <v>94</v>
      </c>
      <c r="J7" s="65">
        <v>0.47470000000000001</v>
      </c>
      <c r="K7" s="65">
        <v>0.47499999999999998</v>
      </c>
      <c r="L7" s="205" t="s">
        <v>580</v>
      </c>
      <c r="M7" s="65">
        <v>0.47499999999999998</v>
      </c>
    </row>
    <row r="8" spans="1:13">
      <c r="A8" t="s">
        <v>53</v>
      </c>
      <c r="B8">
        <v>8</v>
      </c>
      <c r="C8">
        <v>5</v>
      </c>
      <c r="D8">
        <v>1</v>
      </c>
      <c r="I8">
        <v>4</v>
      </c>
      <c r="J8" s="65">
        <v>0.8</v>
      </c>
      <c r="K8" s="65">
        <v>0.8</v>
      </c>
      <c r="L8" s="205" t="s">
        <v>577</v>
      </c>
      <c r="M8" s="65">
        <v>0.8</v>
      </c>
    </row>
    <row r="9" spans="1:13">
      <c r="A9" t="s">
        <v>54</v>
      </c>
      <c r="B9">
        <v>9</v>
      </c>
      <c r="C9">
        <v>23</v>
      </c>
      <c r="E9">
        <v>1</v>
      </c>
      <c r="F9">
        <v>2</v>
      </c>
      <c r="G9">
        <v>6</v>
      </c>
      <c r="H9">
        <v>1</v>
      </c>
      <c r="I9">
        <v>13</v>
      </c>
      <c r="J9" s="65">
        <v>0.56520000000000004</v>
      </c>
      <c r="K9" s="65">
        <v>0.56499999999999995</v>
      </c>
      <c r="L9" s="205" t="s">
        <v>581</v>
      </c>
      <c r="M9" s="65">
        <v>0.56499999999999995</v>
      </c>
    </row>
    <row r="10" spans="1:13">
      <c r="A10" t="s">
        <v>55</v>
      </c>
      <c r="B10">
        <v>10</v>
      </c>
      <c r="C10">
        <v>23</v>
      </c>
      <c r="D10">
        <v>3</v>
      </c>
      <c r="F10">
        <v>2</v>
      </c>
      <c r="G10">
        <v>2</v>
      </c>
      <c r="I10">
        <v>16</v>
      </c>
      <c r="J10" s="65">
        <v>0.69569999999999999</v>
      </c>
      <c r="K10" s="65">
        <v>0.69599999999999995</v>
      </c>
      <c r="L10" s="205" t="s">
        <v>578</v>
      </c>
      <c r="M10" s="65">
        <v>0.69599999999999995</v>
      </c>
    </row>
    <row r="11" spans="1:13">
      <c r="A11" t="s">
        <v>56</v>
      </c>
      <c r="B11">
        <v>11</v>
      </c>
      <c r="C11">
        <v>52</v>
      </c>
      <c r="D11">
        <v>2</v>
      </c>
      <c r="F11">
        <v>1</v>
      </c>
      <c r="G11">
        <v>4</v>
      </c>
      <c r="I11">
        <v>45</v>
      </c>
      <c r="J11" s="65">
        <v>0.86539999999999995</v>
      </c>
      <c r="K11" s="65">
        <v>0.86499999999999999</v>
      </c>
      <c r="L11" s="205" t="s">
        <v>582</v>
      </c>
      <c r="M11" s="65">
        <v>0.86499999999999999</v>
      </c>
    </row>
    <row r="12" spans="1:13">
      <c r="A12" t="s">
        <v>396</v>
      </c>
      <c r="B12">
        <v>12</v>
      </c>
      <c r="C12">
        <v>40</v>
      </c>
      <c r="F12">
        <v>1</v>
      </c>
      <c r="G12">
        <v>1</v>
      </c>
      <c r="H12">
        <v>1</v>
      </c>
      <c r="I12">
        <v>37</v>
      </c>
      <c r="J12" s="65">
        <v>0.92500000000000004</v>
      </c>
      <c r="K12" s="65">
        <v>0.92500000000000004</v>
      </c>
      <c r="L12" s="205" t="s">
        <v>583</v>
      </c>
      <c r="M12" s="65">
        <v>0.92500000000000004</v>
      </c>
    </row>
    <row r="13" spans="1:13">
      <c r="A13" t="s">
        <v>397</v>
      </c>
      <c r="B13">
        <v>13</v>
      </c>
      <c r="C13">
        <v>40</v>
      </c>
      <c r="D13">
        <v>5</v>
      </c>
      <c r="E13">
        <v>1</v>
      </c>
      <c r="F13">
        <v>5</v>
      </c>
      <c r="G13">
        <v>8</v>
      </c>
      <c r="I13">
        <v>21</v>
      </c>
      <c r="J13" s="65">
        <v>0.52500000000000002</v>
      </c>
      <c r="K13" s="65">
        <v>0.52500000000000002</v>
      </c>
      <c r="L13" s="205" t="s">
        <v>584</v>
      </c>
      <c r="M13" s="65">
        <v>0.52500000000000002</v>
      </c>
    </row>
    <row r="14" spans="1:13">
      <c r="A14" t="s">
        <v>398</v>
      </c>
      <c r="B14">
        <v>14</v>
      </c>
      <c r="C14">
        <v>143</v>
      </c>
      <c r="D14">
        <v>7</v>
      </c>
      <c r="E14">
        <v>13</v>
      </c>
      <c r="F14">
        <v>29</v>
      </c>
      <c r="G14">
        <v>28</v>
      </c>
      <c r="H14">
        <v>12</v>
      </c>
      <c r="I14">
        <v>54</v>
      </c>
      <c r="J14" s="65">
        <v>0.37759999999999999</v>
      </c>
      <c r="K14" s="65">
        <v>0.378</v>
      </c>
      <c r="L14" s="205" t="s">
        <v>585</v>
      </c>
      <c r="M14" s="65">
        <v>0.378</v>
      </c>
    </row>
    <row r="15" spans="1:13">
      <c r="A15" t="s">
        <v>395</v>
      </c>
      <c r="B15">
        <v>2</v>
      </c>
      <c r="C15">
        <v>30</v>
      </c>
      <c r="D15">
        <v>6</v>
      </c>
      <c r="G15">
        <v>3</v>
      </c>
      <c r="I15">
        <v>21</v>
      </c>
      <c r="J15" s="65">
        <v>0.7</v>
      </c>
      <c r="K15" s="65">
        <v>0.7</v>
      </c>
      <c r="L15" s="205" t="s">
        <v>586</v>
      </c>
      <c r="M15" s="65">
        <v>0.7</v>
      </c>
    </row>
    <row r="16" spans="1:13">
      <c r="A16" t="s">
        <v>60</v>
      </c>
      <c r="B16">
        <v>15</v>
      </c>
      <c r="C16">
        <v>56</v>
      </c>
      <c r="D16">
        <v>5</v>
      </c>
      <c r="E16">
        <v>4</v>
      </c>
      <c r="F16">
        <v>1</v>
      </c>
      <c r="G16">
        <v>5</v>
      </c>
      <c r="H16">
        <v>1</v>
      </c>
      <c r="I16">
        <v>40</v>
      </c>
      <c r="J16" s="65">
        <v>0.71430000000000005</v>
      </c>
      <c r="K16" s="65">
        <v>0.71399999999999997</v>
      </c>
      <c r="L16" s="205" t="s">
        <v>587</v>
      </c>
      <c r="M16" s="65">
        <v>0.71399999999999997</v>
      </c>
    </row>
    <row r="17" spans="1:13">
      <c r="A17" t="s">
        <v>61</v>
      </c>
      <c r="B17">
        <v>16</v>
      </c>
      <c r="C17">
        <v>1267</v>
      </c>
      <c r="D17">
        <v>90</v>
      </c>
      <c r="E17">
        <v>33</v>
      </c>
      <c r="F17">
        <v>173</v>
      </c>
      <c r="G17">
        <v>67</v>
      </c>
      <c r="H17">
        <v>15</v>
      </c>
      <c r="I17">
        <v>889</v>
      </c>
      <c r="J17" s="65">
        <v>0.70169999999999999</v>
      </c>
      <c r="K17" s="65">
        <v>0.70199999999999996</v>
      </c>
      <c r="L17" s="205" t="s">
        <v>588</v>
      </c>
      <c r="M17" s="65">
        <v>0.70199999999999996</v>
      </c>
    </row>
    <row r="18" spans="1:13">
      <c r="A18" t="s">
        <v>62</v>
      </c>
      <c r="B18">
        <v>17</v>
      </c>
      <c r="C18">
        <v>373</v>
      </c>
      <c r="D18">
        <v>34</v>
      </c>
      <c r="E18">
        <v>14</v>
      </c>
      <c r="F18">
        <v>44</v>
      </c>
      <c r="G18">
        <v>39</v>
      </c>
      <c r="H18">
        <v>2</v>
      </c>
      <c r="I18">
        <v>240</v>
      </c>
      <c r="J18" s="65">
        <v>0.64339999999999997</v>
      </c>
      <c r="K18" s="65">
        <v>0.64300000000000002</v>
      </c>
      <c r="L18" s="205" t="s">
        <v>589</v>
      </c>
      <c r="M18" s="65">
        <v>0.64300000000000002</v>
      </c>
    </row>
    <row r="19" spans="1:13">
      <c r="A19" t="s">
        <v>63</v>
      </c>
      <c r="B19">
        <v>18</v>
      </c>
      <c r="C19">
        <v>22</v>
      </c>
      <c r="D19">
        <v>1</v>
      </c>
      <c r="F19">
        <v>1</v>
      </c>
      <c r="G19">
        <v>2</v>
      </c>
      <c r="I19">
        <v>18</v>
      </c>
      <c r="J19" s="65">
        <v>0.81820000000000004</v>
      </c>
      <c r="K19" s="65">
        <v>0.81799999999999995</v>
      </c>
      <c r="L19" s="205" t="s">
        <v>590</v>
      </c>
      <c r="M19" s="65">
        <v>0.81799999999999995</v>
      </c>
    </row>
    <row r="20" spans="1:13">
      <c r="A20" t="s">
        <v>64</v>
      </c>
      <c r="B20">
        <v>19</v>
      </c>
      <c r="C20">
        <v>14</v>
      </c>
      <c r="D20">
        <v>2</v>
      </c>
      <c r="F20">
        <v>1</v>
      </c>
      <c r="G20">
        <v>1</v>
      </c>
      <c r="I20">
        <v>10</v>
      </c>
      <c r="J20" s="65">
        <v>0.71430000000000005</v>
      </c>
      <c r="K20" s="65">
        <v>0.71399999999999997</v>
      </c>
      <c r="L20" s="205" t="s">
        <v>587</v>
      </c>
      <c r="M20" s="65">
        <v>0.71399999999999997</v>
      </c>
    </row>
    <row r="21" spans="1:13">
      <c r="A21" t="s">
        <v>65</v>
      </c>
      <c r="B21">
        <v>20</v>
      </c>
      <c r="C21">
        <v>3</v>
      </c>
      <c r="F21">
        <v>2</v>
      </c>
      <c r="I21">
        <v>1</v>
      </c>
      <c r="J21" s="65">
        <v>0.33329999999999999</v>
      </c>
      <c r="K21" s="65">
        <v>0.33300000000000002</v>
      </c>
      <c r="L21" s="205" t="s">
        <v>591</v>
      </c>
      <c r="M21" s="65">
        <v>0.33300000000000002</v>
      </c>
    </row>
    <row r="22" spans="1:13">
      <c r="A22" t="s">
        <v>66</v>
      </c>
      <c r="B22">
        <v>21</v>
      </c>
      <c r="C22">
        <v>35</v>
      </c>
      <c r="E22">
        <v>3</v>
      </c>
      <c r="F22">
        <v>4</v>
      </c>
      <c r="G22">
        <v>2</v>
      </c>
      <c r="H22">
        <v>4</v>
      </c>
      <c r="I22">
        <v>22</v>
      </c>
      <c r="J22" s="65">
        <v>0.62860000000000005</v>
      </c>
      <c r="K22" s="65">
        <v>0.629</v>
      </c>
      <c r="L22" s="205" t="s">
        <v>592</v>
      </c>
      <c r="M22" s="65">
        <v>0.629</v>
      </c>
    </row>
    <row r="23" spans="1:13">
      <c r="A23" t="s">
        <v>67</v>
      </c>
      <c r="B23">
        <v>22</v>
      </c>
      <c r="C23">
        <v>503</v>
      </c>
      <c r="D23">
        <v>21</v>
      </c>
      <c r="E23">
        <v>21</v>
      </c>
      <c r="F23">
        <v>59</v>
      </c>
      <c r="G23">
        <v>39</v>
      </c>
      <c r="H23">
        <v>14</v>
      </c>
      <c r="I23">
        <v>349</v>
      </c>
      <c r="J23" s="65">
        <v>0.69379999999999997</v>
      </c>
      <c r="K23" s="65">
        <v>0.69399999999999995</v>
      </c>
      <c r="L23" s="205" t="s">
        <v>593</v>
      </c>
      <c r="M23" s="65">
        <v>0.69399999999999995</v>
      </c>
    </row>
    <row r="24" spans="1:13">
      <c r="A24" t="s">
        <v>399</v>
      </c>
      <c r="B24">
        <v>23</v>
      </c>
      <c r="C24">
        <v>14</v>
      </c>
      <c r="F24">
        <v>1</v>
      </c>
      <c r="G24">
        <v>1</v>
      </c>
      <c r="I24">
        <v>12</v>
      </c>
      <c r="J24" s="65">
        <v>0.85709999999999997</v>
      </c>
      <c r="K24" s="65">
        <v>0.85699999999999998</v>
      </c>
      <c r="L24" s="205" t="s">
        <v>594</v>
      </c>
      <c r="M24" s="65">
        <v>0.85699999999999998</v>
      </c>
    </row>
    <row r="25" spans="1:13">
      <c r="A25" t="s">
        <v>98</v>
      </c>
      <c r="B25">
        <v>55</v>
      </c>
      <c r="C25">
        <v>27</v>
      </c>
      <c r="D25">
        <v>1</v>
      </c>
      <c r="F25">
        <v>2</v>
      </c>
      <c r="G25">
        <v>4</v>
      </c>
      <c r="I25">
        <v>20</v>
      </c>
      <c r="J25" s="65">
        <v>0.74070000000000003</v>
      </c>
      <c r="K25" s="65">
        <v>0.74099999999999999</v>
      </c>
      <c r="L25" s="205" t="s">
        <v>595</v>
      </c>
      <c r="M25" s="65">
        <v>0.74099999999999999</v>
      </c>
    </row>
    <row r="26" spans="1:13">
      <c r="A26" t="s">
        <v>69</v>
      </c>
      <c r="B26">
        <v>24</v>
      </c>
      <c r="C26">
        <v>912</v>
      </c>
      <c r="D26">
        <v>88</v>
      </c>
      <c r="E26">
        <v>35</v>
      </c>
      <c r="F26">
        <v>43</v>
      </c>
      <c r="G26">
        <v>56</v>
      </c>
      <c r="H26">
        <v>24</v>
      </c>
      <c r="I26">
        <v>666</v>
      </c>
      <c r="J26" s="65">
        <v>0.73029999999999995</v>
      </c>
      <c r="K26" s="65">
        <v>0.73</v>
      </c>
      <c r="L26" s="205" t="s">
        <v>596</v>
      </c>
      <c r="M26" s="65">
        <v>0.73</v>
      </c>
    </row>
    <row r="27" spans="1:13">
      <c r="A27" t="s">
        <v>70</v>
      </c>
      <c r="B27">
        <v>25</v>
      </c>
      <c r="C27">
        <v>217</v>
      </c>
      <c r="D27">
        <v>10</v>
      </c>
      <c r="E27">
        <v>13</v>
      </c>
      <c r="F27">
        <v>10</v>
      </c>
      <c r="G27">
        <v>13</v>
      </c>
      <c r="H27">
        <v>2</v>
      </c>
      <c r="I27">
        <v>169</v>
      </c>
      <c r="J27" s="65">
        <v>0.77880000000000005</v>
      </c>
      <c r="K27" s="65">
        <v>0.77900000000000003</v>
      </c>
      <c r="L27" s="205" t="s">
        <v>597</v>
      </c>
      <c r="M27" s="65">
        <v>0.77900000000000003</v>
      </c>
    </row>
    <row r="28" spans="1:13">
      <c r="A28" t="s">
        <v>71</v>
      </c>
      <c r="B28">
        <v>27</v>
      </c>
      <c r="C28">
        <v>12</v>
      </c>
      <c r="E28">
        <v>1</v>
      </c>
      <c r="I28">
        <v>11</v>
      </c>
      <c r="J28" s="65">
        <v>0.91669999999999996</v>
      </c>
      <c r="K28" s="65">
        <v>0.91700000000000004</v>
      </c>
      <c r="L28" s="205" t="s">
        <v>598</v>
      </c>
      <c r="M28" s="65">
        <v>0.91700000000000004</v>
      </c>
    </row>
    <row r="29" spans="1:13">
      <c r="A29" t="s">
        <v>400</v>
      </c>
      <c r="B29">
        <v>28</v>
      </c>
      <c r="C29">
        <v>235</v>
      </c>
      <c r="D29">
        <v>12</v>
      </c>
      <c r="E29">
        <v>6</v>
      </c>
      <c r="F29">
        <v>11</v>
      </c>
      <c r="G29">
        <v>38</v>
      </c>
      <c r="I29">
        <v>168</v>
      </c>
      <c r="J29" s="65">
        <v>0.71489999999999998</v>
      </c>
      <c r="K29" s="65">
        <v>0.71499999999999997</v>
      </c>
      <c r="L29" s="205" t="s">
        <v>599</v>
      </c>
      <c r="M29" s="65">
        <v>0.71499999999999997</v>
      </c>
    </row>
    <row r="30" spans="1:13">
      <c r="A30" t="s">
        <v>126</v>
      </c>
      <c r="B30">
        <v>29</v>
      </c>
      <c r="C30">
        <v>46</v>
      </c>
      <c r="D30">
        <v>8</v>
      </c>
      <c r="F30">
        <v>3</v>
      </c>
      <c r="G30">
        <v>13</v>
      </c>
      <c r="I30">
        <v>22</v>
      </c>
      <c r="J30" s="65">
        <v>0.4783</v>
      </c>
      <c r="K30" s="65">
        <v>0.47799999999999998</v>
      </c>
      <c r="L30" s="205" t="s">
        <v>600</v>
      </c>
      <c r="M30" s="65">
        <v>0.47799999999999998</v>
      </c>
    </row>
    <row r="31" spans="1:13">
      <c r="A31" t="s">
        <v>401</v>
      </c>
      <c r="B31">
        <v>30</v>
      </c>
      <c r="C31">
        <v>53</v>
      </c>
      <c r="D31">
        <v>10</v>
      </c>
      <c r="F31">
        <v>1</v>
      </c>
      <c r="G31">
        <v>13</v>
      </c>
      <c r="I31">
        <v>29</v>
      </c>
      <c r="J31" s="65">
        <v>0.54720000000000002</v>
      </c>
      <c r="K31" s="65">
        <v>0.54700000000000004</v>
      </c>
      <c r="L31" s="205" t="s">
        <v>601</v>
      </c>
      <c r="M31" s="65">
        <v>0.54700000000000004</v>
      </c>
    </row>
    <row r="32" spans="1:13">
      <c r="A32" t="s">
        <v>75</v>
      </c>
      <c r="B32">
        <v>31</v>
      </c>
      <c r="C32">
        <v>271</v>
      </c>
      <c r="D32">
        <v>30</v>
      </c>
      <c r="E32">
        <v>15</v>
      </c>
      <c r="F32">
        <v>32</v>
      </c>
      <c r="G32">
        <v>27</v>
      </c>
      <c r="H32">
        <v>25</v>
      </c>
      <c r="I32">
        <v>142</v>
      </c>
      <c r="J32" s="65">
        <v>0.52400000000000002</v>
      </c>
      <c r="K32" s="65">
        <v>0.52400000000000002</v>
      </c>
      <c r="L32" s="205" t="s">
        <v>602</v>
      </c>
      <c r="M32" s="65">
        <v>0.52400000000000002</v>
      </c>
    </row>
    <row r="33" spans="1:13">
      <c r="A33" t="s">
        <v>76</v>
      </c>
      <c r="B33">
        <v>32</v>
      </c>
      <c r="C33">
        <v>206</v>
      </c>
      <c r="D33">
        <v>51</v>
      </c>
      <c r="E33">
        <v>3</v>
      </c>
      <c r="F33">
        <v>11</v>
      </c>
      <c r="G33">
        <v>47</v>
      </c>
      <c r="H33">
        <v>1</v>
      </c>
      <c r="I33">
        <v>93</v>
      </c>
      <c r="J33" s="65">
        <v>0.45150000000000001</v>
      </c>
      <c r="K33" s="65">
        <v>0.45100000000000001</v>
      </c>
      <c r="L33" s="205" t="s">
        <v>603</v>
      </c>
      <c r="M33" s="65">
        <v>0.45100000000000001</v>
      </c>
    </row>
    <row r="34" spans="1:13">
      <c r="A34" t="s">
        <v>402</v>
      </c>
      <c r="B34">
        <v>33</v>
      </c>
      <c r="C34">
        <v>1549</v>
      </c>
      <c r="D34">
        <v>86</v>
      </c>
      <c r="E34">
        <v>30</v>
      </c>
      <c r="F34">
        <v>168</v>
      </c>
      <c r="G34">
        <v>150</v>
      </c>
      <c r="H34">
        <v>23</v>
      </c>
      <c r="I34">
        <v>1092</v>
      </c>
      <c r="J34" s="65">
        <v>0.70499999999999996</v>
      </c>
      <c r="K34" s="65">
        <v>0.70499999999999996</v>
      </c>
      <c r="L34" s="205" t="s">
        <v>604</v>
      </c>
      <c r="M34" s="65">
        <v>0.70499999999999996</v>
      </c>
    </row>
    <row r="35" spans="1:13">
      <c r="A35" t="s">
        <v>78</v>
      </c>
      <c r="B35">
        <v>34</v>
      </c>
      <c r="C35">
        <v>239</v>
      </c>
      <c r="D35">
        <v>25</v>
      </c>
      <c r="E35">
        <v>19</v>
      </c>
      <c r="F35">
        <v>82</v>
      </c>
      <c r="G35">
        <v>35</v>
      </c>
      <c r="H35">
        <v>2</v>
      </c>
      <c r="I35">
        <v>76</v>
      </c>
      <c r="J35" s="65">
        <v>0.318</v>
      </c>
      <c r="K35" s="65">
        <v>0.318</v>
      </c>
      <c r="L35" s="205" t="s">
        <v>605</v>
      </c>
      <c r="M35" s="65">
        <v>0.318</v>
      </c>
    </row>
    <row r="36" spans="1:13">
      <c r="A36" t="s">
        <v>79</v>
      </c>
      <c r="B36">
        <v>35</v>
      </c>
      <c r="C36">
        <v>56</v>
      </c>
      <c r="E36">
        <v>4</v>
      </c>
      <c r="F36">
        <v>4</v>
      </c>
      <c r="G36">
        <v>5</v>
      </c>
      <c r="H36">
        <v>2</v>
      </c>
      <c r="I36">
        <v>41</v>
      </c>
      <c r="J36" s="65">
        <v>0.73209999999999997</v>
      </c>
      <c r="K36" s="65">
        <v>0.73199999999999998</v>
      </c>
      <c r="L36" s="205" t="s">
        <v>606</v>
      </c>
      <c r="M36" s="65">
        <v>0.73199999999999998</v>
      </c>
    </row>
    <row r="37" spans="1:13">
      <c r="A37" t="s">
        <v>80</v>
      </c>
      <c r="B37">
        <v>36</v>
      </c>
      <c r="C37">
        <v>130</v>
      </c>
      <c r="D37">
        <v>10</v>
      </c>
      <c r="E37">
        <v>5</v>
      </c>
      <c r="F37">
        <v>9</v>
      </c>
      <c r="G37">
        <v>22</v>
      </c>
      <c r="H37">
        <v>3</v>
      </c>
      <c r="I37">
        <v>81</v>
      </c>
      <c r="J37" s="65">
        <v>0.62309999999999999</v>
      </c>
      <c r="K37" s="65">
        <v>0.623</v>
      </c>
      <c r="L37" s="205" t="s">
        <v>607</v>
      </c>
      <c r="M37" s="65">
        <v>0.623</v>
      </c>
    </row>
    <row r="38" spans="1:13">
      <c r="A38" t="s">
        <v>81</v>
      </c>
      <c r="B38">
        <v>37</v>
      </c>
      <c r="C38">
        <v>181</v>
      </c>
      <c r="D38">
        <v>8</v>
      </c>
      <c r="E38">
        <v>21</v>
      </c>
      <c r="F38">
        <v>12</v>
      </c>
      <c r="G38">
        <v>19</v>
      </c>
      <c r="H38">
        <v>21</v>
      </c>
      <c r="I38">
        <v>100</v>
      </c>
      <c r="J38" s="65">
        <v>0.55249999999999999</v>
      </c>
      <c r="K38" s="65">
        <v>0.55200000000000005</v>
      </c>
      <c r="L38" s="205" t="s">
        <v>608</v>
      </c>
      <c r="M38" s="65">
        <v>0.55200000000000005</v>
      </c>
    </row>
    <row r="39" spans="1:13">
      <c r="A39" t="s">
        <v>82</v>
      </c>
      <c r="B39">
        <v>38</v>
      </c>
      <c r="C39">
        <v>1</v>
      </c>
      <c r="I39">
        <v>1</v>
      </c>
      <c r="J39" s="65">
        <v>1</v>
      </c>
      <c r="K39" s="65">
        <v>1</v>
      </c>
      <c r="L39" s="205" t="s">
        <v>576</v>
      </c>
      <c r="M39" s="65">
        <v>1</v>
      </c>
    </row>
    <row r="40" spans="1:13">
      <c r="A40" t="s">
        <v>83</v>
      </c>
      <c r="B40">
        <v>39</v>
      </c>
      <c r="C40">
        <v>40</v>
      </c>
      <c r="D40">
        <v>1</v>
      </c>
      <c r="F40">
        <v>1</v>
      </c>
      <c r="G40">
        <v>4</v>
      </c>
      <c r="I40">
        <v>34</v>
      </c>
      <c r="J40" s="65">
        <v>0.85</v>
      </c>
      <c r="K40" s="65">
        <v>0.85</v>
      </c>
      <c r="L40" s="205" t="s">
        <v>609</v>
      </c>
      <c r="M40" s="65">
        <v>0.85</v>
      </c>
    </row>
    <row r="41" spans="1:13">
      <c r="A41" t="s">
        <v>84</v>
      </c>
      <c r="B41">
        <v>40</v>
      </c>
      <c r="C41">
        <v>8</v>
      </c>
      <c r="G41">
        <v>2</v>
      </c>
      <c r="I41">
        <v>6</v>
      </c>
      <c r="J41" s="65">
        <v>0.75</v>
      </c>
      <c r="K41" s="65">
        <v>0.75</v>
      </c>
      <c r="L41" s="205" t="s">
        <v>610</v>
      </c>
      <c r="M41" s="65">
        <v>0.75</v>
      </c>
    </row>
    <row r="42" spans="1:13">
      <c r="A42" t="s">
        <v>89</v>
      </c>
      <c r="B42">
        <v>46</v>
      </c>
      <c r="C42">
        <v>10</v>
      </c>
      <c r="E42">
        <v>1</v>
      </c>
      <c r="I42">
        <v>9</v>
      </c>
      <c r="J42" s="65">
        <v>0.9</v>
      </c>
      <c r="K42" s="65">
        <v>0.9</v>
      </c>
      <c r="L42" s="205" t="s">
        <v>611</v>
      </c>
      <c r="M42" s="65">
        <v>0.9</v>
      </c>
    </row>
    <row r="43" spans="1:13">
      <c r="A43" t="s">
        <v>85</v>
      </c>
      <c r="B43">
        <v>42</v>
      </c>
      <c r="C43">
        <v>113</v>
      </c>
      <c r="D43">
        <v>10</v>
      </c>
      <c r="E43">
        <v>9</v>
      </c>
      <c r="F43">
        <v>3</v>
      </c>
      <c r="G43">
        <v>10</v>
      </c>
      <c r="H43">
        <v>1</v>
      </c>
      <c r="I43">
        <v>80</v>
      </c>
      <c r="J43" s="65">
        <v>0.70799999999999996</v>
      </c>
      <c r="K43" s="65">
        <v>0.70799999999999996</v>
      </c>
      <c r="L43" s="205" t="s">
        <v>612</v>
      </c>
      <c r="M43" s="65">
        <v>0.70799999999999996</v>
      </c>
    </row>
    <row r="44" spans="1:13">
      <c r="A44" t="s">
        <v>86</v>
      </c>
      <c r="B44">
        <v>43</v>
      </c>
      <c r="C44">
        <v>11</v>
      </c>
      <c r="G44">
        <v>2</v>
      </c>
      <c r="I44">
        <v>9</v>
      </c>
      <c r="J44" s="65">
        <v>0.81820000000000004</v>
      </c>
      <c r="K44" s="65">
        <v>0.81799999999999995</v>
      </c>
      <c r="L44" s="205" t="s">
        <v>590</v>
      </c>
      <c r="M44" s="65">
        <v>0.81799999999999995</v>
      </c>
    </row>
    <row r="45" spans="1:13">
      <c r="A45" t="s">
        <v>135</v>
      </c>
      <c r="B45">
        <v>44</v>
      </c>
      <c r="C45">
        <v>13</v>
      </c>
      <c r="D45">
        <v>1</v>
      </c>
      <c r="E45">
        <v>1</v>
      </c>
      <c r="G45">
        <v>1</v>
      </c>
      <c r="I45">
        <v>10</v>
      </c>
      <c r="J45" s="65">
        <v>0.76919999999999999</v>
      </c>
      <c r="K45" s="65">
        <v>0.76900000000000002</v>
      </c>
      <c r="L45" s="205" t="s">
        <v>613</v>
      </c>
      <c r="M45" s="65">
        <v>0.76900000000000002</v>
      </c>
    </row>
    <row r="46" spans="1:13">
      <c r="A46" t="s">
        <v>88</v>
      </c>
      <c r="B46">
        <v>45</v>
      </c>
      <c r="C46">
        <v>45</v>
      </c>
      <c r="D46">
        <v>3</v>
      </c>
      <c r="E46">
        <v>1</v>
      </c>
      <c r="F46">
        <v>1</v>
      </c>
      <c r="G46">
        <v>10</v>
      </c>
      <c r="I46">
        <v>30</v>
      </c>
      <c r="J46" s="65">
        <v>0.66669999999999996</v>
      </c>
      <c r="K46" s="65">
        <v>0.66700000000000004</v>
      </c>
      <c r="L46" s="205" t="s">
        <v>614</v>
      </c>
      <c r="M46" s="65">
        <v>0.66700000000000004</v>
      </c>
    </row>
    <row r="47" spans="1:13">
      <c r="A47" t="s">
        <v>96</v>
      </c>
      <c r="B47">
        <v>53</v>
      </c>
      <c r="C47">
        <v>6</v>
      </c>
      <c r="D47">
        <v>1</v>
      </c>
      <c r="H47">
        <v>1</v>
      </c>
      <c r="I47">
        <v>4</v>
      </c>
      <c r="J47" s="65">
        <v>0.66669999999999996</v>
      </c>
      <c r="K47" s="65">
        <v>0.66700000000000004</v>
      </c>
      <c r="L47" s="205" t="s">
        <v>614</v>
      </c>
      <c r="M47" s="65">
        <v>0.66700000000000004</v>
      </c>
    </row>
    <row r="48" spans="1:13">
      <c r="A48" t="s">
        <v>90</v>
      </c>
      <c r="B48">
        <v>47</v>
      </c>
      <c r="C48">
        <v>28</v>
      </c>
      <c r="F48">
        <v>1</v>
      </c>
      <c r="I48">
        <v>27</v>
      </c>
      <c r="J48" s="65">
        <v>0.96430000000000005</v>
      </c>
      <c r="K48" s="65">
        <v>0.96399999999999997</v>
      </c>
      <c r="L48" s="205" t="s">
        <v>615</v>
      </c>
      <c r="M48" s="65">
        <v>0.96399999999999997</v>
      </c>
    </row>
    <row r="49" spans="1:13">
      <c r="A49" t="s">
        <v>91</v>
      </c>
      <c r="B49">
        <v>48</v>
      </c>
      <c r="C49">
        <v>65</v>
      </c>
      <c r="D49">
        <v>3</v>
      </c>
      <c r="F49">
        <v>1</v>
      </c>
      <c r="G49">
        <v>2</v>
      </c>
      <c r="I49">
        <v>59</v>
      </c>
      <c r="J49" s="65">
        <v>0.90769999999999995</v>
      </c>
      <c r="K49" s="65">
        <v>0.90800000000000003</v>
      </c>
      <c r="L49" s="205" t="s">
        <v>616</v>
      </c>
      <c r="M49" s="65">
        <v>0.90800000000000003</v>
      </c>
    </row>
    <row r="50" spans="1:13">
      <c r="A50" t="s">
        <v>92</v>
      </c>
      <c r="B50">
        <v>49</v>
      </c>
      <c r="C50">
        <v>22</v>
      </c>
      <c r="G50">
        <v>2</v>
      </c>
      <c r="I50">
        <v>20</v>
      </c>
      <c r="J50" s="65">
        <v>0.90910000000000002</v>
      </c>
      <c r="K50" s="65">
        <v>0.90900000000000003</v>
      </c>
      <c r="L50" s="205" t="s">
        <v>617</v>
      </c>
      <c r="M50" s="65">
        <v>0.90900000000000003</v>
      </c>
    </row>
    <row r="51" spans="1:13">
      <c r="A51" t="s">
        <v>93</v>
      </c>
      <c r="B51">
        <v>50</v>
      </c>
      <c r="C51">
        <v>13</v>
      </c>
      <c r="D51">
        <v>2</v>
      </c>
      <c r="G51">
        <v>1</v>
      </c>
      <c r="I51">
        <v>10</v>
      </c>
      <c r="J51" s="65">
        <v>0.76919999999999999</v>
      </c>
      <c r="K51" s="65">
        <v>0.76900000000000002</v>
      </c>
      <c r="L51" s="205" t="s">
        <v>613</v>
      </c>
      <c r="M51" s="65">
        <v>0.76900000000000002</v>
      </c>
    </row>
    <row r="52" spans="1:13">
      <c r="A52" t="s">
        <v>94</v>
      </c>
      <c r="B52">
        <v>51</v>
      </c>
      <c r="C52">
        <v>29</v>
      </c>
      <c r="D52">
        <v>1</v>
      </c>
      <c r="F52">
        <v>3</v>
      </c>
      <c r="G52">
        <v>6</v>
      </c>
      <c r="H52">
        <v>1</v>
      </c>
      <c r="I52">
        <v>18</v>
      </c>
      <c r="J52" s="65">
        <v>0.62070000000000003</v>
      </c>
      <c r="K52" s="65">
        <v>0.621</v>
      </c>
      <c r="L52" s="206" t="s">
        <v>618</v>
      </c>
      <c r="M52" s="65">
        <v>0.621</v>
      </c>
    </row>
    <row r="53" spans="1:13">
      <c r="A53" t="s">
        <v>404</v>
      </c>
      <c r="B53">
        <v>52</v>
      </c>
      <c r="C53">
        <v>174</v>
      </c>
      <c r="D53">
        <v>39</v>
      </c>
      <c r="E53">
        <v>3</v>
      </c>
      <c r="F53">
        <v>12</v>
      </c>
      <c r="G53">
        <v>23</v>
      </c>
      <c r="H53">
        <v>6</v>
      </c>
      <c r="I53">
        <v>91</v>
      </c>
      <c r="J53" s="65">
        <v>0.52300000000000002</v>
      </c>
      <c r="K53" s="65">
        <v>0.52300000000000002</v>
      </c>
      <c r="L53" s="206" t="s">
        <v>619</v>
      </c>
      <c r="M53" s="65">
        <v>0.52300000000000002</v>
      </c>
    </row>
    <row r="54" spans="1:13">
      <c r="A54" t="s">
        <v>97</v>
      </c>
      <c r="B54">
        <v>54</v>
      </c>
      <c r="C54">
        <v>25</v>
      </c>
      <c r="D54">
        <v>3</v>
      </c>
      <c r="E54">
        <v>4</v>
      </c>
      <c r="F54">
        <v>7</v>
      </c>
      <c r="G54">
        <v>3</v>
      </c>
      <c r="H54">
        <v>1</v>
      </c>
      <c r="I54">
        <v>7</v>
      </c>
      <c r="J54" s="65">
        <v>0.28000000000000003</v>
      </c>
      <c r="K54" s="65">
        <v>0.28000000000000003</v>
      </c>
      <c r="L54" s="206" t="s">
        <v>620</v>
      </c>
      <c r="M54" s="65">
        <v>0.28000000000000003</v>
      </c>
    </row>
    <row r="55" spans="1:13">
      <c r="A55" t="s">
        <v>559</v>
      </c>
      <c r="B55">
        <v>98</v>
      </c>
      <c r="C55">
        <v>97</v>
      </c>
      <c r="D55">
        <v>2</v>
      </c>
      <c r="G55">
        <v>2</v>
      </c>
      <c r="I55">
        <v>93</v>
      </c>
      <c r="J55" s="65">
        <v>0.95879999999999999</v>
      </c>
      <c r="K55" s="65">
        <v>0.95899999999999996</v>
      </c>
      <c r="L55" s="206" t="s">
        <v>621</v>
      </c>
      <c r="M55" s="65">
        <v>0.95899999999999996</v>
      </c>
    </row>
    <row r="56" spans="1:13">
      <c r="I56">
        <f>SUM(I2:I55)</f>
        <v>8245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1"/>
  <sheetViews>
    <sheetView workbookViewId="0">
      <pane ySplit="1" topLeftCell="A2" activePane="bottomLeft" state="frozen"/>
      <selection pane="bottomLeft" activeCell="Q373" sqref="Q373:R373"/>
    </sheetView>
  </sheetViews>
  <sheetFormatPr defaultRowHeight="12.75"/>
  <cols>
    <col min="8" max="8" width="13.85546875" customWidth="1"/>
  </cols>
  <sheetData>
    <row r="1" spans="1:29">
      <c r="A1" t="s">
        <v>163</v>
      </c>
      <c r="B1" t="s">
        <v>179</v>
      </c>
      <c r="C1" t="s">
        <v>180</v>
      </c>
      <c r="D1" t="s">
        <v>181</v>
      </c>
      <c r="E1" t="s">
        <v>182</v>
      </c>
      <c r="F1" t="s">
        <v>183</v>
      </c>
      <c r="G1" t="s">
        <v>184</v>
      </c>
      <c r="H1" t="s">
        <v>185</v>
      </c>
      <c r="I1" t="s">
        <v>186</v>
      </c>
      <c r="J1" t="s">
        <v>187</v>
      </c>
      <c r="K1" t="s">
        <v>188</v>
      </c>
      <c r="L1" t="s">
        <v>189</v>
      </c>
      <c r="M1" t="s">
        <v>190</v>
      </c>
      <c r="N1" t="s">
        <v>191</v>
      </c>
      <c r="O1" t="s">
        <v>192</v>
      </c>
      <c r="P1" t="s">
        <v>193</v>
      </c>
      <c r="Q1" t="s">
        <v>194</v>
      </c>
      <c r="R1" t="s">
        <v>195</v>
      </c>
      <c r="S1" t="s">
        <v>196</v>
      </c>
      <c r="T1" t="s">
        <v>197</v>
      </c>
      <c r="U1" t="s">
        <v>198</v>
      </c>
      <c r="V1" t="s">
        <v>199</v>
      </c>
      <c r="W1" t="s">
        <v>200</v>
      </c>
      <c r="X1" t="s">
        <v>201</v>
      </c>
      <c r="Y1" t="s">
        <v>202</v>
      </c>
      <c r="Z1" t="s">
        <v>203</v>
      </c>
      <c r="AA1" t="s">
        <v>204</v>
      </c>
      <c r="AB1" t="s">
        <v>205</v>
      </c>
      <c r="AC1" t="s">
        <v>206</v>
      </c>
    </row>
    <row r="2" spans="1:29">
      <c r="A2">
        <v>3</v>
      </c>
      <c r="B2">
        <v>2</v>
      </c>
      <c r="C2">
        <v>45</v>
      </c>
      <c r="D2">
        <v>21</v>
      </c>
      <c r="E2">
        <v>19</v>
      </c>
      <c r="F2">
        <v>4</v>
      </c>
      <c r="G2">
        <v>1</v>
      </c>
      <c r="H2">
        <v>0.46666666666666701</v>
      </c>
      <c r="I2">
        <v>0.422222222222222</v>
      </c>
      <c r="J2" s="38">
        <v>8.8888888888888906E-2</v>
      </c>
      <c r="K2" s="38">
        <v>2.2222222222222199E-2</v>
      </c>
      <c r="L2">
        <v>45</v>
      </c>
      <c r="M2">
        <v>12</v>
      </c>
      <c r="N2">
        <v>24</v>
      </c>
      <c r="O2">
        <v>8</v>
      </c>
      <c r="P2">
        <v>1</v>
      </c>
      <c r="Q2">
        <v>0.266666666666667</v>
      </c>
      <c r="R2">
        <v>0.53333333333333299</v>
      </c>
      <c r="S2">
        <v>0.17777777777777801</v>
      </c>
      <c r="T2" s="38">
        <v>2.2222222222222199E-2</v>
      </c>
      <c r="U2">
        <v>45</v>
      </c>
      <c r="V2">
        <v>13</v>
      </c>
      <c r="W2">
        <v>24</v>
      </c>
      <c r="X2">
        <v>3</v>
      </c>
      <c r="Y2">
        <v>5</v>
      </c>
      <c r="Z2">
        <v>0.28888888888888897</v>
      </c>
      <c r="AA2">
        <v>0.53333333333333299</v>
      </c>
      <c r="AB2" s="38">
        <v>6.6666666666666693E-2</v>
      </c>
      <c r="AC2">
        <v>0.11111111111111099</v>
      </c>
    </row>
    <row r="3" spans="1:29">
      <c r="A3">
        <v>3</v>
      </c>
      <c r="B3">
        <v>3</v>
      </c>
      <c r="C3">
        <v>25</v>
      </c>
      <c r="D3">
        <v>7</v>
      </c>
      <c r="E3">
        <v>11</v>
      </c>
      <c r="F3">
        <v>5</v>
      </c>
      <c r="G3">
        <v>2</v>
      </c>
      <c r="H3">
        <v>0.28000000000000003</v>
      </c>
      <c r="I3">
        <v>0.44</v>
      </c>
      <c r="J3">
        <v>0.2</v>
      </c>
      <c r="K3">
        <v>0.08</v>
      </c>
      <c r="L3">
        <v>26</v>
      </c>
      <c r="M3">
        <v>6</v>
      </c>
      <c r="N3">
        <v>12</v>
      </c>
      <c r="O3">
        <v>7</v>
      </c>
      <c r="P3">
        <v>1</v>
      </c>
      <c r="Q3">
        <v>0.230769230769231</v>
      </c>
      <c r="R3">
        <v>0.46153846153846201</v>
      </c>
      <c r="S3">
        <v>0.269230769230769</v>
      </c>
      <c r="T3" s="38">
        <v>3.8461538461538498E-2</v>
      </c>
      <c r="U3">
        <v>27</v>
      </c>
      <c r="V3">
        <v>5</v>
      </c>
      <c r="W3">
        <v>11</v>
      </c>
      <c r="X3">
        <v>5</v>
      </c>
      <c r="Y3">
        <v>6</v>
      </c>
      <c r="Z3">
        <v>0.18518518518518501</v>
      </c>
      <c r="AA3">
        <v>0.407407407407407</v>
      </c>
      <c r="AB3">
        <v>0.18518518518518501</v>
      </c>
      <c r="AC3">
        <v>0.22222222222222199</v>
      </c>
    </row>
    <row r="4" spans="1:29">
      <c r="A4">
        <v>3</v>
      </c>
      <c r="B4">
        <v>4</v>
      </c>
      <c r="C4">
        <v>6</v>
      </c>
      <c r="D4">
        <v>0</v>
      </c>
      <c r="E4">
        <v>2</v>
      </c>
      <c r="F4">
        <v>3</v>
      </c>
      <c r="G4">
        <v>1</v>
      </c>
      <c r="H4">
        <v>0</v>
      </c>
      <c r="I4">
        <v>0.33333333333333298</v>
      </c>
      <c r="J4">
        <v>0.5</v>
      </c>
      <c r="K4">
        <v>0.16666666666666699</v>
      </c>
      <c r="L4">
        <v>6</v>
      </c>
      <c r="M4">
        <v>0</v>
      </c>
      <c r="N4">
        <v>1</v>
      </c>
      <c r="O4">
        <v>3</v>
      </c>
      <c r="P4">
        <v>2</v>
      </c>
      <c r="Q4">
        <v>0</v>
      </c>
      <c r="R4">
        <v>0.16666666666666699</v>
      </c>
      <c r="S4">
        <v>0.5</v>
      </c>
      <c r="T4">
        <v>0.33333333333333298</v>
      </c>
      <c r="U4">
        <v>6</v>
      </c>
      <c r="V4">
        <v>0</v>
      </c>
      <c r="W4">
        <v>1</v>
      </c>
      <c r="X4">
        <v>2</v>
      </c>
      <c r="Y4">
        <v>3</v>
      </c>
      <c r="Z4">
        <v>0</v>
      </c>
      <c r="AA4">
        <v>0.16666666666666699</v>
      </c>
      <c r="AB4">
        <v>0.33333333333333298</v>
      </c>
      <c r="AC4">
        <v>0.5</v>
      </c>
    </row>
    <row r="5" spans="1:29">
      <c r="A5">
        <v>3</v>
      </c>
      <c r="B5">
        <v>5</v>
      </c>
      <c r="C5">
        <v>3504</v>
      </c>
      <c r="D5">
        <v>1302</v>
      </c>
      <c r="E5">
        <v>1514</v>
      </c>
      <c r="F5">
        <v>391</v>
      </c>
      <c r="G5">
        <v>297</v>
      </c>
      <c r="H5">
        <v>0.37157534246575302</v>
      </c>
      <c r="I5">
        <v>0.432077625570776</v>
      </c>
      <c r="J5">
        <v>0.11158675799086799</v>
      </c>
      <c r="K5" s="38">
        <v>8.4760273972602704E-2</v>
      </c>
      <c r="L5">
        <v>3505</v>
      </c>
      <c r="M5">
        <v>1041</v>
      </c>
      <c r="N5">
        <v>1681</v>
      </c>
      <c r="O5">
        <v>736</v>
      </c>
      <c r="P5">
        <v>47</v>
      </c>
      <c r="Q5">
        <v>0.29700427960057102</v>
      </c>
      <c r="R5">
        <v>0.47960057061340899</v>
      </c>
      <c r="S5">
        <v>0.209985734664765</v>
      </c>
      <c r="T5" s="38">
        <v>1.34094151212553E-2</v>
      </c>
      <c r="U5">
        <v>3512</v>
      </c>
      <c r="V5">
        <v>1285</v>
      </c>
      <c r="W5">
        <v>1497</v>
      </c>
      <c r="X5">
        <v>390</v>
      </c>
      <c r="Y5">
        <v>340</v>
      </c>
      <c r="Z5">
        <v>0.36588838268792701</v>
      </c>
      <c r="AA5">
        <v>0.42625284738041003</v>
      </c>
      <c r="AB5">
        <v>0.11104783599088799</v>
      </c>
      <c r="AC5" s="38">
        <v>9.6810933940774502E-2</v>
      </c>
    </row>
    <row r="6" spans="1:29">
      <c r="A6">
        <v>3</v>
      </c>
      <c r="B6">
        <v>6</v>
      </c>
      <c r="C6">
        <v>18</v>
      </c>
      <c r="D6">
        <v>5</v>
      </c>
      <c r="E6">
        <v>12</v>
      </c>
      <c r="F6">
        <v>1</v>
      </c>
      <c r="G6">
        <v>0</v>
      </c>
      <c r="H6">
        <v>0.27777777777777801</v>
      </c>
      <c r="I6">
        <v>0.66666666666666696</v>
      </c>
      <c r="J6" s="38">
        <v>5.5555555555555601E-2</v>
      </c>
      <c r="K6">
        <v>0</v>
      </c>
      <c r="L6">
        <v>18</v>
      </c>
      <c r="M6">
        <v>0</v>
      </c>
      <c r="N6">
        <v>12</v>
      </c>
      <c r="O6">
        <v>6</v>
      </c>
      <c r="P6">
        <v>0</v>
      </c>
      <c r="Q6">
        <v>0</v>
      </c>
      <c r="R6">
        <v>0.66666666666666696</v>
      </c>
      <c r="S6">
        <v>0.33333333333333298</v>
      </c>
      <c r="T6">
        <v>0</v>
      </c>
      <c r="U6">
        <v>18</v>
      </c>
      <c r="V6">
        <v>1</v>
      </c>
      <c r="W6">
        <v>10</v>
      </c>
      <c r="X6">
        <v>5</v>
      </c>
      <c r="Y6">
        <v>2</v>
      </c>
      <c r="Z6" s="38">
        <v>5.5555555555555601E-2</v>
      </c>
      <c r="AA6">
        <v>0.55555555555555602</v>
      </c>
      <c r="AB6">
        <v>0.27777777777777801</v>
      </c>
      <c r="AC6">
        <v>0.11111111111111099</v>
      </c>
    </row>
    <row r="7" spans="1:29">
      <c r="A7">
        <v>3</v>
      </c>
      <c r="B7">
        <v>7</v>
      </c>
      <c r="C7">
        <v>116</v>
      </c>
      <c r="D7">
        <v>9</v>
      </c>
      <c r="E7">
        <v>52</v>
      </c>
      <c r="F7">
        <v>35</v>
      </c>
      <c r="G7">
        <v>20</v>
      </c>
      <c r="H7" s="38">
        <v>7.7586206896551699E-2</v>
      </c>
      <c r="I7">
        <v>0.44827586206896602</v>
      </c>
      <c r="J7">
        <v>0.30172413793103398</v>
      </c>
      <c r="K7">
        <v>0.17241379310344801</v>
      </c>
      <c r="L7">
        <v>119</v>
      </c>
      <c r="M7">
        <v>8</v>
      </c>
      <c r="N7">
        <v>39</v>
      </c>
      <c r="O7">
        <v>62</v>
      </c>
      <c r="P7">
        <v>10</v>
      </c>
      <c r="Q7" s="38">
        <v>6.7226890756302504E-2</v>
      </c>
      <c r="R7">
        <v>0.32773109243697501</v>
      </c>
      <c r="S7">
        <v>0.52100840336134502</v>
      </c>
      <c r="T7" s="38">
        <v>8.40336134453782E-2</v>
      </c>
      <c r="U7">
        <v>119</v>
      </c>
      <c r="V7">
        <v>10</v>
      </c>
      <c r="W7">
        <v>42</v>
      </c>
      <c r="X7">
        <v>22</v>
      </c>
      <c r="Y7">
        <v>45</v>
      </c>
      <c r="Z7" s="38">
        <v>8.40336134453782E-2</v>
      </c>
      <c r="AA7">
        <v>0.35294117647058798</v>
      </c>
      <c r="AB7">
        <v>0.184873949579832</v>
      </c>
      <c r="AC7">
        <v>0.378151260504202</v>
      </c>
    </row>
    <row r="8" spans="1:29">
      <c r="A8">
        <v>3</v>
      </c>
      <c r="B8">
        <v>8</v>
      </c>
      <c r="C8">
        <v>24</v>
      </c>
      <c r="D8">
        <v>6</v>
      </c>
      <c r="E8">
        <v>14</v>
      </c>
      <c r="F8">
        <v>4</v>
      </c>
      <c r="G8">
        <v>0</v>
      </c>
      <c r="H8">
        <v>0.25</v>
      </c>
      <c r="I8">
        <v>0.58333333333333304</v>
      </c>
      <c r="J8">
        <v>0.16666666666666699</v>
      </c>
      <c r="K8">
        <v>0</v>
      </c>
      <c r="L8">
        <v>24</v>
      </c>
      <c r="M8">
        <v>4</v>
      </c>
      <c r="N8">
        <v>12</v>
      </c>
      <c r="O8">
        <v>8</v>
      </c>
      <c r="P8">
        <v>0</v>
      </c>
      <c r="Q8">
        <v>0.16666666666666699</v>
      </c>
      <c r="R8">
        <v>0.5</v>
      </c>
      <c r="S8">
        <v>0.33333333333333298</v>
      </c>
      <c r="T8">
        <v>0</v>
      </c>
      <c r="U8">
        <v>24</v>
      </c>
      <c r="V8">
        <v>7</v>
      </c>
      <c r="W8">
        <v>12</v>
      </c>
      <c r="X8">
        <v>2</v>
      </c>
      <c r="Y8">
        <v>3</v>
      </c>
      <c r="Z8">
        <v>0.29166666666666702</v>
      </c>
      <c r="AA8">
        <v>0.5</v>
      </c>
      <c r="AB8" s="38">
        <v>8.3333333333333301E-2</v>
      </c>
      <c r="AC8">
        <v>0.125</v>
      </c>
    </row>
    <row r="9" spans="1:29">
      <c r="A9">
        <v>3</v>
      </c>
      <c r="B9">
        <v>9</v>
      </c>
      <c r="C9">
        <v>6</v>
      </c>
      <c r="D9">
        <v>2</v>
      </c>
      <c r="E9">
        <v>1</v>
      </c>
      <c r="F9">
        <v>0</v>
      </c>
      <c r="G9">
        <v>3</v>
      </c>
      <c r="H9">
        <v>0.33333333333333298</v>
      </c>
      <c r="I9">
        <v>0.16666666666666699</v>
      </c>
      <c r="J9">
        <v>0</v>
      </c>
      <c r="K9">
        <v>0.5</v>
      </c>
      <c r="L9">
        <v>6</v>
      </c>
      <c r="M9">
        <v>3</v>
      </c>
      <c r="N9">
        <v>0</v>
      </c>
      <c r="O9">
        <v>1</v>
      </c>
      <c r="P9">
        <v>2</v>
      </c>
      <c r="Q9">
        <v>0.5</v>
      </c>
      <c r="R9">
        <v>0</v>
      </c>
      <c r="S9">
        <v>0.16666666666666699</v>
      </c>
      <c r="T9">
        <v>0.33333333333333298</v>
      </c>
      <c r="U9">
        <v>6</v>
      </c>
      <c r="V9">
        <v>2</v>
      </c>
      <c r="W9">
        <v>1</v>
      </c>
      <c r="X9">
        <v>0</v>
      </c>
      <c r="Y9">
        <v>3</v>
      </c>
      <c r="Z9">
        <v>0.33333333333333298</v>
      </c>
      <c r="AA9">
        <v>0.16666666666666699</v>
      </c>
      <c r="AB9">
        <v>0</v>
      </c>
      <c r="AC9">
        <v>0.5</v>
      </c>
    </row>
    <row r="10" spans="1:29">
      <c r="A10">
        <v>3</v>
      </c>
      <c r="B10">
        <v>10</v>
      </c>
      <c r="C10">
        <v>21</v>
      </c>
      <c r="D10">
        <v>12</v>
      </c>
      <c r="E10">
        <v>9</v>
      </c>
      <c r="F10">
        <v>0</v>
      </c>
      <c r="G10">
        <v>0</v>
      </c>
      <c r="H10">
        <v>0.57142857142857095</v>
      </c>
      <c r="I10">
        <v>0.42857142857142899</v>
      </c>
      <c r="J10">
        <v>0</v>
      </c>
      <c r="K10">
        <v>0</v>
      </c>
      <c r="L10">
        <v>21</v>
      </c>
      <c r="M10">
        <v>6</v>
      </c>
      <c r="N10">
        <v>12</v>
      </c>
      <c r="O10">
        <v>3</v>
      </c>
      <c r="P10">
        <v>0</v>
      </c>
      <c r="Q10">
        <v>0.28571428571428598</v>
      </c>
      <c r="R10">
        <v>0.57142857142857095</v>
      </c>
      <c r="S10">
        <v>0.14285714285714299</v>
      </c>
      <c r="T10">
        <v>0</v>
      </c>
      <c r="U10">
        <v>21</v>
      </c>
      <c r="V10">
        <v>5</v>
      </c>
      <c r="W10">
        <v>15</v>
      </c>
      <c r="X10">
        <v>1</v>
      </c>
      <c r="Y10">
        <v>0</v>
      </c>
      <c r="Z10">
        <v>0.238095238095238</v>
      </c>
      <c r="AA10">
        <v>0.71428571428571397</v>
      </c>
      <c r="AB10" s="38">
        <v>4.7619047619047603E-2</v>
      </c>
      <c r="AC10">
        <v>0</v>
      </c>
    </row>
    <row r="11" spans="1:29">
      <c r="A11">
        <v>3</v>
      </c>
      <c r="B11">
        <v>11</v>
      </c>
      <c r="C11">
        <v>57</v>
      </c>
      <c r="D11">
        <v>29</v>
      </c>
      <c r="E11">
        <v>23</v>
      </c>
      <c r="F11">
        <v>3</v>
      </c>
      <c r="G11">
        <v>2</v>
      </c>
      <c r="H11">
        <v>0.50877192982456099</v>
      </c>
      <c r="I11">
        <v>0.40350877192982498</v>
      </c>
      <c r="J11" s="38">
        <v>5.2631578947368397E-2</v>
      </c>
      <c r="K11" s="38">
        <v>3.5087719298245598E-2</v>
      </c>
      <c r="L11">
        <v>57</v>
      </c>
      <c r="M11">
        <v>19</v>
      </c>
      <c r="N11">
        <v>29</v>
      </c>
      <c r="O11">
        <v>8</v>
      </c>
      <c r="P11">
        <v>1</v>
      </c>
      <c r="Q11">
        <v>0.33333333333333298</v>
      </c>
      <c r="R11">
        <v>0.50877192982456099</v>
      </c>
      <c r="S11">
        <v>0.140350877192982</v>
      </c>
      <c r="T11" s="38">
        <v>1.7543859649122799E-2</v>
      </c>
      <c r="U11">
        <v>57</v>
      </c>
      <c r="V11">
        <v>22</v>
      </c>
      <c r="W11">
        <v>27</v>
      </c>
      <c r="X11">
        <v>6</v>
      </c>
      <c r="Y11">
        <v>2</v>
      </c>
      <c r="Z11">
        <v>0.38596491228070201</v>
      </c>
      <c r="AA11">
        <v>0.47368421052631599</v>
      </c>
      <c r="AB11">
        <v>0.105263157894737</v>
      </c>
      <c r="AC11" s="38">
        <v>3.5087719298245598E-2</v>
      </c>
    </row>
    <row r="12" spans="1:29">
      <c r="A12">
        <v>3</v>
      </c>
      <c r="B12">
        <v>12</v>
      </c>
      <c r="C12">
        <v>36</v>
      </c>
      <c r="D12">
        <v>15</v>
      </c>
      <c r="E12">
        <v>19</v>
      </c>
      <c r="F12">
        <v>1</v>
      </c>
      <c r="G12">
        <v>1</v>
      </c>
      <c r="H12">
        <v>0.41666666666666702</v>
      </c>
      <c r="I12">
        <v>0.52777777777777801</v>
      </c>
      <c r="J12" s="38">
        <v>2.7777777777777801E-2</v>
      </c>
      <c r="K12" s="38">
        <v>2.7777777777777801E-2</v>
      </c>
      <c r="L12">
        <v>36</v>
      </c>
      <c r="M12">
        <v>11</v>
      </c>
      <c r="N12">
        <v>20</v>
      </c>
      <c r="O12">
        <v>5</v>
      </c>
      <c r="P12">
        <v>0</v>
      </c>
      <c r="Q12">
        <v>0.30555555555555602</v>
      </c>
      <c r="R12">
        <v>0.55555555555555602</v>
      </c>
      <c r="S12">
        <v>0.13888888888888901</v>
      </c>
      <c r="T12">
        <v>0</v>
      </c>
      <c r="U12">
        <v>36</v>
      </c>
      <c r="V12">
        <v>12</v>
      </c>
      <c r="W12">
        <v>20</v>
      </c>
      <c r="X12">
        <v>4</v>
      </c>
      <c r="Y12">
        <v>0</v>
      </c>
      <c r="Z12">
        <v>0.33333333333333298</v>
      </c>
      <c r="AA12">
        <v>0.55555555555555602</v>
      </c>
      <c r="AB12">
        <v>0.11111111111111099</v>
      </c>
      <c r="AC12">
        <v>0</v>
      </c>
    </row>
    <row r="13" spans="1:29">
      <c r="A13">
        <v>3</v>
      </c>
      <c r="B13">
        <v>13</v>
      </c>
      <c r="C13">
        <v>65</v>
      </c>
      <c r="D13">
        <v>27</v>
      </c>
      <c r="E13">
        <v>31</v>
      </c>
      <c r="F13">
        <v>4</v>
      </c>
      <c r="G13">
        <v>3</v>
      </c>
      <c r="H13">
        <v>0.41538461538461502</v>
      </c>
      <c r="I13">
        <v>0.47692307692307701</v>
      </c>
      <c r="J13" s="38">
        <v>6.15384615384615E-2</v>
      </c>
      <c r="K13" s="38">
        <v>4.6153846153846198E-2</v>
      </c>
      <c r="L13">
        <v>63</v>
      </c>
      <c r="M13">
        <v>24</v>
      </c>
      <c r="N13">
        <v>28</v>
      </c>
      <c r="O13">
        <v>9</v>
      </c>
      <c r="P13">
        <v>2</v>
      </c>
      <c r="Q13">
        <v>0.38095238095238099</v>
      </c>
      <c r="R13">
        <v>0.44444444444444398</v>
      </c>
      <c r="S13">
        <v>0.14285714285714299</v>
      </c>
      <c r="T13" s="38">
        <v>3.1746031746031703E-2</v>
      </c>
      <c r="U13">
        <v>66</v>
      </c>
      <c r="V13">
        <v>26</v>
      </c>
      <c r="W13">
        <v>25</v>
      </c>
      <c r="X13">
        <v>7</v>
      </c>
      <c r="Y13">
        <v>8</v>
      </c>
      <c r="Z13">
        <v>0.39393939393939398</v>
      </c>
      <c r="AA13">
        <v>0.37878787878787901</v>
      </c>
      <c r="AB13">
        <v>0.10606060606060599</v>
      </c>
      <c r="AC13">
        <v>0.12121212121212099</v>
      </c>
    </row>
    <row r="14" spans="1:29">
      <c r="A14">
        <v>3</v>
      </c>
      <c r="B14">
        <v>14</v>
      </c>
      <c r="C14">
        <v>78</v>
      </c>
      <c r="D14">
        <v>30</v>
      </c>
      <c r="E14">
        <v>37</v>
      </c>
      <c r="F14">
        <v>6</v>
      </c>
      <c r="G14">
        <v>5</v>
      </c>
      <c r="H14">
        <v>0.38461538461538503</v>
      </c>
      <c r="I14">
        <v>0.47435897435897401</v>
      </c>
      <c r="J14" s="38">
        <v>7.69230769230769E-2</v>
      </c>
      <c r="K14" s="38">
        <v>6.4102564102564097E-2</v>
      </c>
      <c r="L14">
        <v>78</v>
      </c>
      <c r="M14">
        <v>21</v>
      </c>
      <c r="N14">
        <v>39</v>
      </c>
      <c r="O14">
        <v>17</v>
      </c>
      <c r="P14">
        <v>1</v>
      </c>
      <c r="Q14">
        <v>0.269230769230769</v>
      </c>
      <c r="R14">
        <v>0.5</v>
      </c>
      <c r="S14">
        <v>0.21794871794871801</v>
      </c>
      <c r="T14" s="38">
        <v>1.2820512820512799E-2</v>
      </c>
      <c r="U14">
        <v>78</v>
      </c>
      <c r="V14">
        <v>19</v>
      </c>
      <c r="W14">
        <v>41</v>
      </c>
      <c r="X14">
        <v>13</v>
      </c>
      <c r="Y14">
        <v>5</v>
      </c>
      <c r="Z14">
        <v>0.243589743589744</v>
      </c>
      <c r="AA14">
        <v>0.52564102564102599</v>
      </c>
      <c r="AB14">
        <v>0.16666666666666699</v>
      </c>
      <c r="AC14" s="38">
        <v>6.4102564102564097E-2</v>
      </c>
    </row>
    <row r="15" spans="1:29">
      <c r="A15">
        <v>3</v>
      </c>
      <c r="B15">
        <v>15</v>
      </c>
      <c r="C15">
        <v>42</v>
      </c>
      <c r="D15">
        <v>9</v>
      </c>
      <c r="E15">
        <v>14</v>
      </c>
      <c r="F15">
        <v>14</v>
      </c>
      <c r="G15">
        <v>5</v>
      </c>
      <c r="H15">
        <v>0.214285714285714</v>
      </c>
      <c r="I15">
        <v>0.33333333333333298</v>
      </c>
      <c r="J15">
        <v>0.33333333333333298</v>
      </c>
      <c r="K15">
        <v>0.119047619047619</v>
      </c>
      <c r="L15">
        <v>42</v>
      </c>
      <c r="M15">
        <v>8</v>
      </c>
      <c r="N15">
        <v>15</v>
      </c>
      <c r="O15">
        <v>16</v>
      </c>
      <c r="P15">
        <v>3</v>
      </c>
      <c r="Q15">
        <v>0.19047619047618999</v>
      </c>
      <c r="R15">
        <v>0.35714285714285698</v>
      </c>
      <c r="S15">
        <v>0.38095238095238099</v>
      </c>
      <c r="T15" s="38">
        <v>7.1428571428571397E-2</v>
      </c>
      <c r="U15">
        <v>42</v>
      </c>
      <c r="V15">
        <v>7</v>
      </c>
      <c r="W15">
        <v>18</v>
      </c>
      <c r="X15">
        <v>11</v>
      </c>
      <c r="Y15">
        <v>6</v>
      </c>
      <c r="Z15">
        <v>0.16666666666666699</v>
      </c>
      <c r="AA15">
        <v>0.42857142857142899</v>
      </c>
      <c r="AB15">
        <v>0.26190476190476197</v>
      </c>
      <c r="AC15">
        <v>0.14285714285714299</v>
      </c>
    </row>
    <row r="16" spans="1:29">
      <c r="A16">
        <v>3</v>
      </c>
      <c r="B16">
        <v>16</v>
      </c>
      <c r="C16">
        <v>1059</v>
      </c>
      <c r="D16">
        <v>459</v>
      </c>
      <c r="E16">
        <v>464</v>
      </c>
      <c r="F16">
        <v>87</v>
      </c>
      <c r="G16">
        <v>49</v>
      </c>
      <c r="H16">
        <v>0.43342776203965999</v>
      </c>
      <c r="I16">
        <v>0.438149197355996</v>
      </c>
      <c r="J16" s="38">
        <v>8.2152974504249299E-2</v>
      </c>
      <c r="K16" s="38">
        <v>4.6270066100094397E-2</v>
      </c>
      <c r="L16">
        <v>1058</v>
      </c>
      <c r="M16">
        <v>372</v>
      </c>
      <c r="N16">
        <v>524</v>
      </c>
      <c r="O16">
        <v>158</v>
      </c>
      <c r="P16">
        <v>4</v>
      </c>
      <c r="Q16">
        <v>0.35160680529300598</v>
      </c>
      <c r="R16">
        <v>0.49527410207939498</v>
      </c>
      <c r="S16">
        <v>0.14933837429111499</v>
      </c>
      <c r="T16" s="38">
        <v>3.7807183364839299E-3</v>
      </c>
      <c r="U16">
        <v>1061</v>
      </c>
      <c r="V16">
        <v>422</v>
      </c>
      <c r="W16">
        <v>460</v>
      </c>
      <c r="X16">
        <v>105</v>
      </c>
      <c r="Y16">
        <v>74</v>
      </c>
      <c r="Z16">
        <v>0.39773798303487301</v>
      </c>
      <c r="AA16">
        <v>0.43355325164938702</v>
      </c>
      <c r="AB16" s="38">
        <v>9.8963242224316697E-2</v>
      </c>
      <c r="AC16" s="38">
        <v>6.9745523091423206E-2</v>
      </c>
    </row>
    <row r="17" spans="1:29">
      <c r="A17">
        <v>3</v>
      </c>
      <c r="B17">
        <v>17</v>
      </c>
      <c r="C17">
        <v>263</v>
      </c>
      <c r="D17">
        <v>86</v>
      </c>
      <c r="E17">
        <v>123</v>
      </c>
      <c r="F17">
        <v>21</v>
      </c>
      <c r="G17">
        <v>33</v>
      </c>
      <c r="H17">
        <v>0.32699619771863098</v>
      </c>
      <c r="I17">
        <v>0.46768060836501901</v>
      </c>
      <c r="J17" s="38">
        <v>7.9847908745247206E-2</v>
      </c>
      <c r="K17">
        <v>0.12547528517110301</v>
      </c>
      <c r="L17">
        <v>261</v>
      </c>
      <c r="M17">
        <v>54</v>
      </c>
      <c r="N17">
        <v>125</v>
      </c>
      <c r="O17">
        <v>63</v>
      </c>
      <c r="P17">
        <v>19</v>
      </c>
      <c r="Q17">
        <v>0.20689655172413801</v>
      </c>
      <c r="R17">
        <v>0.47892720306513398</v>
      </c>
      <c r="S17">
        <v>0.24137931034482801</v>
      </c>
      <c r="T17" s="38">
        <v>7.2796934865900401E-2</v>
      </c>
      <c r="U17">
        <v>263</v>
      </c>
      <c r="V17">
        <v>51</v>
      </c>
      <c r="W17">
        <v>121</v>
      </c>
      <c r="X17">
        <v>41</v>
      </c>
      <c r="Y17">
        <v>50</v>
      </c>
      <c r="Z17">
        <v>0.19391634980988601</v>
      </c>
      <c r="AA17">
        <v>0.46007604562737597</v>
      </c>
      <c r="AB17">
        <v>0.155893536121673</v>
      </c>
      <c r="AC17">
        <v>0.19011406844106499</v>
      </c>
    </row>
    <row r="18" spans="1:29">
      <c r="A18">
        <v>3</v>
      </c>
      <c r="B18">
        <v>18</v>
      </c>
      <c r="C18">
        <v>21</v>
      </c>
      <c r="D18">
        <v>7</v>
      </c>
      <c r="E18">
        <v>11</v>
      </c>
      <c r="F18">
        <v>2</v>
      </c>
      <c r="G18">
        <v>1</v>
      </c>
      <c r="H18">
        <v>0.33333333333333298</v>
      </c>
      <c r="I18">
        <v>0.52380952380952395</v>
      </c>
      <c r="J18" s="38">
        <v>9.5238095238095205E-2</v>
      </c>
      <c r="K18" s="38">
        <v>4.7619047619047603E-2</v>
      </c>
      <c r="L18">
        <v>21</v>
      </c>
      <c r="M18">
        <v>5</v>
      </c>
      <c r="N18">
        <v>11</v>
      </c>
      <c r="O18">
        <v>5</v>
      </c>
      <c r="P18">
        <v>0</v>
      </c>
      <c r="Q18">
        <v>0.238095238095238</v>
      </c>
      <c r="R18">
        <v>0.52380952380952395</v>
      </c>
      <c r="S18">
        <v>0.238095238095238</v>
      </c>
      <c r="T18">
        <v>0</v>
      </c>
      <c r="U18">
        <v>21</v>
      </c>
      <c r="V18">
        <v>5</v>
      </c>
      <c r="W18">
        <v>10</v>
      </c>
      <c r="X18">
        <v>2</v>
      </c>
      <c r="Y18">
        <v>4</v>
      </c>
      <c r="Z18">
        <v>0.238095238095238</v>
      </c>
      <c r="AA18">
        <v>0.476190476190476</v>
      </c>
      <c r="AB18" s="38">
        <v>9.5238095238095205E-2</v>
      </c>
      <c r="AC18">
        <v>0.19047619047618999</v>
      </c>
    </row>
    <row r="19" spans="1:29">
      <c r="A19">
        <v>3</v>
      </c>
      <c r="B19">
        <v>19</v>
      </c>
      <c r="C19">
        <v>13</v>
      </c>
      <c r="D19">
        <v>1</v>
      </c>
      <c r="E19">
        <v>5</v>
      </c>
      <c r="F19">
        <v>4</v>
      </c>
      <c r="G19">
        <v>3</v>
      </c>
      <c r="H19" s="38">
        <v>7.69230769230769E-2</v>
      </c>
      <c r="I19">
        <v>0.38461538461538503</v>
      </c>
      <c r="J19">
        <v>0.30769230769230799</v>
      </c>
      <c r="K19">
        <v>0.230769230769231</v>
      </c>
      <c r="L19">
        <v>13</v>
      </c>
      <c r="M19">
        <v>0</v>
      </c>
      <c r="N19">
        <v>8</v>
      </c>
      <c r="O19">
        <v>5</v>
      </c>
      <c r="P19">
        <v>0</v>
      </c>
      <c r="Q19">
        <v>0</v>
      </c>
      <c r="R19">
        <v>0.61538461538461497</v>
      </c>
      <c r="S19">
        <v>0.38461538461538503</v>
      </c>
      <c r="T19">
        <v>0</v>
      </c>
      <c r="U19">
        <v>13</v>
      </c>
      <c r="V19">
        <v>0</v>
      </c>
      <c r="W19">
        <v>8</v>
      </c>
      <c r="X19">
        <v>3</v>
      </c>
      <c r="Y19">
        <v>2</v>
      </c>
      <c r="Z19">
        <v>0</v>
      </c>
      <c r="AA19">
        <v>0.61538461538461497</v>
      </c>
      <c r="AB19">
        <v>0.230769230769231</v>
      </c>
      <c r="AC19">
        <v>0.15384615384615399</v>
      </c>
    </row>
    <row r="20" spans="1:29">
      <c r="A20">
        <v>3</v>
      </c>
      <c r="B20">
        <v>20</v>
      </c>
      <c r="C20">
        <v>5</v>
      </c>
      <c r="D20">
        <v>1</v>
      </c>
      <c r="E20">
        <v>2</v>
      </c>
      <c r="F20">
        <v>1</v>
      </c>
      <c r="G20">
        <v>1</v>
      </c>
      <c r="H20">
        <v>0.2</v>
      </c>
      <c r="I20">
        <v>0.4</v>
      </c>
      <c r="J20">
        <v>0.2</v>
      </c>
      <c r="K20">
        <v>0.2</v>
      </c>
      <c r="L20">
        <v>5</v>
      </c>
      <c r="M20">
        <v>0</v>
      </c>
      <c r="N20">
        <v>4</v>
      </c>
      <c r="O20">
        <v>1</v>
      </c>
      <c r="P20">
        <v>0</v>
      </c>
      <c r="Q20">
        <v>0</v>
      </c>
      <c r="R20" t="s">
        <v>39</v>
      </c>
      <c r="S20" t="s">
        <v>40</v>
      </c>
      <c r="T20">
        <v>0</v>
      </c>
      <c r="U20">
        <v>5</v>
      </c>
      <c r="V20">
        <v>1</v>
      </c>
      <c r="W20">
        <v>3</v>
      </c>
      <c r="X20">
        <v>1</v>
      </c>
      <c r="Y20">
        <v>0</v>
      </c>
      <c r="Z20">
        <v>0.2</v>
      </c>
      <c r="AA20">
        <v>0.6</v>
      </c>
      <c r="AB20">
        <v>0.2</v>
      </c>
      <c r="AC20">
        <v>0</v>
      </c>
    </row>
    <row r="21" spans="1:29">
      <c r="A21">
        <v>3</v>
      </c>
      <c r="B21">
        <v>21</v>
      </c>
      <c r="C21">
        <v>20</v>
      </c>
      <c r="D21">
        <v>3</v>
      </c>
      <c r="E21">
        <v>12</v>
      </c>
      <c r="F21">
        <v>2</v>
      </c>
      <c r="G21">
        <v>3</v>
      </c>
      <c r="H21">
        <v>0.15</v>
      </c>
      <c r="I21">
        <v>0.6</v>
      </c>
      <c r="J21">
        <v>0.1</v>
      </c>
      <c r="K21">
        <v>0.15</v>
      </c>
      <c r="L21">
        <v>20</v>
      </c>
      <c r="M21">
        <v>2</v>
      </c>
      <c r="N21">
        <v>7</v>
      </c>
      <c r="O21">
        <v>11</v>
      </c>
      <c r="P21">
        <v>0</v>
      </c>
      <c r="Q21">
        <v>0.1</v>
      </c>
      <c r="R21">
        <v>0.35</v>
      </c>
      <c r="S21">
        <v>0.55000000000000004</v>
      </c>
      <c r="T21">
        <v>0</v>
      </c>
      <c r="U21">
        <v>20</v>
      </c>
      <c r="V21">
        <v>2</v>
      </c>
      <c r="W21">
        <v>11</v>
      </c>
      <c r="X21">
        <v>3</v>
      </c>
      <c r="Y21">
        <v>4</v>
      </c>
      <c r="Z21">
        <v>0.1</v>
      </c>
      <c r="AA21">
        <v>0.55000000000000004</v>
      </c>
      <c r="AB21">
        <v>0.15</v>
      </c>
      <c r="AC21">
        <v>0.2</v>
      </c>
    </row>
    <row r="22" spans="1:29">
      <c r="A22">
        <v>3</v>
      </c>
      <c r="B22">
        <v>22</v>
      </c>
      <c r="C22">
        <v>352</v>
      </c>
      <c r="D22">
        <v>137</v>
      </c>
      <c r="E22">
        <v>157</v>
      </c>
      <c r="F22">
        <v>31</v>
      </c>
      <c r="G22">
        <v>27</v>
      </c>
      <c r="H22">
        <v>0.38920454545454503</v>
      </c>
      <c r="I22">
        <v>0.44602272727272702</v>
      </c>
      <c r="J22" s="38">
        <v>8.8068181818181795E-2</v>
      </c>
      <c r="K22" s="38">
        <v>7.6704545454545497E-2</v>
      </c>
      <c r="L22">
        <v>353</v>
      </c>
      <c r="M22">
        <v>114</v>
      </c>
      <c r="N22">
        <v>153</v>
      </c>
      <c r="O22">
        <v>83</v>
      </c>
      <c r="P22">
        <v>3</v>
      </c>
      <c r="Q22">
        <v>0.32294617563739397</v>
      </c>
      <c r="R22">
        <v>0.43342776203965999</v>
      </c>
      <c r="S22">
        <v>0.23512747875354101</v>
      </c>
      <c r="T22" s="38">
        <v>8.4985835694051E-3</v>
      </c>
      <c r="U22">
        <v>353</v>
      </c>
      <c r="V22">
        <v>107</v>
      </c>
      <c r="W22">
        <v>170</v>
      </c>
      <c r="X22">
        <v>35</v>
      </c>
      <c r="Y22">
        <v>41</v>
      </c>
      <c r="Z22">
        <v>0.303116147308782</v>
      </c>
      <c r="AA22">
        <v>0.48158640226628902</v>
      </c>
      <c r="AB22" s="38">
        <v>9.9150141643059506E-2</v>
      </c>
      <c r="AC22">
        <v>0.11614730878187</v>
      </c>
    </row>
    <row r="23" spans="1:29">
      <c r="A23">
        <v>3</v>
      </c>
      <c r="B23">
        <v>23</v>
      </c>
      <c r="C23">
        <v>4</v>
      </c>
      <c r="D23">
        <v>1</v>
      </c>
      <c r="E23">
        <v>2</v>
      </c>
      <c r="F23">
        <v>1</v>
      </c>
      <c r="G23">
        <v>0</v>
      </c>
      <c r="H23" t="s">
        <v>38</v>
      </c>
      <c r="I23" t="s">
        <v>38</v>
      </c>
      <c r="J23" t="s">
        <v>38</v>
      </c>
      <c r="K23" t="s">
        <v>38</v>
      </c>
      <c r="L23">
        <v>4</v>
      </c>
      <c r="M23">
        <v>0</v>
      </c>
      <c r="N23">
        <v>2</v>
      </c>
      <c r="O23">
        <v>2</v>
      </c>
      <c r="P23">
        <v>0</v>
      </c>
      <c r="Q23" t="s">
        <v>38</v>
      </c>
      <c r="R23" t="s">
        <v>38</v>
      </c>
      <c r="S23" t="s">
        <v>38</v>
      </c>
      <c r="T23" t="s">
        <v>38</v>
      </c>
      <c r="U23">
        <v>4</v>
      </c>
      <c r="V23">
        <v>1</v>
      </c>
      <c r="W23">
        <v>2</v>
      </c>
      <c r="X23">
        <v>1</v>
      </c>
      <c r="Y23">
        <v>0</v>
      </c>
      <c r="Z23" t="s">
        <v>38</v>
      </c>
      <c r="AA23" t="s">
        <v>38</v>
      </c>
      <c r="AB23" t="s">
        <v>38</v>
      </c>
      <c r="AC23" t="s">
        <v>38</v>
      </c>
    </row>
    <row r="24" spans="1:29">
      <c r="A24">
        <v>3</v>
      </c>
      <c r="B24">
        <v>24</v>
      </c>
      <c r="C24">
        <v>596</v>
      </c>
      <c r="D24">
        <v>234</v>
      </c>
      <c r="E24">
        <v>298</v>
      </c>
      <c r="F24">
        <v>41</v>
      </c>
      <c r="G24">
        <v>23</v>
      </c>
      <c r="H24">
        <v>0.39261744966443002</v>
      </c>
      <c r="I24">
        <v>0.5</v>
      </c>
      <c r="J24" s="38">
        <v>6.8791946308724802E-2</v>
      </c>
      <c r="K24" s="38">
        <v>3.8590604026845603E-2</v>
      </c>
      <c r="L24">
        <v>596</v>
      </c>
      <c r="M24">
        <v>171</v>
      </c>
      <c r="N24">
        <v>329</v>
      </c>
      <c r="O24">
        <v>90</v>
      </c>
      <c r="P24">
        <v>6</v>
      </c>
      <c r="Q24">
        <v>0.28691275167785202</v>
      </c>
      <c r="R24">
        <v>0.55201342281879195</v>
      </c>
      <c r="S24">
        <v>0.15100671140939601</v>
      </c>
      <c r="T24" s="38">
        <v>1.00671140939597E-2</v>
      </c>
      <c r="U24">
        <v>597</v>
      </c>
      <c r="V24">
        <v>193</v>
      </c>
      <c r="W24">
        <v>289</v>
      </c>
      <c r="X24">
        <v>64</v>
      </c>
      <c r="Y24">
        <v>51</v>
      </c>
      <c r="Z24">
        <v>0.32328308207705198</v>
      </c>
      <c r="AA24">
        <v>0.48408710217755402</v>
      </c>
      <c r="AB24">
        <v>0.107202680067002</v>
      </c>
      <c r="AC24">
        <v>8.5427135678391997E-2</v>
      </c>
    </row>
    <row r="25" spans="1:29">
      <c r="A25">
        <v>3</v>
      </c>
      <c r="B25">
        <v>25</v>
      </c>
      <c r="C25">
        <v>155</v>
      </c>
      <c r="D25">
        <v>43</v>
      </c>
      <c r="E25">
        <v>85</v>
      </c>
      <c r="F25">
        <v>12</v>
      </c>
      <c r="G25">
        <v>15</v>
      </c>
      <c r="H25">
        <v>0.27741935483871</v>
      </c>
      <c r="I25">
        <v>0.54838709677419395</v>
      </c>
      <c r="J25" s="38">
        <v>7.7419354838709695E-2</v>
      </c>
      <c r="K25" s="38">
        <v>9.6774193548387094E-2</v>
      </c>
      <c r="L25">
        <v>154</v>
      </c>
      <c r="M25">
        <v>37</v>
      </c>
      <c r="N25">
        <v>79</v>
      </c>
      <c r="O25">
        <v>38</v>
      </c>
      <c r="P25">
        <v>0</v>
      </c>
      <c r="Q25">
        <v>0.24025974025974001</v>
      </c>
      <c r="R25">
        <v>0.51298701298701299</v>
      </c>
      <c r="S25">
        <v>0.246753246753247</v>
      </c>
      <c r="T25">
        <v>0</v>
      </c>
      <c r="U25">
        <v>152</v>
      </c>
      <c r="V25">
        <v>37</v>
      </c>
      <c r="W25">
        <v>84</v>
      </c>
      <c r="X25">
        <v>13</v>
      </c>
      <c r="Y25">
        <v>18</v>
      </c>
      <c r="Z25">
        <v>0.24342105263157901</v>
      </c>
      <c r="AA25">
        <v>0.55263157894736803</v>
      </c>
      <c r="AB25" s="38">
        <v>8.55263157894737E-2</v>
      </c>
      <c r="AC25">
        <v>0.118421052631579</v>
      </c>
    </row>
    <row r="26" spans="1:29">
      <c r="A26">
        <v>3</v>
      </c>
      <c r="B26">
        <v>27</v>
      </c>
      <c r="C26">
        <v>16</v>
      </c>
      <c r="D26">
        <v>3</v>
      </c>
      <c r="E26">
        <v>10</v>
      </c>
      <c r="F26">
        <v>0</v>
      </c>
      <c r="G26">
        <v>3</v>
      </c>
      <c r="H26">
        <v>0.1875</v>
      </c>
      <c r="I26">
        <v>0.625</v>
      </c>
      <c r="J26">
        <v>0</v>
      </c>
      <c r="K26">
        <v>0.1875</v>
      </c>
      <c r="L26">
        <v>16</v>
      </c>
      <c r="M26">
        <v>2</v>
      </c>
      <c r="N26">
        <v>7</v>
      </c>
      <c r="O26">
        <v>7</v>
      </c>
      <c r="P26">
        <v>0</v>
      </c>
      <c r="Q26">
        <v>0.125</v>
      </c>
      <c r="R26">
        <v>0.4375</v>
      </c>
      <c r="S26">
        <v>0.4375</v>
      </c>
      <c r="T26">
        <v>0</v>
      </c>
      <c r="U26">
        <v>16</v>
      </c>
      <c r="V26">
        <v>3</v>
      </c>
      <c r="W26">
        <v>7</v>
      </c>
      <c r="X26">
        <v>3</v>
      </c>
      <c r="Y26">
        <v>3</v>
      </c>
      <c r="Z26">
        <v>0.1875</v>
      </c>
      <c r="AA26">
        <v>0.4375</v>
      </c>
      <c r="AB26">
        <v>0.1875</v>
      </c>
      <c r="AC26">
        <v>0.1875</v>
      </c>
    </row>
    <row r="27" spans="1:29">
      <c r="A27">
        <v>3</v>
      </c>
      <c r="B27">
        <v>28</v>
      </c>
      <c r="C27">
        <v>187</v>
      </c>
      <c r="D27">
        <v>60</v>
      </c>
      <c r="E27">
        <v>96</v>
      </c>
      <c r="F27">
        <v>23</v>
      </c>
      <c r="G27">
        <v>8</v>
      </c>
      <c r="H27">
        <v>0.32085561497326198</v>
      </c>
      <c r="I27">
        <v>0.51336898395721897</v>
      </c>
      <c r="J27">
        <v>0.12299465240641699</v>
      </c>
      <c r="K27" s="38">
        <v>4.2780748663101602E-2</v>
      </c>
      <c r="L27">
        <v>188</v>
      </c>
      <c r="M27">
        <v>55</v>
      </c>
      <c r="N27">
        <v>109</v>
      </c>
      <c r="O27">
        <v>23</v>
      </c>
      <c r="P27">
        <v>1</v>
      </c>
      <c r="Q27">
        <v>0.29255319148936199</v>
      </c>
      <c r="R27">
        <v>0.57978723404255295</v>
      </c>
      <c r="S27">
        <v>0.122340425531915</v>
      </c>
      <c r="T27" s="38">
        <v>5.31914893617021E-3</v>
      </c>
      <c r="U27">
        <v>187</v>
      </c>
      <c r="V27">
        <v>73</v>
      </c>
      <c r="W27">
        <v>79</v>
      </c>
      <c r="X27">
        <v>17</v>
      </c>
      <c r="Y27">
        <v>18</v>
      </c>
      <c r="Z27">
        <v>0.39037433155080198</v>
      </c>
      <c r="AA27">
        <v>0.42245989304812798</v>
      </c>
      <c r="AB27" s="38">
        <v>9.0909090909090898E-2</v>
      </c>
      <c r="AC27" s="38">
        <v>9.6256684491978606E-2</v>
      </c>
    </row>
    <row r="28" spans="1:29">
      <c r="A28">
        <v>3</v>
      </c>
      <c r="B28">
        <v>29</v>
      </c>
      <c r="C28">
        <v>21</v>
      </c>
      <c r="D28">
        <v>0</v>
      </c>
      <c r="E28">
        <v>7</v>
      </c>
      <c r="F28">
        <v>4</v>
      </c>
      <c r="G28">
        <v>10</v>
      </c>
      <c r="H28">
        <v>0</v>
      </c>
      <c r="I28">
        <v>0.33333333333333298</v>
      </c>
      <c r="J28">
        <v>0.19047619047618999</v>
      </c>
      <c r="K28">
        <v>0.476190476190476</v>
      </c>
      <c r="L28">
        <v>20</v>
      </c>
      <c r="M28">
        <v>0</v>
      </c>
      <c r="N28">
        <v>1</v>
      </c>
      <c r="O28">
        <v>17</v>
      </c>
      <c r="P28">
        <v>2</v>
      </c>
      <c r="Q28">
        <v>0</v>
      </c>
      <c r="R28">
        <v>0.05</v>
      </c>
      <c r="S28">
        <v>0.85</v>
      </c>
      <c r="T28">
        <v>0.1</v>
      </c>
      <c r="U28">
        <v>20</v>
      </c>
      <c r="V28">
        <v>0</v>
      </c>
      <c r="W28">
        <v>3</v>
      </c>
      <c r="X28">
        <v>7</v>
      </c>
      <c r="Y28">
        <v>10</v>
      </c>
      <c r="Z28">
        <v>0</v>
      </c>
      <c r="AA28">
        <v>0.15</v>
      </c>
      <c r="AB28">
        <v>0.35</v>
      </c>
      <c r="AC28">
        <v>0.5</v>
      </c>
    </row>
    <row r="29" spans="1:29">
      <c r="A29">
        <v>3</v>
      </c>
      <c r="B29">
        <v>30</v>
      </c>
      <c r="C29">
        <v>22</v>
      </c>
      <c r="D29">
        <v>1</v>
      </c>
      <c r="E29">
        <v>12</v>
      </c>
      <c r="F29">
        <v>6</v>
      </c>
      <c r="G29">
        <v>3</v>
      </c>
      <c r="H29" s="38">
        <v>4.5454545454545497E-2</v>
      </c>
      <c r="I29">
        <v>0.54545454545454497</v>
      </c>
      <c r="J29">
        <v>0.27272727272727298</v>
      </c>
      <c r="K29">
        <v>0.13636363636363599</v>
      </c>
      <c r="L29">
        <v>22</v>
      </c>
      <c r="M29">
        <v>2</v>
      </c>
      <c r="N29">
        <v>8</v>
      </c>
      <c r="O29">
        <v>9</v>
      </c>
      <c r="P29">
        <v>3</v>
      </c>
      <c r="Q29" s="38">
        <v>9.0909090909090898E-2</v>
      </c>
      <c r="R29">
        <v>0.36363636363636398</v>
      </c>
      <c r="S29">
        <v>0.40909090909090901</v>
      </c>
      <c r="T29">
        <v>0.13636363636363599</v>
      </c>
      <c r="U29">
        <v>22</v>
      </c>
      <c r="V29">
        <v>2</v>
      </c>
      <c r="W29">
        <v>7</v>
      </c>
      <c r="X29">
        <v>3</v>
      </c>
      <c r="Y29">
        <v>10</v>
      </c>
      <c r="Z29" s="38">
        <v>9.0909090909090898E-2</v>
      </c>
      <c r="AA29">
        <v>0.31818181818181801</v>
      </c>
      <c r="AB29">
        <v>0.13636363636363599</v>
      </c>
      <c r="AC29">
        <v>0.45454545454545497</v>
      </c>
    </row>
    <row r="30" spans="1:29">
      <c r="A30">
        <v>3</v>
      </c>
      <c r="B30">
        <v>31</v>
      </c>
      <c r="C30">
        <v>305</v>
      </c>
      <c r="D30">
        <v>13</v>
      </c>
      <c r="E30">
        <v>99</v>
      </c>
      <c r="F30">
        <v>88</v>
      </c>
      <c r="G30">
        <v>105</v>
      </c>
      <c r="H30" s="38">
        <v>4.2622950819672101E-2</v>
      </c>
      <c r="I30">
        <v>0.32459016393442602</v>
      </c>
      <c r="J30">
        <v>0.288524590163934</v>
      </c>
      <c r="K30">
        <v>0.34426229508196698</v>
      </c>
      <c r="L30">
        <v>311</v>
      </c>
      <c r="M30">
        <v>11</v>
      </c>
      <c r="N30">
        <v>98</v>
      </c>
      <c r="O30">
        <v>160</v>
      </c>
      <c r="P30">
        <v>42</v>
      </c>
      <c r="Q30" s="38">
        <v>3.53697749196141E-2</v>
      </c>
      <c r="R30">
        <v>0.31511254019292601</v>
      </c>
      <c r="S30">
        <v>0.51446945337620598</v>
      </c>
      <c r="T30">
        <v>0.135048231511254</v>
      </c>
      <c r="U30">
        <v>311</v>
      </c>
      <c r="V30">
        <v>24</v>
      </c>
      <c r="W30">
        <v>114</v>
      </c>
      <c r="X30">
        <v>59</v>
      </c>
      <c r="Y30">
        <v>114</v>
      </c>
      <c r="Z30" s="38">
        <v>7.7170418006430902E-2</v>
      </c>
      <c r="AA30">
        <v>0.36655948553054701</v>
      </c>
      <c r="AB30">
        <v>0.18971061093247599</v>
      </c>
      <c r="AC30">
        <v>0.36655948553054701</v>
      </c>
    </row>
    <row r="31" spans="1:29">
      <c r="A31">
        <v>3</v>
      </c>
      <c r="B31">
        <v>32</v>
      </c>
      <c r="C31">
        <v>121</v>
      </c>
      <c r="D31">
        <v>3</v>
      </c>
      <c r="E31">
        <v>52</v>
      </c>
      <c r="F31">
        <v>39</v>
      </c>
      <c r="G31">
        <v>27</v>
      </c>
      <c r="H31" s="38">
        <v>2.4793388429752101E-2</v>
      </c>
      <c r="I31">
        <v>0.42975206611570199</v>
      </c>
      <c r="J31">
        <v>0.32231404958677701</v>
      </c>
      <c r="K31">
        <v>0.22314049586776899</v>
      </c>
      <c r="L31">
        <v>120</v>
      </c>
      <c r="M31">
        <v>6</v>
      </c>
      <c r="N31">
        <v>41</v>
      </c>
      <c r="O31">
        <v>63</v>
      </c>
      <c r="P31">
        <v>10</v>
      </c>
      <c r="Q31">
        <v>0.05</v>
      </c>
      <c r="R31">
        <v>0.34166666666666701</v>
      </c>
      <c r="S31">
        <v>0.52500000000000002</v>
      </c>
      <c r="T31" s="38">
        <v>8.3333333333333301E-2</v>
      </c>
      <c r="U31">
        <v>120</v>
      </c>
      <c r="V31">
        <v>2</v>
      </c>
      <c r="W31">
        <v>37</v>
      </c>
      <c r="X31">
        <v>25</v>
      </c>
      <c r="Y31">
        <v>56</v>
      </c>
      <c r="Z31" s="38">
        <v>1.6666666666666701E-2</v>
      </c>
      <c r="AA31">
        <v>0.30833333333333302</v>
      </c>
      <c r="AB31">
        <v>0.20833333333333301</v>
      </c>
      <c r="AC31">
        <v>0.46666666666666701</v>
      </c>
    </row>
    <row r="32" spans="1:29">
      <c r="A32">
        <v>3</v>
      </c>
      <c r="B32">
        <v>33</v>
      </c>
      <c r="C32">
        <v>999</v>
      </c>
      <c r="D32">
        <v>394</v>
      </c>
      <c r="E32">
        <v>437</v>
      </c>
      <c r="F32">
        <v>87</v>
      </c>
      <c r="G32">
        <v>81</v>
      </c>
      <c r="H32">
        <v>0.394394394394394</v>
      </c>
      <c r="I32">
        <v>0.43743743743743702</v>
      </c>
      <c r="J32" s="38">
        <v>8.7087087087087095E-2</v>
      </c>
      <c r="K32" s="38">
        <v>8.1081081081081099E-2</v>
      </c>
      <c r="L32">
        <v>1001</v>
      </c>
      <c r="M32">
        <v>301</v>
      </c>
      <c r="N32">
        <v>506</v>
      </c>
      <c r="O32">
        <v>184</v>
      </c>
      <c r="P32">
        <v>10</v>
      </c>
      <c r="Q32">
        <v>0.30069930069930101</v>
      </c>
      <c r="R32">
        <v>0.50549450549450503</v>
      </c>
      <c r="S32">
        <v>0.183816183816184</v>
      </c>
      <c r="T32" s="38">
        <v>9.99000999000999E-3</v>
      </c>
      <c r="U32">
        <v>1001</v>
      </c>
      <c r="V32">
        <v>320</v>
      </c>
      <c r="W32">
        <v>485</v>
      </c>
      <c r="X32">
        <v>111</v>
      </c>
      <c r="Y32">
        <v>85</v>
      </c>
      <c r="Z32">
        <v>0.31968031968032001</v>
      </c>
      <c r="AA32">
        <v>0.48451548451548498</v>
      </c>
      <c r="AB32">
        <v>0.11088911088911101</v>
      </c>
      <c r="AC32" s="38">
        <v>8.4915084915084899E-2</v>
      </c>
    </row>
    <row r="33" spans="1:29">
      <c r="A33">
        <v>3</v>
      </c>
      <c r="B33">
        <v>34</v>
      </c>
      <c r="C33">
        <v>38</v>
      </c>
      <c r="D33">
        <v>16</v>
      </c>
      <c r="E33">
        <v>13</v>
      </c>
      <c r="F33">
        <v>4</v>
      </c>
      <c r="G33">
        <v>5</v>
      </c>
      <c r="H33">
        <v>0.42105263157894701</v>
      </c>
      <c r="I33">
        <v>0.34210526315789502</v>
      </c>
      <c r="J33">
        <v>0.105263157894737</v>
      </c>
      <c r="K33">
        <v>0.13157894736842099</v>
      </c>
      <c r="L33">
        <v>39</v>
      </c>
      <c r="M33">
        <v>13</v>
      </c>
      <c r="N33">
        <v>13</v>
      </c>
      <c r="O33">
        <v>11</v>
      </c>
      <c r="P33">
        <v>2</v>
      </c>
      <c r="Q33">
        <v>0.33333333333333298</v>
      </c>
      <c r="R33">
        <v>0.33333333333333298</v>
      </c>
      <c r="S33">
        <v>0.28205128205128199</v>
      </c>
      <c r="T33" s="38">
        <v>5.1282051282051301E-2</v>
      </c>
      <c r="U33">
        <v>41</v>
      </c>
      <c r="V33">
        <v>10</v>
      </c>
      <c r="W33">
        <v>14</v>
      </c>
      <c r="X33">
        <v>5</v>
      </c>
      <c r="Y33">
        <v>12</v>
      </c>
      <c r="Z33">
        <v>0.24390243902438999</v>
      </c>
      <c r="AA33">
        <v>0.34146341463414598</v>
      </c>
      <c r="AB33">
        <v>0.12195121951219499</v>
      </c>
      <c r="AC33">
        <v>0.292682926829268</v>
      </c>
    </row>
    <row r="34" spans="1:29">
      <c r="A34">
        <v>3</v>
      </c>
      <c r="B34">
        <v>35</v>
      </c>
      <c r="C34">
        <v>53</v>
      </c>
      <c r="D34">
        <v>10</v>
      </c>
      <c r="E34">
        <v>18</v>
      </c>
      <c r="F34">
        <v>9</v>
      </c>
      <c r="G34">
        <v>16</v>
      </c>
      <c r="H34">
        <v>0.18867924528301899</v>
      </c>
      <c r="I34">
        <v>0.339622641509434</v>
      </c>
      <c r="J34">
        <v>0.169811320754717</v>
      </c>
      <c r="K34">
        <v>0.30188679245283001</v>
      </c>
      <c r="L34">
        <v>54</v>
      </c>
      <c r="M34">
        <v>6</v>
      </c>
      <c r="N34">
        <v>16</v>
      </c>
      <c r="O34">
        <v>27</v>
      </c>
      <c r="P34">
        <v>5</v>
      </c>
      <c r="Q34">
        <v>0.11111111111111099</v>
      </c>
      <c r="R34">
        <v>0.296296296296296</v>
      </c>
      <c r="S34">
        <v>0.5</v>
      </c>
      <c r="T34" s="38">
        <v>9.2592592592592601E-2</v>
      </c>
      <c r="U34">
        <v>54</v>
      </c>
      <c r="V34">
        <v>7</v>
      </c>
      <c r="W34">
        <v>17</v>
      </c>
      <c r="X34">
        <v>9</v>
      </c>
      <c r="Y34">
        <v>21</v>
      </c>
      <c r="Z34">
        <v>0.12962962962963001</v>
      </c>
      <c r="AA34">
        <v>0.31481481481481499</v>
      </c>
      <c r="AB34">
        <v>0.16666666666666699</v>
      </c>
      <c r="AC34">
        <v>0.38888888888888901</v>
      </c>
    </row>
    <row r="35" spans="1:29">
      <c r="A35">
        <v>3</v>
      </c>
      <c r="B35">
        <v>36</v>
      </c>
      <c r="C35">
        <v>117</v>
      </c>
      <c r="D35">
        <v>12</v>
      </c>
      <c r="E35">
        <v>76</v>
      </c>
      <c r="F35">
        <v>20</v>
      </c>
      <c r="G35">
        <v>9</v>
      </c>
      <c r="H35">
        <v>0.102564102564103</v>
      </c>
      <c r="I35">
        <v>0.64957264957265004</v>
      </c>
      <c r="J35">
        <v>0.170940170940171</v>
      </c>
      <c r="K35" s="38">
        <v>7.69230769230769E-2</v>
      </c>
      <c r="L35">
        <v>117</v>
      </c>
      <c r="M35">
        <v>17</v>
      </c>
      <c r="N35">
        <v>65</v>
      </c>
      <c r="O35">
        <v>35</v>
      </c>
      <c r="P35">
        <v>0</v>
      </c>
      <c r="Q35">
        <v>0.145299145299145</v>
      </c>
      <c r="R35">
        <v>0.55555555555555602</v>
      </c>
      <c r="S35">
        <v>0.29914529914529903</v>
      </c>
      <c r="T35">
        <v>0</v>
      </c>
      <c r="U35">
        <v>117</v>
      </c>
      <c r="V35">
        <v>15</v>
      </c>
      <c r="W35">
        <v>74</v>
      </c>
      <c r="X35">
        <v>16</v>
      </c>
      <c r="Y35">
        <v>12</v>
      </c>
      <c r="Z35">
        <v>0.128205128205128</v>
      </c>
      <c r="AA35">
        <v>0.63247863247863201</v>
      </c>
      <c r="AB35">
        <v>0.13675213675213699</v>
      </c>
      <c r="AC35">
        <v>0.102564102564103</v>
      </c>
    </row>
    <row r="36" spans="1:29">
      <c r="A36">
        <v>3</v>
      </c>
      <c r="B36">
        <v>37</v>
      </c>
      <c r="C36">
        <v>142</v>
      </c>
      <c r="D36">
        <v>16</v>
      </c>
      <c r="E36">
        <v>66</v>
      </c>
      <c r="F36">
        <v>31</v>
      </c>
      <c r="G36">
        <v>29</v>
      </c>
      <c r="H36">
        <v>0.11267605633802801</v>
      </c>
      <c r="I36">
        <v>0.46478873239436602</v>
      </c>
      <c r="J36">
        <v>0.21830985915493001</v>
      </c>
      <c r="K36">
        <v>0.20422535211267601</v>
      </c>
      <c r="L36">
        <v>141</v>
      </c>
      <c r="M36">
        <v>15</v>
      </c>
      <c r="N36">
        <v>49</v>
      </c>
      <c r="O36">
        <v>66</v>
      </c>
      <c r="P36">
        <v>11</v>
      </c>
      <c r="Q36">
        <v>0.10638297872340401</v>
      </c>
      <c r="R36">
        <v>0.34751773049645401</v>
      </c>
      <c r="S36">
        <v>0.46808510638297901</v>
      </c>
      <c r="T36" s="38">
        <v>7.8014184397163094E-2</v>
      </c>
      <c r="U36">
        <v>141</v>
      </c>
      <c r="V36">
        <v>20</v>
      </c>
      <c r="W36">
        <v>46</v>
      </c>
      <c r="X36">
        <v>26</v>
      </c>
      <c r="Y36">
        <v>49</v>
      </c>
      <c r="Z36">
        <v>0.14184397163120599</v>
      </c>
      <c r="AA36">
        <v>0.32624113475177302</v>
      </c>
      <c r="AB36">
        <v>0.184397163120567</v>
      </c>
      <c r="AC36">
        <v>0.34751773049645401</v>
      </c>
    </row>
    <row r="37" spans="1:29">
      <c r="A37">
        <v>3</v>
      </c>
      <c r="B37">
        <v>38</v>
      </c>
      <c r="C37">
        <v>1</v>
      </c>
      <c r="D37">
        <v>0</v>
      </c>
      <c r="E37">
        <v>1</v>
      </c>
      <c r="F37">
        <v>0</v>
      </c>
      <c r="G37">
        <v>0</v>
      </c>
      <c r="H37" t="s">
        <v>38</v>
      </c>
      <c r="I37" t="s">
        <v>38</v>
      </c>
      <c r="J37" t="s">
        <v>38</v>
      </c>
      <c r="K37" t="s">
        <v>38</v>
      </c>
      <c r="L37">
        <v>1</v>
      </c>
      <c r="M37">
        <v>0</v>
      </c>
      <c r="N37">
        <v>1</v>
      </c>
      <c r="O37">
        <v>0</v>
      </c>
      <c r="P37">
        <v>0</v>
      </c>
      <c r="Q37" t="s">
        <v>38</v>
      </c>
      <c r="R37" t="s">
        <v>38</v>
      </c>
      <c r="S37" t="s">
        <v>38</v>
      </c>
      <c r="T37" t="s">
        <v>38</v>
      </c>
      <c r="U37">
        <v>1</v>
      </c>
      <c r="V37">
        <v>1</v>
      </c>
      <c r="W37">
        <v>0</v>
      </c>
      <c r="X37">
        <v>0</v>
      </c>
      <c r="Y37">
        <v>0</v>
      </c>
      <c r="Z37" t="s">
        <v>38</v>
      </c>
      <c r="AA37" t="s">
        <v>38</v>
      </c>
      <c r="AB37" t="s">
        <v>38</v>
      </c>
      <c r="AC37" t="s">
        <v>38</v>
      </c>
    </row>
    <row r="38" spans="1:29">
      <c r="A38">
        <v>3</v>
      </c>
      <c r="B38">
        <v>39</v>
      </c>
      <c r="C38">
        <v>43</v>
      </c>
      <c r="D38">
        <v>28</v>
      </c>
      <c r="E38">
        <v>13</v>
      </c>
      <c r="F38">
        <v>2</v>
      </c>
      <c r="G38">
        <v>0</v>
      </c>
      <c r="H38">
        <v>0.65116279069767402</v>
      </c>
      <c r="I38">
        <v>0.30232558139534899</v>
      </c>
      <c r="J38" s="38">
        <v>4.6511627906976702E-2</v>
      </c>
      <c r="K38">
        <v>0</v>
      </c>
      <c r="L38">
        <v>43</v>
      </c>
      <c r="M38">
        <v>23</v>
      </c>
      <c r="N38">
        <v>19</v>
      </c>
      <c r="O38">
        <v>1</v>
      </c>
      <c r="P38">
        <v>0</v>
      </c>
      <c r="Q38">
        <v>0.53488372093023295</v>
      </c>
      <c r="R38">
        <v>0.44186046511627902</v>
      </c>
      <c r="S38" s="38">
        <v>2.32558139534884E-2</v>
      </c>
      <c r="T38">
        <v>0</v>
      </c>
      <c r="U38">
        <v>43</v>
      </c>
      <c r="V38">
        <v>21</v>
      </c>
      <c r="W38">
        <v>19</v>
      </c>
      <c r="X38">
        <v>0</v>
      </c>
      <c r="Y38">
        <v>3</v>
      </c>
      <c r="Z38">
        <v>0.48837209302325602</v>
      </c>
      <c r="AA38">
        <v>0.44186046511627902</v>
      </c>
      <c r="AB38">
        <v>0</v>
      </c>
      <c r="AC38" s="38">
        <v>6.9767441860465101E-2</v>
      </c>
    </row>
    <row r="39" spans="1:29">
      <c r="A39">
        <v>3</v>
      </c>
      <c r="B39">
        <v>40</v>
      </c>
      <c r="C39">
        <v>7</v>
      </c>
      <c r="D39">
        <v>1</v>
      </c>
      <c r="E39">
        <v>4</v>
      </c>
      <c r="F39">
        <v>2</v>
      </c>
      <c r="G39">
        <v>0</v>
      </c>
      <c r="H39">
        <v>0.14285714285714299</v>
      </c>
      <c r="I39">
        <v>0.57142857142857095</v>
      </c>
      <c r="J39">
        <v>0.28571428571428598</v>
      </c>
      <c r="K39">
        <v>0</v>
      </c>
      <c r="L39">
        <v>7</v>
      </c>
      <c r="M39">
        <v>0</v>
      </c>
      <c r="N39">
        <v>7</v>
      </c>
      <c r="O39">
        <v>0</v>
      </c>
      <c r="P39">
        <v>0</v>
      </c>
      <c r="Q39" t="s">
        <v>38</v>
      </c>
      <c r="R39" t="s">
        <v>39</v>
      </c>
      <c r="S39" t="s">
        <v>38</v>
      </c>
      <c r="T39" t="s">
        <v>38</v>
      </c>
      <c r="U39">
        <v>7</v>
      </c>
      <c r="V39">
        <v>1</v>
      </c>
      <c r="W39">
        <v>5</v>
      </c>
      <c r="X39">
        <v>1</v>
      </c>
      <c r="Y39">
        <v>0</v>
      </c>
      <c r="Z39">
        <v>0.14285714285714299</v>
      </c>
      <c r="AA39">
        <v>0.71428571428571397</v>
      </c>
      <c r="AB39">
        <v>0.14285714285714299</v>
      </c>
      <c r="AC39">
        <v>0</v>
      </c>
    </row>
    <row r="40" spans="1:29">
      <c r="A40">
        <v>3</v>
      </c>
      <c r="B40">
        <v>42</v>
      </c>
      <c r="C40">
        <v>107</v>
      </c>
      <c r="D40">
        <v>44</v>
      </c>
      <c r="E40">
        <v>55</v>
      </c>
      <c r="F40">
        <v>7</v>
      </c>
      <c r="G40">
        <v>1</v>
      </c>
      <c r="H40">
        <v>0.41121495327102803</v>
      </c>
      <c r="I40">
        <v>0.51401869158878499</v>
      </c>
      <c r="J40" s="38">
        <v>6.5420560747663503E-2</v>
      </c>
      <c r="K40" s="38">
        <v>9.3457943925233603E-3</v>
      </c>
      <c r="L40">
        <v>107</v>
      </c>
      <c r="M40">
        <v>35</v>
      </c>
      <c r="N40">
        <v>56</v>
      </c>
      <c r="O40">
        <v>16</v>
      </c>
      <c r="P40">
        <v>0</v>
      </c>
      <c r="Q40">
        <v>0.32710280373831802</v>
      </c>
      <c r="R40">
        <v>0.52336448598130803</v>
      </c>
      <c r="S40">
        <v>0.14953271028037399</v>
      </c>
      <c r="T40">
        <v>0</v>
      </c>
      <c r="U40">
        <v>107</v>
      </c>
      <c r="V40">
        <v>41</v>
      </c>
      <c r="W40">
        <v>51</v>
      </c>
      <c r="X40">
        <v>11</v>
      </c>
      <c r="Y40">
        <v>4</v>
      </c>
      <c r="Z40">
        <v>0.38317757009345799</v>
      </c>
      <c r="AA40">
        <v>0.47663551401869197</v>
      </c>
      <c r="AB40">
        <v>0.10280373831775701</v>
      </c>
      <c r="AC40" s="38">
        <v>3.7383177570093497E-2</v>
      </c>
    </row>
    <row r="41" spans="1:29">
      <c r="A41">
        <v>3</v>
      </c>
      <c r="B41">
        <v>43</v>
      </c>
      <c r="C41">
        <v>4</v>
      </c>
      <c r="D41">
        <v>3</v>
      </c>
      <c r="E41">
        <v>0</v>
      </c>
      <c r="F41">
        <v>1</v>
      </c>
      <c r="G41">
        <v>0</v>
      </c>
      <c r="H41" t="s">
        <v>38</v>
      </c>
      <c r="I41" t="s">
        <v>38</v>
      </c>
      <c r="J41" t="s">
        <v>38</v>
      </c>
      <c r="K41" t="s">
        <v>38</v>
      </c>
      <c r="L41">
        <v>4</v>
      </c>
      <c r="M41">
        <v>3</v>
      </c>
      <c r="N41">
        <v>1</v>
      </c>
      <c r="O41">
        <v>0</v>
      </c>
      <c r="P41">
        <v>0</v>
      </c>
      <c r="Q41" t="s">
        <v>38</v>
      </c>
      <c r="R41" t="s">
        <v>38</v>
      </c>
      <c r="S41" t="s">
        <v>38</v>
      </c>
      <c r="T41" t="s">
        <v>38</v>
      </c>
      <c r="U41">
        <v>4</v>
      </c>
      <c r="V41">
        <v>3</v>
      </c>
      <c r="W41">
        <v>0</v>
      </c>
      <c r="X41">
        <v>1</v>
      </c>
      <c r="Y41">
        <v>0</v>
      </c>
      <c r="Z41" t="s">
        <v>38</v>
      </c>
      <c r="AA41" t="s">
        <v>38</v>
      </c>
      <c r="AB41" t="s">
        <v>38</v>
      </c>
      <c r="AC41" t="s">
        <v>38</v>
      </c>
    </row>
    <row r="42" spans="1:29">
      <c r="A42">
        <v>3</v>
      </c>
      <c r="B42">
        <v>44</v>
      </c>
      <c r="C42">
        <v>11</v>
      </c>
      <c r="D42">
        <v>5</v>
      </c>
      <c r="E42">
        <v>5</v>
      </c>
      <c r="F42">
        <v>0</v>
      </c>
      <c r="G42">
        <v>1</v>
      </c>
      <c r="H42">
        <v>0.45454545454545497</v>
      </c>
      <c r="I42">
        <v>0.45454545454545497</v>
      </c>
      <c r="J42">
        <v>0</v>
      </c>
      <c r="K42" s="38">
        <v>9.0909090909090898E-2</v>
      </c>
      <c r="L42">
        <v>11</v>
      </c>
      <c r="M42">
        <v>3</v>
      </c>
      <c r="N42">
        <v>6</v>
      </c>
      <c r="O42">
        <v>2</v>
      </c>
      <c r="P42">
        <v>0</v>
      </c>
      <c r="Q42">
        <v>0.27272727272727298</v>
      </c>
      <c r="R42">
        <v>0.54545454545454497</v>
      </c>
      <c r="S42">
        <v>0.18181818181818199</v>
      </c>
      <c r="T42">
        <v>0</v>
      </c>
      <c r="U42">
        <v>11</v>
      </c>
      <c r="V42">
        <v>4</v>
      </c>
      <c r="W42">
        <v>5</v>
      </c>
      <c r="X42">
        <v>2</v>
      </c>
      <c r="Y42">
        <v>0</v>
      </c>
      <c r="Z42">
        <v>0.36363636363636398</v>
      </c>
      <c r="AA42">
        <v>0.45454545454545497</v>
      </c>
      <c r="AB42">
        <v>0.18181818181818199</v>
      </c>
      <c r="AC42">
        <v>0</v>
      </c>
    </row>
    <row r="43" spans="1:29">
      <c r="A43">
        <v>3</v>
      </c>
      <c r="B43">
        <v>45</v>
      </c>
      <c r="C43">
        <v>54</v>
      </c>
      <c r="D43">
        <v>3</v>
      </c>
      <c r="E43">
        <v>24</v>
      </c>
      <c r="F43">
        <v>16</v>
      </c>
      <c r="G43">
        <v>11</v>
      </c>
      <c r="H43" s="38">
        <v>5.5555555555555601E-2</v>
      </c>
      <c r="I43">
        <v>0.44444444444444398</v>
      </c>
      <c r="J43">
        <v>0.296296296296296</v>
      </c>
      <c r="K43">
        <v>0.203703703703704</v>
      </c>
      <c r="L43">
        <v>54</v>
      </c>
      <c r="M43">
        <v>1</v>
      </c>
      <c r="N43">
        <v>19</v>
      </c>
      <c r="O43">
        <v>29</v>
      </c>
      <c r="P43">
        <v>5</v>
      </c>
      <c r="Q43" s="38">
        <v>1.85185185185185E-2</v>
      </c>
      <c r="R43">
        <v>0.35185185185185203</v>
      </c>
      <c r="S43">
        <v>0.53703703703703698</v>
      </c>
      <c r="T43" s="38">
        <v>9.2592592592592601E-2</v>
      </c>
      <c r="U43">
        <v>54</v>
      </c>
      <c r="V43">
        <v>2</v>
      </c>
      <c r="W43">
        <v>25</v>
      </c>
      <c r="X43">
        <v>13</v>
      </c>
      <c r="Y43">
        <v>14</v>
      </c>
      <c r="Z43">
        <v>3.7037037037037E-2</v>
      </c>
      <c r="AA43">
        <v>0.46296296296296302</v>
      </c>
      <c r="AB43">
        <v>0.240740740740741</v>
      </c>
      <c r="AC43">
        <v>0.25925925925925902</v>
      </c>
    </row>
    <row r="44" spans="1:29">
      <c r="A44">
        <v>3</v>
      </c>
      <c r="B44">
        <v>46</v>
      </c>
      <c r="C44">
        <v>14</v>
      </c>
      <c r="D44">
        <v>0</v>
      </c>
      <c r="E44">
        <v>5</v>
      </c>
      <c r="F44">
        <v>5</v>
      </c>
      <c r="G44">
        <v>4</v>
      </c>
      <c r="H44">
        <v>0</v>
      </c>
      <c r="I44">
        <v>0.35714285714285698</v>
      </c>
      <c r="J44">
        <v>0.35714285714285698</v>
      </c>
      <c r="K44">
        <v>0.28571428571428598</v>
      </c>
      <c r="L44">
        <v>14</v>
      </c>
      <c r="M44">
        <v>0</v>
      </c>
      <c r="N44">
        <v>2</v>
      </c>
      <c r="O44">
        <v>12</v>
      </c>
      <c r="P44">
        <v>0</v>
      </c>
      <c r="Q44">
        <v>0</v>
      </c>
      <c r="R44" t="s">
        <v>45</v>
      </c>
      <c r="S44" t="s">
        <v>46</v>
      </c>
      <c r="T44">
        <v>0</v>
      </c>
      <c r="U44">
        <v>14</v>
      </c>
      <c r="V44">
        <v>0</v>
      </c>
      <c r="W44">
        <v>5</v>
      </c>
      <c r="X44">
        <v>7</v>
      </c>
      <c r="Y44">
        <v>2</v>
      </c>
      <c r="Z44">
        <v>0</v>
      </c>
      <c r="AA44">
        <v>0.35714285714285698</v>
      </c>
      <c r="AB44">
        <v>0.5</v>
      </c>
      <c r="AC44">
        <v>0.14285714285714299</v>
      </c>
    </row>
    <row r="45" spans="1:29">
      <c r="A45">
        <v>3</v>
      </c>
      <c r="B45">
        <v>47</v>
      </c>
      <c r="C45">
        <v>26</v>
      </c>
      <c r="D45">
        <v>12</v>
      </c>
      <c r="E45">
        <v>13</v>
      </c>
      <c r="F45">
        <v>1</v>
      </c>
      <c r="G45">
        <v>0</v>
      </c>
      <c r="H45">
        <v>0.46153846153846201</v>
      </c>
      <c r="I45">
        <v>0.5</v>
      </c>
      <c r="J45" s="38">
        <v>3.8461538461538498E-2</v>
      </c>
      <c r="K45">
        <v>0</v>
      </c>
      <c r="L45">
        <v>26</v>
      </c>
      <c r="M45">
        <v>10</v>
      </c>
      <c r="N45">
        <v>15</v>
      </c>
      <c r="O45">
        <v>1</v>
      </c>
      <c r="P45">
        <v>0</v>
      </c>
      <c r="Q45">
        <v>0.38461538461538503</v>
      </c>
      <c r="R45">
        <v>0.57692307692307698</v>
      </c>
      <c r="S45" s="38">
        <v>3.8461538461538498E-2</v>
      </c>
      <c r="T45">
        <v>0</v>
      </c>
      <c r="U45">
        <v>26</v>
      </c>
      <c r="V45">
        <v>12</v>
      </c>
      <c r="W45">
        <v>13</v>
      </c>
      <c r="X45">
        <v>1</v>
      </c>
      <c r="Y45">
        <v>0</v>
      </c>
      <c r="Z45">
        <v>0.46153846153846201</v>
      </c>
      <c r="AA45">
        <v>0.5</v>
      </c>
      <c r="AB45" s="38">
        <v>3.8461538461538498E-2</v>
      </c>
      <c r="AC45">
        <v>0</v>
      </c>
    </row>
    <row r="46" spans="1:29">
      <c r="A46">
        <v>3</v>
      </c>
      <c r="B46">
        <v>48</v>
      </c>
      <c r="C46">
        <v>52</v>
      </c>
      <c r="D46">
        <v>22</v>
      </c>
      <c r="E46">
        <v>22</v>
      </c>
      <c r="F46">
        <v>5</v>
      </c>
      <c r="G46">
        <v>3</v>
      </c>
      <c r="H46">
        <v>0.42307692307692302</v>
      </c>
      <c r="I46">
        <v>0.42307692307692302</v>
      </c>
      <c r="J46" s="38">
        <v>9.6153846153846201E-2</v>
      </c>
      <c r="K46" s="38">
        <v>5.7692307692307702E-2</v>
      </c>
      <c r="L46">
        <v>52</v>
      </c>
      <c r="M46">
        <v>20</v>
      </c>
      <c r="N46">
        <v>27</v>
      </c>
      <c r="O46">
        <v>5</v>
      </c>
      <c r="P46">
        <v>0</v>
      </c>
      <c r="Q46">
        <v>0.38461538461538503</v>
      </c>
      <c r="R46">
        <v>0.51923076923076905</v>
      </c>
      <c r="S46" s="38">
        <v>9.6153846153846201E-2</v>
      </c>
      <c r="T46">
        <v>0</v>
      </c>
      <c r="U46">
        <v>53</v>
      </c>
      <c r="V46">
        <v>16</v>
      </c>
      <c r="W46">
        <v>30</v>
      </c>
      <c r="X46">
        <v>4</v>
      </c>
      <c r="Y46">
        <v>3</v>
      </c>
      <c r="Z46">
        <v>0.30188679245283001</v>
      </c>
      <c r="AA46">
        <v>0.56603773584905703</v>
      </c>
      <c r="AB46" s="38">
        <v>7.5471698113207503E-2</v>
      </c>
      <c r="AC46" s="38">
        <v>5.6603773584905703E-2</v>
      </c>
    </row>
    <row r="47" spans="1:29">
      <c r="A47">
        <v>3</v>
      </c>
      <c r="B47">
        <v>49</v>
      </c>
      <c r="C47">
        <v>14</v>
      </c>
      <c r="D47">
        <v>6</v>
      </c>
      <c r="E47">
        <v>8</v>
      </c>
      <c r="F47">
        <v>0</v>
      </c>
      <c r="G47">
        <v>0</v>
      </c>
      <c r="H47">
        <v>0.42857142857142899</v>
      </c>
      <c r="I47">
        <v>0.57142857142857095</v>
      </c>
      <c r="J47">
        <v>0</v>
      </c>
      <c r="K47">
        <v>0</v>
      </c>
      <c r="L47">
        <v>14</v>
      </c>
      <c r="M47">
        <v>7</v>
      </c>
      <c r="N47">
        <v>6</v>
      </c>
      <c r="O47">
        <v>1</v>
      </c>
      <c r="P47">
        <v>0</v>
      </c>
      <c r="Q47">
        <v>0.5</v>
      </c>
      <c r="R47">
        <v>0.42857142857142899</v>
      </c>
      <c r="S47" s="38">
        <v>7.1428571428571397E-2</v>
      </c>
      <c r="T47">
        <v>0</v>
      </c>
      <c r="U47">
        <v>14</v>
      </c>
      <c r="V47">
        <v>7</v>
      </c>
      <c r="W47">
        <v>7</v>
      </c>
      <c r="X47">
        <v>0</v>
      </c>
      <c r="Y47">
        <v>0</v>
      </c>
      <c r="Z47">
        <v>0.5</v>
      </c>
      <c r="AA47">
        <v>0.5</v>
      </c>
      <c r="AB47">
        <v>0</v>
      </c>
      <c r="AC47">
        <v>0</v>
      </c>
    </row>
    <row r="48" spans="1:29">
      <c r="A48">
        <v>3</v>
      </c>
      <c r="B48">
        <v>50</v>
      </c>
      <c r="C48">
        <v>8</v>
      </c>
      <c r="D48">
        <v>2</v>
      </c>
      <c r="E48">
        <v>6</v>
      </c>
      <c r="F48">
        <v>0</v>
      </c>
      <c r="G48">
        <v>0</v>
      </c>
      <c r="H48" t="s">
        <v>50</v>
      </c>
      <c r="I48" t="s">
        <v>51</v>
      </c>
      <c r="J48">
        <v>0</v>
      </c>
      <c r="K48">
        <v>0</v>
      </c>
      <c r="L48">
        <v>8</v>
      </c>
      <c r="M48">
        <v>1</v>
      </c>
      <c r="N48">
        <v>6</v>
      </c>
      <c r="O48">
        <v>1</v>
      </c>
      <c r="P48">
        <v>0</v>
      </c>
      <c r="Q48">
        <v>0.125</v>
      </c>
      <c r="R48">
        <v>0.75</v>
      </c>
      <c r="S48">
        <v>0.125</v>
      </c>
      <c r="T48">
        <v>0</v>
      </c>
      <c r="U48">
        <v>8</v>
      </c>
      <c r="V48">
        <v>2</v>
      </c>
      <c r="W48">
        <v>5</v>
      </c>
      <c r="X48">
        <v>1</v>
      </c>
      <c r="Y48">
        <v>0</v>
      </c>
      <c r="Z48">
        <v>0.25</v>
      </c>
      <c r="AA48">
        <v>0.625</v>
      </c>
      <c r="AB48">
        <v>0.125</v>
      </c>
      <c r="AC48">
        <v>0</v>
      </c>
    </row>
    <row r="49" spans="1:29">
      <c r="A49">
        <v>3</v>
      </c>
      <c r="B49">
        <v>51</v>
      </c>
      <c r="C49">
        <v>18</v>
      </c>
      <c r="D49">
        <v>0</v>
      </c>
      <c r="E49">
        <v>8</v>
      </c>
      <c r="F49">
        <v>4</v>
      </c>
      <c r="G49">
        <v>6</v>
      </c>
      <c r="H49">
        <v>0</v>
      </c>
      <c r="I49">
        <v>0.44444444444444398</v>
      </c>
      <c r="J49">
        <v>0.22222222222222199</v>
      </c>
      <c r="K49">
        <v>0.33333333333333298</v>
      </c>
      <c r="L49">
        <v>18</v>
      </c>
      <c r="M49">
        <v>0</v>
      </c>
      <c r="N49">
        <v>2</v>
      </c>
      <c r="O49">
        <v>14</v>
      </c>
      <c r="P49">
        <v>2</v>
      </c>
      <c r="Q49">
        <v>0</v>
      </c>
      <c r="R49">
        <v>0.11111111111111099</v>
      </c>
      <c r="S49">
        <v>0.77777777777777801</v>
      </c>
      <c r="T49">
        <v>0.11111111111111099</v>
      </c>
      <c r="U49">
        <v>18</v>
      </c>
      <c r="V49">
        <v>0</v>
      </c>
      <c r="W49">
        <v>3</v>
      </c>
      <c r="X49">
        <v>5</v>
      </c>
      <c r="Y49">
        <v>10</v>
      </c>
      <c r="Z49">
        <v>0</v>
      </c>
      <c r="AA49">
        <v>0.16666666666666699</v>
      </c>
      <c r="AB49">
        <v>0.27777777777777801</v>
      </c>
      <c r="AC49">
        <v>0.55555555555555602</v>
      </c>
    </row>
    <row r="50" spans="1:29">
      <c r="A50">
        <v>3</v>
      </c>
      <c r="B50">
        <v>52</v>
      </c>
      <c r="C50">
        <v>91</v>
      </c>
      <c r="D50">
        <v>32</v>
      </c>
      <c r="E50">
        <v>42</v>
      </c>
      <c r="F50">
        <v>12</v>
      </c>
      <c r="G50">
        <v>5</v>
      </c>
      <c r="H50">
        <v>0.35164835164835201</v>
      </c>
      <c r="I50">
        <v>0.46153846153846201</v>
      </c>
      <c r="J50">
        <v>0.13186813186813201</v>
      </c>
      <c r="K50" s="38">
        <v>5.4945054945054903E-2</v>
      </c>
      <c r="L50">
        <v>94</v>
      </c>
      <c r="M50">
        <v>20</v>
      </c>
      <c r="N50">
        <v>51</v>
      </c>
      <c r="O50">
        <v>22</v>
      </c>
      <c r="P50">
        <v>1</v>
      </c>
      <c r="Q50">
        <v>0.21276595744680901</v>
      </c>
      <c r="R50">
        <v>0.54255319148936199</v>
      </c>
      <c r="S50">
        <v>0.23404255319148901</v>
      </c>
      <c r="T50" s="38">
        <v>1.0638297872340399E-2</v>
      </c>
      <c r="U50">
        <v>98</v>
      </c>
      <c r="V50">
        <v>19</v>
      </c>
      <c r="W50">
        <v>50</v>
      </c>
      <c r="X50">
        <v>19</v>
      </c>
      <c r="Y50">
        <v>10</v>
      </c>
      <c r="Z50">
        <v>0.19387755102040799</v>
      </c>
      <c r="AA50">
        <v>0.51020408163265296</v>
      </c>
      <c r="AB50">
        <v>0.19387755102040799</v>
      </c>
      <c r="AC50">
        <v>0.102040816326531</v>
      </c>
    </row>
    <row r="51" spans="1:29">
      <c r="A51">
        <v>3</v>
      </c>
      <c r="B51">
        <v>53</v>
      </c>
      <c r="C51">
        <v>3</v>
      </c>
      <c r="D51">
        <v>0</v>
      </c>
      <c r="E51">
        <v>2</v>
      </c>
      <c r="F51">
        <v>1</v>
      </c>
      <c r="G51">
        <v>0</v>
      </c>
      <c r="H51" t="s">
        <v>38</v>
      </c>
      <c r="I51" t="s">
        <v>38</v>
      </c>
      <c r="J51" t="s">
        <v>38</v>
      </c>
      <c r="K51" t="s">
        <v>38</v>
      </c>
      <c r="L51">
        <v>3</v>
      </c>
      <c r="M51">
        <v>1</v>
      </c>
      <c r="N51">
        <v>1</v>
      </c>
      <c r="O51">
        <v>1</v>
      </c>
      <c r="P51">
        <v>0</v>
      </c>
      <c r="Q51" t="s">
        <v>38</v>
      </c>
      <c r="R51" t="s">
        <v>38</v>
      </c>
      <c r="S51" t="s">
        <v>38</v>
      </c>
      <c r="T51" t="s">
        <v>38</v>
      </c>
      <c r="U51">
        <v>3</v>
      </c>
      <c r="V51">
        <v>0</v>
      </c>
      <c r="W51">
        <v>2</v>
      </c>
      <c r="X51">
        <v>1</v>
      </c>
      <c r="Y51">
        <v>0</v>
      </c>
      <c r="Z51" t="s">
        <v>38</v>
      </c>
      <c r="AA51" t="s">
        <v>38</v>
      </c>
      <c r="AB51" t="s">
        <v>38</v>
      </c>
      <c r="AC51" t="s">
        <v>38</v>
      </c>
    </row>
    <row r="52" spans="1:29">
      <c r="A52">
        <v>3</v>
      </c>
      <c r="B52">
        <v>54</v>
      </c>
      <c r="C52">
        <v>31</v>
      </c>
      <c r="D52">
        <v>0</v>
      </c>
      <c r="E52">
        <v>8</v>
      </c>
      <c r="F52">
        <v>11</v>
      </c>
      <c r="G52">
        <v>12</v>
      </c>
      <c r="H52">
        <v>0</v>
      </c>
      <c r="I52">
        <v>0.25806451612903197</v>
      </c>
      <c r="J52">
        <v>0.35483870967741898</v>
      </c>
      <c r="K52">
        <v>0.38709677419354799</v>
      </c>
      <c r="L52">
        <v>34</v>
      </c>
      <c r="M52">
        <v>0</v>
      </c>
      <c r="N52">
        <v>6</v>
      </c>
      <c r="O52">
        <v>23</v>
      </c>
      <c r="P52">
        <v>5</v>
      </c>
      <c r="Q52">
        <v>0</v>
      </c>
      <c r="R52">
        <v>0.17647058823529399</v>
      </c>
      <c r="S52">
        <v>0.67647058823529405</v>
      </c>
      <c r="T52">
        <v>0.14705882352941199</v>
      </c>
      <c r="U52">
        <v>34</v>
      </c>
      <c r="V52">
        <v>0</v>
      </c>
      <c r="W52">
        <v>5</v>
      </c>
      <c r="X52">
        <v>8</v>
      </c>
      <c r="Y52">
        <v>21</v>
      </c>
      <c r="Z52">
        <v>0</v>
      </c>
      <c r="AA52">
        <v>0.14705882352941199</v>
      </c>
      <c r="AB52">
        <v>0.23529411764705899</v>
      </c>
      <c r="AC52">
        <v>0.61764705882352899</v>
      </c>
    </row>
    <row r="53" spans="1:29">
      <c r="A53">
        <v>3</v>
      </c>
      <c r="B53">
        <v>55</v>
      </c>
      <c r="C53">
        <v>26</v>
      </c>
      <c r="D53">
        <v>0</v>
      </c>
      <c r="E53">
        <v>15</v>
      </c>
      <c r="F53">
        <v>9</v>
      </c>
      <c r="G53">
        <v>2</v>
      </c>
      <c r="H53">
        <v>0</v>
      </c>
      <c r="I53">
        <v>0.57692307692307698</v>
      </c>
      <c r="J53">
        <v>0.34615384615384598</v>
      </c>
      <c r="K53" s="38">
        <v>7.69230769230769E-2</v>
      </c>
      <c r="L53">
        <v>26</v>
      </c>
      <c r="M53">
        <v>2</v>
      </c>
      <c r="N53">
        <v>7</v>
      </c>
      <c r="O53">
        <v>16</v>
      </c>
      <c r="P53">
        <v>1</v>
      </c>
      <c r="Q53" s="38">
        <v>7.69230769230769E-2</v>
      </c>
      <c r="R53">
        <v>0.269230769230769</v>
      </c>
      <c r="S53">
        <v>0.61538461538461497</v>
      </c>
      <c r="T53" s="38">
        <v>3.8461538461538498E-2</v>
      </c>
      <c r="U53">
        <v>25</v>
      </c>
      <c r="V53">
        <v>2</v>
      </c>
      <c r="W53">
        <v>12</v>
      </c>
      <c r="X53">
        <v>4</v>
      </c>
      <c r="Y53">
        <v>7</v>
      </c>
      <c r="Z53">
        <v>0.08</v>
      </c>
      <c r="AA53">
        <v>0.48</v>
      </c>
      <c r="AB53">
        <v>0.16</v>
      </c>
      <c r="AC53">
        <v>0.28000000000000003</v>
      </c>
    </row>
    <row r="54" spans="1:29">
      <c r="A54">
        <v>3</v>
      </c>
      <c r="B54">
        <v>56</v>
      </c>
      <c r="C54">
        <v>25</v>
      </c>
      <c r="D54">
        <v>6</v>
      </c>
      <c r="E54">
        <v>13</v>
      </c>
      <c r="F54">
        <v>4</v>
      </c>
      <c r="G54">
        <v>2</v>
      </c>
      <c r="H54">
        <v>0.24</v>
      </c>
      <c r="I54">
        <v>0.52</v>
      </c>
      <c r="J54">
        <v>0.16</v>
      </c>
      <c r="K54">
        <v>0.08</v>
      </c>
      <c r="L54">
        <v>25</v>
      </c>
      <c r="M54">
        <v>4</v>
      </c>
      <c r="N54">
        <v>16</v>
      </c>
      <c r="O54">
        <v>4</v>
      </c>
      <c r="P54">
        <v>1</v>
      </c>
      <c r="Q54">
        <v>0.16</v>
      </c>
      <c r="R54">
        <v>0.64</v>
      </c>
      <c r="S54">
        <v>0.16</v>
      </c>
      <c r="T54">
        <v>0.04</v>
      </c>
      <c r="U54">
        <v>25</v>
      </c>
      <c r="V54">
        <v>6</v>
      </c>
      <c r="W54">
        <v>14</v>
      </c>
      <c r="X54">
        <v>1</v>
      </c>
      <c r="Y54">
        <v>4</v>
      </c>
      <c r="Z54">
        <v>0.24</v>
      </c>
      <c r="AA54">
        <v>0.56000000000000005</v>
      </c>
      <c r="AB54">
        <v>0.04</v>
      </c>
      <c r="AC54">
        <v>0.16</v>
      </c>
    </row>
    <row r="55" spans="1:29">
      <c r="A55">
        <v>4</v>
      </c>
      <c r="B55">
        <v>2</v>
      </c>
      <c r="C55">
        <v>47</v>
      </c>
      <c r="D55">
        <v>12</v>
      </c>
      <c r="E55">
        <v>31</v>
      </c>
      <c r="F55">
        <v>1</v>
      </c>
      <c r="G55">
        <v>3</v>
      </c>
      <c r="H55">
        <v>0.25531914893617003</v>
      </c>
      <c r="I55">
        <v>0.659574468085106</v>
      </c>
      <c r="J55" s="38">
        <v>2.1276595744680899E-2</v>
      </c>
      <c r="K55" s="38">
        <v>6.3829787234042507E-2</v>
      </c>
      <c r="L55">
        <v>47</v>
      </c>
      <c r="M55">
        <v>10</v>
      </c>
      <c r="N55">
        <v>31</v>
      </c>
      <c r="O55">
        <v>6</v>
      </c>
      <c r="P55">
        <v>0</v>
      </c>
      <c r="Q55">
        <v>0.21276595744680901</v>
      </c>
      <c r="R55">
        <v>0.659574468085106</v>
      </c>
      <c r="S55">
        <v>0.12765957446808501</v>
      </c>
      <c r="T55">
        <v>0</v>
      </c>
      <c r="U55">
        <v>46</v>
      </c>
      <c r="V55">
        <v>13</v>
      </c>
      <c r="W55">
        <v>26</v>
      </c>
      <c r="X55">
        <v>6</v>
      </c>
      <c r="Y55">
        <v>1</v>
      </c>
      <c r="Z55">
        <v>0.282608695652174</v>
      </c>
      <c r="AA55">
        <v>0.565217391304348</v>
      </c>
      <c r="AB55">
        <v>0.13043478260869601</v>
      </c>
      <c r="AC55" s="38">
        <v>2.1739130434782601E-2</v>
      </c>
    </row>
    <row r="56" spans="1:29">
      <c r="A56">
        <v>4</v>
      </c>
      <c r="B56">
        <v>3</v>
      </c>
      <c r="C56">
        <v>34</v>
      </c>
      <c r="D56">
        <v>8</v>
      </c>
      <c r="E56">
        <v>13</v>
      </c>
      <c r="F56">
        <v>6</v>
      </c>
      <c r="G56">
        <v>7</v>
      </c>
      <c r="H56">
        <v>0.23529411764705899</v>
      </c>
      <c r="I56">
        <v>0.38235294117647101</v>
      </c>
      <c r="J56">
        <v>0.17647058823529399</v>
      </c>
      <c r="K56">
        <v>0.20588235294117599</v>
      </c>
      <c r="L56">
        <v>34</v>
      </c>
      <c r="M56">
        <v>4</v>
      </c>
      <c r="N56">
        <v>20</v>
      </c>
      <c r="O56">
        <v>8</v>
      </c>
      <c r="P56">
        <v>2</v>
      </c>
      <c r="Q56">
        <v>0.11764705882352899</v>
      </c>
      <c r="R56">
        <v>0.58823529411764697</v>
      </c>
      <c r="S56">
        <v>0.23529411764705899</v>
      </c>
      <c r="T56" s="38">
        <v>5.8823529411764698E-2</v>
      </c>
      <c r="U56">
        <v>34</v>
      </c>
      <c r="V56">
        <v>8</v>
      </c>
      <c r="W56">
        <v>14</v>
      </c>
      <c r="X56">
        <v>0</v>
      </c>
      <c r="Y56">
        <v>12</v>
      </c>
      <c r="Z56">
        <v>0.23529411764705899</v>
      </c>
      <c r="AA56">
        <v>0.41176470588235298</v>
      </c>
      <c r="AB56">
        <v>0</v>
      </c>
      <c r="AC56">
        <v>0.35294117647058798</v>
      </c>
    </row>
    <row r="57" spans="1:29">
      <c r="A57">
        <v>4</v>
      </c>
      <c r="B57">
        <v>4</v>
      </c>
      <c r="C57">
        <v>4</v>
      </c>
      <c r="D57">
        <v>1</v>
      </c>
      <c r="E57">
        <v>3</v>
      </c>
      <c r="F57">
        <v>0</v>
      </c>
      <c r="G57">
        <v>0</v>
      </c>
      <c r="H57" t="s">
        <v>38</v>
      </c>
      <c r="I57" t="s">
        <v>38</v>
      </c>
      <c r="J57" t="s">
        <v>38</v>
      </c>
      <c r="K57" t="s">
        <v>38</v>
      </c>
      <c r="L57">
        <v>4</v>
      </c>
      <c r="M57">
        <v>2</v>
      </c>
      <c r="N57">
        <v>1</v>
      </c>
      <c r="O57">
        <v>1</v>
      </c>
      <c r="P57">
        <v>0</v>
      </c>
      <c r="Q57" t="s">
        <v>38</v>
      </c>
      <c r="R57" t="s">
        <v>38</v>
      </c>
      <c r="S57" t="s">
        <v>38</v>
      </c>
      <c r="T57" t="s">
        <v>38</v>
      </c>
      <c r="U57">
        <v>4</v>
      </c>
      <c r="V57">
        <v>2</v>
      </c>
      <c r="W57">
        <v>1</v>
      </c>
      <c r="X57">
        <v>0</v>
      </c>
      <c r="Y57">
        <v>1</v>
      </c>
      <c r="Z57" t="s">
        <v>38</v>
      </c>
      <c r="AA57" t="s">
        <v>38</v>
      </c>
      <c r="AB57" t="s">
        <v>38</v>
      </c>
      <c r="AC57" t="s">
        <v>38</v>
      </c>
    </row>
    <row r="58" spans="1:29">
      <c r="A58">
        <v>4</v>
      </c>
      <c r="B58">
        <v>5</v>
      </c>
      <c r="C58">
        <v>3600</v>
      </c>
      <c r="D58">
        <v>1020</v>
      </c>
      <c r="E58">
        <v>1932</v>
      </c>
      <c r="F58">
        <v>397</v>
      </c>
      <c r="G58">
        <v>251</v>
      </c>
      <c r="H58">
        <v>0.28333333333333299</v>
      </c>
      <c r="I58">
        <v>0.53666666666666696</v>
      </c>
      <c r="J58">
        <v>0.110277777777778</v>
      </c>
      <c r="K58" s="38">
        <v>6.9722222222222199E-2</v>
      </c>
      <c r="L58">
        <v>3598</v>
      </c>
      <c r="M58">
        <v>926</v>
      </c>
      <c r="N58">
        <v>1948</v>
      </c>
      <c r="O58">
        <v>695</v>
      </c>
      <c r="P58">
        <v>29</v>
      </c>
      <c r="Q58">
        <v>0.25736520289049503</v>
      </c>
      <c r="R58">
        <v>0.54141189549749902</v>
      </c>
      <c r="S58">
        <v>0.193162868260145</v>
      </c>
      <c r="T58" s="38">
        <v>8.06003335186215E-3</v>
      </c>
      <c r="U58">
        <v>3621</v>
      </c>
      <c r="V58">
        <v>1144</v>
      </c>
      <c r="W58">
        <v>1506</v>
      </c>
      <c r="X58">
        <v>461</v>
      </c>
      <c r="Y58">
        <v>510</v>
      </c>
      <c r="Z58">
        <v>0.31593482463407901</v>
      </c>
      <c r="AA58">
        <v>0.41590720795360397</v>
      </c>
      <c r="AB58">
        <v>0.12731289698978199</v>
      </c>
      <c r="AC58">
        <v>0.140845070422535</v>
      </c>
    </row>
    <row r="59" spans="1:29">
      <c r="A59">
        <v>4</v>
      </c>
      <c r="B59">
        <v>6</v>
      </c>
      <c r="C59">
        <v>20</v>
      </c>
      <c r="D59">
        <v>4</v>
      </c>
      <c r="E59">
        <v>10</v>
      </c>
      <c r="F59">
        <v>5</v>
      </c>
      <c r="G59">
        <v>1</v>
      </c>
      <c r="H59">
        <v>0.2</v>
      </c>
      <c r="I59">
        <v>0.5</v>
      </c>
      <c r="J59">
        <v>0.25</v>
      </c>
      <c r="K59">
        <v>0.05</v>
      </c>
      <c r="L59">
        <v>20</v>
      </c>
      <c r="M59">
        <v>1</v>
      </c>
      <c r="N59">
        <v>14</v>
      </c>
      <c r="O59">
        <v>5</v>
      </c>
      <c r="P59">
        <v>0</v>
      </c>
      <c r="Q59">
        <v>0.05</v>
      </c>
      <c r="R59">
        <v>0.7</v>
      </c>
      <c r="S59">
        <v>0.25</v>
      </c>
      <c r="T59">
        <v>0</v>
      </c>
      <c r="U59">
        <v>20</v>
      </c>
      <c r="V59">
        <v>4</v>
      </c>
      <c r="W59">
        <v>10</v>
      </c>
      <c r="X59">
        <v>5</v>
      </c>
      <c r="Y59">
        <v>1</v>
      </c>
      <c r="Z59">
        <v>0.2</v>
      </c>
      <c r="AA59">
        <v>0.5</v>
      </c>
      <c r="AB59">
        <v>0.25</v>
      </c>
      <c r="AC59">
        <v>0.05</v>
      </c>
    </row>
    <row r="60" spans="1:29">
      <c r="A60">
        <v>4</v>
      </c>
      <c r="B60">
        <v>7</v>
      </c>
      <c r="C60">
        <v>105</v>
      </c>
      <c r="D60">
        <v>7</v>
      </c>
      <c r="E60">
        <v>44</v>
      </c>
      <c r="F60">
        <v>25</v>
      </c>
      <c r="G60">
        <v>29</v>
      </c>
      <c r="H60" s="38">
        <v>6.6666666666666693E-2</v>
      </c>
      <c r="I60">
        <v>0.419047619047619</v>
      </c>
      <c r="J60">
        <v>0.238095238095238</v>
      </c>
      <c r="K60">
        <v>0.27619047619047599</v>
      </c>
      <c r="L60">
        <v>112</v>
      </c>
      <c r="M60">
        <v>6</v>
      </c>
      <c r="N60">
        <v>42</v>
      </c>
      <c r="O60">
        <v>57</v>
      </c>
      <c r="P60">
        <v>7</v>
      </c>
      <c r="Q60" s="38">
        <v>5.3571428571428603E-2</v>
      </c>
      <c r="R60">
        <v>0.375</v>
      </c>
      <c r="S60">
        <v>0.50892857142857095</v>
      </c>
      <c r="T60">
        <v>6.25E-2</v>
      </c>
      <c r="U60">
        <v>111</v>
      </c>
      <c r="V60">
        <v>11</v>
      </c>
      <c r="W60">
        <v>27</v>
      </c>
      <c r="X60">
        <v>25</v>
      </c>
      <c r="Y60">
        <v>48</v>
      </c>
      <c r="Z60" s="38">
        <v>9.90990990990991E-2</v>
      </c>
      <c r="AA60">
        <v>0.24324324324324301</v>
      </c>
      <c r="AB60">
        <v>0.22522522522522501</v>
      </c>
      <c r="AC60">
        <v>0.43243243243243201</v>
      </c>
    </row>
    <row r="61" spans="1:29">
      <c r="A61">
        <v>4</v>
      </c>
      <c r="B61">
        <v>8</v>
      </c>
      <c r="C61">
        <v>20</v>
      </c>
      <c r="D61">
        <v>4</v>
      </c>
      <c r="E61">
        <v>9</v>
      </c>
      <c r="F61">
        <v>3</v>
      </c>
      <c r="G61">
        <v>4</v>
      </c>
      <c r="H61">
        <v>0.2</v>
      </c>
      <c r="I61">
        <v>0.45</v>
      </c>
      <c r="J61">
        <v>0.15</v>
      </c>
      <c r="K61">
        <v>0.2</v>
      </c>
      <c r="L61">
        <v>20</v>
      </c>
      <c r="M61">
        <v>3</v>
      </c>
      <c r="N61">
        <v>7</v>
      </c>
      <c r="O61">
        <v>9</v>
      </c>
      <c r="P61">
        <v>1</v>
      </c>
      <c r="Q61">
        <v>0.15</v>
      </c>
      <c r="R61">
        <v>0.35</v>
      </c>
      <c r="S61">
        <v>0.45</v>
      </c>
      <c r="T61">
        <v>0.05</v>
      </c>
      <c r="U61">
        <v>19</v>
      </c>
      <c r="V61">
        <v>1</v>
      </c>
      <c r="W61">
        <v>5</v>
      </c>
      <c r="X61">
        <v>8</v>
      </c>
      <c r="Y61">
        <v>5</v>
      </c>
      <c r="Z61" s="38">
        <v>5.2631578947368397E-2</v>
      </c>
      <c r="AA61">
        <v>0.26315789473684198</v>
      </c>
      <c r="AB61">
        <v>0.42105263157894701</v>
      </c>
      <c r="AC61">
        <v>0.26315789473684198</v>
      </c>
    </row>
    <row r="62" spans="1:29">
      <c r="A62">
        <v>4</v>
      </c>
      <c r="B62">
        <v>9</v>
      </c>
      <c r="C62">
        <v>14</v>
      </c>
      <c r="D62">
        <v>1</v>
      </c>
      <c r="E62">
        <v>7</v>
      </c>
      <c r="F62">
        <v>4</v>
      </c>
      <c r="G62">
        <v>2</v>
      </c>
      <c r="H62" s="38">
        <v>7.1428571428571397E-2</v>
      </c>
      <c r="I62">
        <v>0.5</v>
      </c>
      <c r="J62">
        <v>0.28571428571428598</v>
      </c>
      <c r="K62">
        <v>0.14285714285714299</v>
      </c>
      <c r="L62">
        <v>15</v>
      </c>
      <c r="M62">
        <v>0</v>
      </c>
      <c r="N62">
        <v>10</v>
      </c>
      <c r="O62">
        <v>5</v>
      </c>
      <c r="P62">
        <v>0</v>
      </c>
      <c r="Q62">
        <v>0</v>
      </c>
      <c r="R62">
        <v>0.66666666666666696</v>
      </c>
      <c r="S62">
        <v>0.33333333333333298</v>
      </c>
      <c r="T62">
        <v>0</v>
      </c>
      <c r="U62">
        <v>15</v>
      </c>
      <c r="V62">
        <v>2</v>
      </c>
      <c r="W62">
        <v>4</v>
      </c>
      <c r="X62">
        <v>6</v>
      </c>
      <c r="Y62">
        <v>3</v>
      </c>
      <c r="Z62">
        <v>0.133333333333333</v>
      </c>
      <c r="AA62">
        <v>0.266666666666667</v>
      </c>
      <c r="AB62">
        <v>0.4</v>
      </c>
      <c r="AC62">
        <v>0.2</v>
      </c>
    </row>
    <row r="63" spans="1:29">
      <c r="A63">
        <v>4</v>
      </c>
      <c r="B63">
        <v>10</v>
      </c>
      <c r="C63">
        <v>8</v>
      </c>
      <c r="D63">
        <v>1</v>
      </c>
      <c r="E63">
        <v>4</v>
      </c>
      <c r="F63">
        <v>3</v>
      </c>
      <c r="G63">
        <v>0</v>
      </c>
      <c r="H63">
        <v>0.125</v>
      </c>
      <c r="I63">
        <v>0.5</v>
      </c>
      <c r="J63">
        <v>0.375</v>
      </c>
      <c r="K63">
        <v>0</v>
      </c>
      <c r="L63">
        <v>8</v>
      </c>
      <c r="M63">
        <v>2</v>
      </c>
      <c r="N63">
        <v>5</v>
      </c>
      <c r="O63">
        <v>1</v>
      </c>
      <c r="P63">
        <v>0</v>
      </c>
      <c r="Q63">
        <v>0.25</v>
      </c>
      <c r="R63">
        <v>0.625</v>
      </c>
      <c r="S63">
        <v>0.125</v>
      </c>
      <c r="T63">
        <v>0</v>
      </c>
      <c r="U63">
        <v>8</v>
      </c>
      <c r="V63">
        <v>2</v>
      </c>
      <c r="W63">
        <v>4</v>
      </c>
      <c r="X63">
        <v>1</v>
      </c>
      <c r="Y63">
        <v>1</v>
      </c>
      <c r="Z63">
        <v>0.25</v>
      </c>
      <c r="AA63">
        <v>0.5</v>
      </c>
      <c r="AB63">
        <v>0.125</v>
      </c>
      <c r="AC63">
        <v>0.125</v>
      </c>
    </row>
    <row r="64" spans="1:29">
      <c r="A64">
        <v>4</v>
      </c>
      <c r="B64">
        <v>11</v>
      </c>
      <c r="C64">
        <v>44</v>
      </c>
      <c r="D64">
        <v>14</v>
      </c>
      <c r="E64">
        <v>25</v>
      </c>
      <c r="F64">
        <v>5</v>
      </c>
      <c r="G64">
        <v>0</v>
      </c>
      <c r="H64">
        <v>0.31818181818181801</v>
      </c>
      <c r="I64">
        <v>0.56818181818181801</v>
      </c>
      <c r="J64">
        <v>0.11363636363636399</v>
      </c>
      <c r="K64">
        <v>0</v>
      </c>
      <c r="L64">
        <v>44</v>
      </c>
      <c r="M64">
        <v>13</v>
      </c>
      <c r="N64">
        <v>25</v>
      </c>
      <c r="O64">
        <v>5</v>
      </c>
      <c r="P64">
        <v>1</v>
      </c>
      <c r="Q64">
        <v>0.29545454545454503</v>
      </c>
      <c r="R64">
        <v>0.56818181818181801</v>
      </c>
      <c r="S64">
        <v>0.11363636363636399</v>
      </c>
      <c r="T64" s="38">
        <v>2.27272727272727E-2</v>
      </c>
      <c r="U64">
        <v>44</v>
      </c>
      <c r="V64">
        <v>15</v>
      </c>
      <c r="W64">
        <v>21</v>
      </c>
      <c r="X64">
        <v>4</v>
      </c>
      <c r="Y64">
        <v>4</v>
      </c>
      <c r="Z64">
        <v>0.34090909090909099</v>
      </c>
      <c r="AA64">
        <v>0.47727272727272702</v>
      </c>
      <c r="AB64" s="38">
        <v>9.0909090909090898E-2</v>
      </c>
      <c r="AC64" s="38">
        <v>9.0909090909090898E-2</v>
      </c>
    </row>
    <row r="65" spans="1:29">
      <c r="A65">
        <v>4</v>
      </c>
      <c r="B65">
        <v>12</v>
      </c>
      <c r="C65">
        <v>26</v>
      </c>
      <c r="D65">
        <v>6</v>
      </c>
      <c r="E65">
        <v>17</v>
      </c>
      <c r="F65">
        <v>2</v>
      </c>
      <c r="G65">
        <v>1</v>
      </c>
      <c r="H65">
        <v>0.230769230769231</v>
      </c>
      <c r="I65">
        <v>0.65384615384615397</v>
      </c>
      <c r="J65" s="38">
        <v>7.69230769230769E-2</v>
      </c>
      <c r="K65" s="38">
        <v>3.8461538461538498E-2</v>
      </c>
      <c r="L65">
        <v>26</v>
      </c>
      <c r="M65">
        <v>7</v>
      </c>
      <c r="N65">
        <v>15</v>
      </c>
      <c r="O65">
        <v>4</v>
      </c>
      <c r="P65">
        <v>0</v>
      </c>
      <c r="Q65">
        <v>0.269230769230769</v>
      </c>
      <c r="R65">
        <v>0.57692307692307698</v>
      </c>
      <c r="S65">
        <v>0.15384615384615399</v>
      </c>
      <c r="T65">
        <v>0</v>
      </c>
      <c r="U65">
        <v>26</v>
      </c>
      <c r="V65">
        <v>5</v>
      </c>
      <c r="W65">
        <v>13</v>
      </c>
      <c r="X65">
        <v>4</v>
      </c>
      <c r="Y65">
        <v>4</v>
      </c>
      <c r="Z65">
        <v>0.19230769230769201</v>
      </c>
      <c r="AA65">
        <v>0.5</v>
      </c>
      <c r="AB65">
        <v>0.15384615384615399</v>
      </c>
      <c r="AC65">
        <v>0.15384615384615399</v>
      </c>
    </row>
    <row r="66" spans="1:29">
      <c r="A66">
        <v>4</v>
      </c>
      <c r="B66">
        <v>13</v>
      </c>
      <c r="C66">
        <v>61</v>
      </c>
      <c r="D66">
        <v>19</v>
      </c>
      <c r="E66">
        <v>30</v>
      </c>
      <c r="F66">
        <v>5</v>
      </c>
      <c r="G66">
        <v>7</v>
      </c>
      <c r="H66">
        <v>0.31147540983606598</v>
      </c>
      <c r="I66">
        <v>0.49180327868852503</v>
      </c>
      <c r="J66" s="38">
        <v>8.1967213114754106E-2</v>
      </c>
      <c r="K66">
        <v>0.114754098360656</v>
      </c>
      <c r="L66">
        <v>60</v>
      </c>
      <c r="M66">
        <v>17</v>
      </c>
      <c r="N66">
        <v>27</v>
      </c>
      <c r="O66">
        <v>11</v>
      </c>
      <c r="P66">
        <v>5</v>
      </c>
      <c r="Q66">
        <v>0.28333333333333299</v>
      </c>
      <c r="R66">
        <v>0.45</v>
      </c>
      <c r="S66">
        <v>0.18333333333333299</v>
      </c>
      <c r="T66" s="38">
        <v>8.3333333333333301E-2</v>
      </c>
      <c r="U66">
        <v>60</v>
      </c>
      <c r="V66">
        <v>15</v>
      </c>
      <c r="W66">
        <v>24</v>
      </c>
      <c r="X66">
        <v>9</v>
      </c>
      <c r="Y66">
        <v>12</v>
      </c>
      <c r="Z66">
        <v>0.25</v>
      </c>
      <c r="AA66">
        <v>0.4</v>
      </c>
      <c r="AB66">
        <v>0.15</v>
      </c>
      <c r="AC66">
        <v>0.2</v>
      </c>
    </row>
    <row r="67" spans="1:29">
      <c r="A67">
        <v>4</v>
      </c>
      <c r="B67">
        <v>14</v>
      </c>
      <c r="C67">
        <v>75</v>
      </c>
      <c r="D67">
        <v>17</v>
      </c>
      <c r="E67">
        <v>45</v>
      </c>
      <c r="F67">
        <v>5</v>
      </c>
      <c r="G67">
        <v>8</v>
      </c>
      <c r="H67">
        <v>0.22666666666666699</v>
      </c>
      <c r="I67">
        <v>0.6</v>
      </c>
      <c r="J67" s="38">
        <v>6.6666666666666693E-2</v>
      </c>
      <c r="K67">
        <v>0.10666666666666701</v>
      </c>
      <c r="L67">
        <v>75</v>
      </c>
      <c r="M67">
        <v>10</v>
      </c>
      <c r="N67">
        <v>50</v>
      </c>
      <c r="O67">
        <v>15</v>
      </c>
      <c r="P67">
        <v>0</v>
      </c>
      <c r="Q67">
        <v>0.133333333333333</v>
      </c>
      <c r="R67">
        <v>0.66666666666666696</v>
      </c>
      <c r="S67">
        <v>0.2</v>
      </c>
      <c r="T67">
        <v>0</v>
      </c>
      <c r="U67">
        <v>75</v>
      </c>
      <c r="V67">
        <v>17</v>
      </c>
      <c r="W67">
        <v>26</v>
      </c>
      <c r="X67">
        <v>18</v>
      </c>
      <c r="Y67">
        <v>14</v>
      </c>
      <c r="Z67">
        <v>0.22666666666666699</v>
      </c>
      <c r="AA67">
        <v>0.34666666666666701</v>
      </c>
      <c r="AB67">
        <v>0.24</v>
      </c>
      <c r="AC67">
        <v>0.18666666666666701</v>
      </c>
    </row>
    <row r="68" spans="1:29">
      <c r="A68">
        <v>4</v>
      </c>
      <c r="B68">
        <v>15</v>
      </c>
      <c r="C68">
        <v>37</v>
      </c>
      <c r="D68">
        <v>7</v>
      </c>
      <c r="E68">
        <v>16</v>
      </c>
      <c r="F68">
        <v>9</v>
      </c>
      <c r="G68">
        <v>5</v>
      </c>
      <c r="H68">
        <v>0.18918918918918901</v>
      </c>
      <c r="I68">
        <v>0.43243243243243201</v>
      </c>
      <c r="J68">
        <v>0.24324324324324301</v>
      </c>
      <c r="K68">
        <v>0.135135135135135</v>
      </c>
      <c r="L68">
        <v>40</v>
      </c>
      <c r="M68">
        <v>5</v>
      </c>
      <c r="N68">
        <v>15</v>
      </c>
      <c r="O68">
        <v>18</v>
      </c>
      <c r="P68">
        <v>2</v>
      </c>
      <c r="Q68">
        <v>0.125</v>
      </c>
      <c r="R68">
        <v>0.375</v>
      </c>
      <c r="S68">
        <v>0.45</v>
      </c>
      <c r="T68">
        <v>0.05</v>
      </c>
      <c r="U68">
        <v>39</v>
      </c>
      <c r="V68">
        <v>5</v>
      </c>
      <c r="W68">
        <v>18</v>
      </c>
      <c r="X68">
        <v>9</v>
      </c>
      <c r="Y68">
        <v>7</v>
      </c>
      <c r="Z68">
        <v>0.128205128205128</v>
      </c>
      <c r="AA68">
        <v>0.46153846153846201</v>
      </c>
      <c r="AB68">
        <v>0.230769230769231</v>
      </c>
      <c r="AC68">
        <v>0.17948717948717899</v>
      </c>
    </row>
    <row r="69" spans="1:29">
      <c r="A69">
        <v>4</v>
      </c>
      <c r="B69">
        <v>16</v>
      </c>
      <c r="C69">
        <v>1066</v>
      </c>
      <c r="D69">
        <v>316</v>
      </c>
      <c r="E69">
        <v>605</v>
      </c>
      <c r="F69">
        <v>103</v>
      </c>
      <c r="G69">
        <v>42</v>
      </c>
      <c r="H69">
        <v>0.29643527204502801</v>
      </c>
      <c r="I69">
        <v>0.56754221388367698</v>
      </c>
      <c r="J69" s="38">
        <v>9.6622889305816098E-2</v>
      </c>
      <c r="K69" s="38">
        <v>3.9399624765478397E-2</v>
      </c>
      <c r="L69">
        <v>1068</v>
      </c>
      <c r="M69">
        <v>276</v>
      </c>
      <c r="N69">
        <v>637</v>
      </c>
      <c r="O69">
        <v>152</v>
      </c>
      <c r="P69">
        <v>3</v>
      </c>
      <c r="Q69">
        <v>0.25842696629213502</v>
      </c>
      <c r="R69">
        <v>0.59644194756554303</v>
      </c>
      <c r="S69">
        <v>0.142322097378277</v>
      </c>
      <c r="T69" s="38">
        <v>2.8089887640449398E-3</v>
      </c>
      <c r="U69">
        <v>1069</v>
      </c>
      <c r="V69">
        <v>339</v>
      </c>
      <c r="W69">
        <v>492</v>
      </c>
      <c r="X69">
        <v>138</v>
      </c>
      <c r="Y69">
        <v>100</v>
      </c>
      <c r="Z69">
        <v>0.31711880261927</v>
      </c>
      <c r="AA69">
        <v>0.46024321796071099</v>
      </c>
      <c r="AB69">
        <v>0.12909260991580901</v>
      </c>
      <c r="AC69" s="38">
        <v>9.3545369504209497E-2</v>
      </c>
    </row>
    <row r="70" spans="1:29">
      <c r="A70">
        <v>4</v>
      </c>
      <c r="B70">
        <v>17</v>
      </c>
      <c r="C70">
        <v>276</v>
      </c>
      <c r="D70">
        <v>74</v>
      </c>
      <c r="E70">
        <v>150</v>
      </c>
      <c r="F70">
        <v>28</v>
      </c>
      <c r="G70">
        <v>24</v>
      </c>
      <c r="H70">
        <v>0.26811594202898598</v>
      </c>
      <c r="I70">
        <v>0.54347826086956497</v>
      </c>
      <c r="J70">
        <v>0.101449275362319</v>
      </c>
      <c r="K70" s="38">
        <v>8.6956521739130405E-2</v>
      </c>
      <c r="L70">
        <v>278</v>
      </c>
      <c r="M70">
        <v>58</v>
      </c>
      <c r="N70">
        <v>151</v>
      </c>
      <c r="O70">
        <v>53</v>
      </c>
      <c r="P70">
        <v>16</v>
      </c>
      <c r="Q70">
        <v>0.20863309352518</v>
      </c>
      <c r="R70">
        <v>0.54316546762589901</v>
      </c>
      <c r="S70">
        <v>0.190647482014388</v>
      </c>
      <c r="T70" s="38">
        <v>5.7553956834532398E-2</v>
      </c>
      <c r="U70">
        <v>277</v>
      </c>
      <c r="V70">
        <v>67</v>
      </c>
      <c r="W70">
        <v>103</v>
      </c>
      <c r="X70">
        <v>45</v>
      </c>
      <c r="Y70">
        <v>62</v>
      </c>
      <c r="Z70">
        <v>0.24187725631769</v>
      </c>
      <c r="AA70">
        <v>0.37184115523465699</v>
      </c>
      <c r="AB70">
        <v>0.162454873646209</v>
      </c>
      <c r="AC70">
        <v>0.223826714801444</v>
      </c>
    </row>
    <row r="71" spans="1:29">
      <c r="A71">
        <v>4</v>
      </c>
      <c r="B71">
        <v>18</v>
      </c>
      <c r="C71">
        <v>19</v>
      </c>
      <c r="D71">
        <v>4</v>
      </c>
      <c r="E71">
        <v>15</v>
      </c>
      <c r="F71">
        <v>0</v>
      </c>
      <c r="G71">
        <v>0</v>
      </c>
      <c r="H71">
        <v>0.21052631578947401</v>
      </c>
      <c r="I71">
        <v>0.78947368421052599</v>
      </c>
      <c r="J71">
        <v>0</v>
      </c>
      <c r="K71">
        <v>0</v>
      </c>
      <c r="L71">
        <v>19</v>
      </c>
      <c r="M71">
        <v>5</v>
      </c>
      <c r="N71">
        <v>13</v>
      </c>
      <c r="O71">
        <v>1</v>
      </c>
      <c r="P71">
        <v>0</v>
      </c>
      <c r="Q71">
        <v>0.26315789473684198</v>
      </c>
      <c r="R71">
        <v>0.68421052631578905</v>
      </c>
      <c r="S71" s="38">
        <v>5.2631578947368397E-2</v>
      </c>
      <c r="T71">
        <v>0</v>
      </c>
      <c r="U71">
        <v>19</v>
      </c>
      <c r="V71">
        <v>7</v>
      </c>
      <c r="W71">
        <v>11</v>
      </c>
      <c r="X71">
        <v>1</v>
      </c>
      <c r="Y71">
        <v>0</v>
      </c>
      <c r="Z71">
        <v>0.36842105263157898</v>
      </c>
      <c r="AA71">
        <v>0.57894736842105299</v>
      </c>
      <c r="AB71" s="38">
        <v>5.2631578947368397E-2</v>
      </c>
      <c r="AC71">
        <v>0</v>
      </c>
    </row>
    <row r="72" spans="1:29">
      <c r="A72">
        <v>4</v>
      </c>
      <c r="B72">
        <v>19</v>
      </c>
      <c r="C72">
        <v>9</v>
      </c>
      <c r="D72">
        <v>1</v>
      </c>
      <c r="E72">
        <v>4</v>
      </c>
      <c r="F72">
        <v>2</v>
      </c>
      <c r="G72">
        <v>2</v>
      </c>
      <c r="H72">
        <v>0.11111111111111099</v>
      </c>
      <c r="I72">
        <v>0.44444444444444398</v>
      </c>
      <c r="J72">
        <v>0.22222222222222199</v>
      </c>
      <c r="K72">
        <v>0.22222222222222199</v>
      </c>
      <c r="L72">
        <v>9</v>
      </c>
      <c r="M72">
        <v>0</v>
      </c>
      <c r="N72">
        <v>5</v>
      </c>
      <c r="O72">
        <v>4</v>
      </c>
      <c r="P72">
        <v>0</v>
      </c>
      <c r="Q72">
        <v>0</v>
      </c>
      <c r="R72">
        <v>0.55555555555555602</v>
      </c>
      <c r="S72">
        <v>0.44444444444444398</v>
      </c>
      <c r="T72">
        <v>0</v>
      </c>
      <c r="U72">
        <v>9</v>
      </c>
      <c r="V72">
        <v>1</v>
      </c>
      <c r="W72">
        <v>2</v>
      </c>
      <c r="X72">
        <v>3</v>
      </c>
      <c r="Y72">
        <v>3</v>
      </c>
      <c r="Z72">
        <v>0.11111111111111099</v>
      </c>
      <c r="AA72">
        <v>0.22222222222222199</v>
      </c>
      <c r="AB72">
        <v>0.33333333333333298</v>
      </c>
      <c r="AC72">
        <v>0.33333333333333298</v>
      </c>
    </row>
    <row r="73" spans="1:29">
      <c r="A73">
        <v>4</v>
      </c>
      <c r="B73">
        <v>20</v>
      </c>
      <c r="C73">
        <v>6</v>
      </c>
      <c r="D73">
        <v>1</v>
      </c>
      <c r="E73">
        <v>5</v>
      </c>
      <c r="F73">
        <v>0</v>
      </c>
      <c r="G73">
        <v>0</v>
      </c>
      <c r="H73" t="s">
        <v>40</v>
      </c>
      <c r="I73" t="s">
        <v>39</v>
      </c>
      <c r="J73">
        <v>0</v>
      </c>
      <c r="K73">
        <v>0</v>
      </c>
      <c r="L73">
        <v>6</v>
      </c>
      <c r="M73">
        <v>2</v>
      </c>
      <c r="N73">
        <v>3</v>
      </c>
      <c r="O73">
        <v>1</v>
      </c>
      <c r="P73">
        <v>0</v>
      </c>
      <c r="Q73">
        <v>0.33333333333333298</v>
      </c>
      <c r="R73">
        <v>0.5</v>
      </c>
      <c r="S73">
        <v>0.16666666666666699</v>
      </c>
      <c r="T73">
        <v>0</v>
      </c>
      <c r="U73">
        <v>6</v>
      </c>
      <c r="V73">
        <v>0</v>
      </c>
      <c r="W73">
        <v>4</v>
      </c>
      <c r="X73">
        <v>2</v>
      </c>
      <c r="Y73">
        <v>0</v>
      </c>
      <c r="Z73">
        <v>0</v>
      </c>
      <c r="AA73" t="s">
        <v>39</v>
      </c>
      <c r="AB73" t="s">
        <v>40</v>
      </c>
      <c r="AC73">
        <v>0</v>
      </c>
    </row>
    <row r="74" spans="1:29">
      <c r="A74">
        <v>4</v>
      </c>
      <c r="B74">
        <v>21</v>
      </c>
      <c r="C74">
        <v>19</v>
      </c>
      <c r="D74">
        <v>1</v>
      </c>
      <c r="E74">
        <v>7</v>
      </c>
      <c r="F74">
        <v>7</v>
      </c>
      <c r="G74">
        <v>4</v>
      </c>
      <c r="H74" s="38">
        <v>5.2631578947368397E-2</v>
      </c>
      <c r="I74">
        <v>0.36842105263157898</v>
      </c>
      <c r="J74">
        <v>0.36842105263157898</v>
      </c>
      <c r="K74">
        <v>0.21052631578947401</v>
      </c>
      <c r="L74">
        <v>19</v>
      </c>
      <c r="M74">
        <v>1</v>
      </c>
      <c r="N74">
        <v>7</v>
      </c>
      <c r="O74">
        <v>11</v>
      </c>
      <c r="P74">
        <v>0</v>
      </c>
      <c r="Q74" s="38">
        <v>5.2631578947368397E-2</v>
      </c>
      <c r="R74">
        <v>0.36842105263157898</v>
      </c>
      <c r="S74">
        <v>0.57894736842105299</v>
      </c>
      <c r="T74">
        <v>0</v>
      </c>
      <c r="U74">
        <v>19</v>
      </c>
      <c r="V74">
        <v>2</v>
      </c>
      <c r="W74">
        <v>6</v>
      </c>
      <c r="X74">
        <v>3</v>
      </c>
      <c r="Y74">
        <v>8</v>
      </c>
      <c r="Z74">
        <v>0.105263157894737</v>
      </c>
      <c r="AA74">
        <v>0.31578947368421101</v>
      </c>
      <c r="AB74">
        <v>0.157894736842105</v>
      </c>
      <c r="AC74">
        <v>0.42105263157894701</v>
      </c>
    </row>
    <row r="75" spans="1:29">
      <c r="A75">
        <v>4</v>
      </c>
      <c r="B75">
        <v>22</v>
      </c>
      <c r="C75">
        <v>353</v>
      </c>
      <c r="D75">
        <v>89</v>
      </c>
      <c r="E75">
        <v>197</v>
      </c>
      <c r="F75">
        <v>40</v>
      </c>
      <c r="G75">
        <v>27</v>
      </c>
      <c r="H75">
        <v>0.25212464589235101</v>
      </c>
      <c r="I75">
        <v>0.55807365439093504</v>
      </c>
      <c r="J75">
        <v>0.113314447592068</v>
      </c>
      <c r="K75" s="38">
        <v>7.6487252124645896E-2</v>
      </c>
      <c r="L75">
        <v>356</v>
      </c>
      <c r="M75">
        <v>69</v>
      </c>
      <c r="N75">
        <v>219</v>
      </c>
      <c r="O75">
        <v>68</v>
      </c>
      <c r="P75">
        <v>0</v>
      </c>
      <c r="Q75">
        <v>0.19382022471910099</v>
      </c>
      <c r="R75">
        <v>0.61516853932584303</v>
      </c>
      <c r="S75">
        <v>0.19101123595505601</v>
      </c>
      <c r="T75">
        <v>0</v>
      </c>
      <c r="U75">
        <v>357</v>
      </c>
      <c r="V75">
        <v>107</v>
      </c>
      <c r="W75">
        <v>152</v>
      </c>
      <c r="X75">
        <v>56</v>
      </c>
      <c r="Y75">
        <v>42</v>
      </c>
      <c r="Z75">
        <v>0.29971988795518201</v>
      </c>
      <c r="AA75">
        <v>0.42577030812324901</v>
      </c>
      <c r="AB75">
        <v>0.15686274509803899</v>
      </c>
      <c r="AC75">
        <v>0.11764705882352899</v>
      </c>
    </row>
    <row r="76" spans="1:29">
      <c r="A76">
        <v>4</v>
      </c>
      <c r="B76">
        <v>23</v>
      </c>
      <c r="C76">
        <v>9</v>
      </c>
      <c r="D76">
        <v>3</v>
      </c>
      <c r="E76">
        <v>3</v>
      </c>
      <c r="F76">
        <v>3</v>
      </c>
      <c r="G76">
        <v>0</v>
      </c>
      <c r="H76">
        <v>0.33333333333333298</v>
      </c>
      <c r="I76">
        <v>0.33333333333333298</v>
      </c>
      <c r="J76">
        <v>0.33333333333333298</v>
      </c>
      <c r="K76">
        <v>0</v>
      </c>
      <c r="L76">
        <v>9</v>
      </c>
      <c r="M76">
        <v>1</v>
      </c>
      <c r="N76">
        <v>6</v>
      </c>
      <c r="O76">
        <v>2</v>
      </c>
      <c r="P76">
        <v>0</v>
      </c>
      <c r="Q76">
        <v>0.11111111111111099</v>
      </c>
      <c r="R76">
        <v>0.66666666666666696</v>
      </c>
      <c r="S76">
        <v>0.22222222222222199</v>
      </c>
      <c r="T76">
        <v>0</v>
      </c>
      <c r="U76">
        <v>9</v>
      </c>
      <c r="V76">
        <v>2</v>
      </c>
      <c r="W76">
        <v>3</v>
      </c>
      <c r="X76">
        <v>2</v>
      </c>
      <c r="Y76">
        <v>2</v>
      </c>
      <c r="Z76">
        <v>0.22222222222222199</v>
      </c>
      <c r="AA76">
        <v>0.33333333333333298</v>
      </c>
      <c r="AB76">
        <v>0.22222222222222199</v>
      </c>
      <c r="AC76">
        <v>0.22222222222222199</v>
      </c>
    </row>
    <row r="77" spans="1:29">
      <c r="A77">
        <v>4</v>
      </c>
      <c r="B77">
        <v>24</v>
      </c>
      <c r="C77">
        <v>682</v>
      </c>
      <c r="D77">
        <v>194</v>
      </c>
      <c r="E77">
        <v>392</v>
      </c>
      <c r="F77">
        <v>63</v>
      </c>
      <c r="G77">
        <v>33</v>
      </c>
      <c r="H77">
        <v>0.28445747800586502</v>
      </c>
      <c r="I77">
        <v>0.57478005865102599</v>
      </c>
      <c r="J77">
        <v>9.2375366568914999E-2</v>
      </c>
      <c r="K77" s="38">
        <v>4.8387096774193498E-2</v>
      </c>
      <c r="L77">
        <v>681</v>
      </c>
      <c r="M77">
        <v>151</v>
      </c>
      <c r="N77">
        <v>428</v>
      </c>
      <c r="O77">
        <v>96</v>
      </c>
      <c r="P77">
        <v>6</v>
      </c>
      <c r="Q77">
        <v>0.22173274596182099</v>
      </c>
      <c r="R77">
        <v>0.62848751835535999</v>
      </c>
      <c r="S77">
        <v>0.140969162995595</v>
      </c>
      <c r="T77" s="38">
        <v>8.8105726872246704E-3</v>
      </c>
      <c r="U77">
        <v>680</v>
      </c>
      <c r="V77">
        <v>187</v>
      </c>
      <c r="W77">
        <v>334</v>
      </c>
      <c r="X77">
        <v>82</v>
      </c>
      <c r="Y77">
        <v>77</v>
      </c>
      <c r="Z77">
        <v>0.27500000000000002</v>
      </c>
      <c r="AA77">
        <v>0.49117647058823499</v>
      </c>
      <c r="AB77">
        <v>0.120588235294118</v>
      </c>
      <c r="AC77">
        <v>0.113235294117647</v>
      </c>
    </row>
    <row r="78" spans="1:29">
      <c r="A78">
        <v>4</v>
      </c>
      <c r="B78">
        <v>25</v>
      </c>
      <c r="C78">
        <v>132</v>
      </c>
      <c r="D78">
        <v>25</v>
      </c>
      <c r="E78">
        <v>80</v>
      </c>
      <c r="F78">
        <v>14</v>
      </c>
      <c r="G78">
        <v>13</v>
      </c>
      <c r="H78">
        <v>0.189393939393939</v>
      </c>
      <c r="I78">
        <v>0.60606060606060597</v>
      </c>
      <c r="J78">
        <v>0.10606060606060599</v>
      </c>
      <c r="K78" s="38">
        <v>9.8484848484848495E-2</v>
      </c>
      <c r="L78">
        <v>132</v>
      </c>
      <c r="M78">
        <v>19</v>
      </c>
      <c r="N78">
        <v>77</v>
      </c>
      <c r="O78">
        <v>34</v>
      </c>
      <c r="P78">
        <v>2</v>
      </c>
      <c r="Q78">
        <v>0.14393939393939401</v>
      </c>
      <c r="R78">
        <v>0.58333333333333304</v>
      </c>
      <c r="S78">
        <v>0.25757575757575801</v>
      </c>
      <c r="T78" s="38">
        <v>1.5151515151515201E-2</v>
      </c>
      <c r="U78">
        <v>132</v>
      </c>
      <c r="V78">
        <v>22</v>
      </c>
      <c r="W78">
        <v>70</v>
      </c>
      <c r="X78">
        <v>16</v>
      </c>
      <c r="Y78">
        <v>24</v>
      </c>
      <c r="Z78">
        <v>0.16666666666666699</v>
      </c>
      <c r="AA78">
        <v>0.53030303030303005</v>
      </c>
      <c r="AB78">
        <v>0.12121212121212099</v>
      </c>
      <c r="AC78">
        <v>0.18181818181818199</v>
      </c>
    </row>
    <row r="79" spans="1:29">
      <c r="A79">
        <v>4</v>
      </c>
      <c r="B79">
        <v>27</v>
      </c>
      <c r="C79">
        <v>10</v>
      </c>
      <c r="D79">
        <v>2</v>
      </c>
      <c r="E79">
        <v>7</v>
      </c>
      <c r="F79">
        <v>0</v>
      </c>
      <c r="G79">
        <v>1</v>
      </c>
      <c r="H79">
        <v>0.2</v>
      </c>
      <c r="I79">
        <v>0.7</v>
      </c>
      <c r="J79">
        <v>0</v>
      </c>
      <c r="K79">
        <v>0.1</v>
      </c>
      <c r="L79">
        <v>10</v>
      </c>
      <c r="M79">
        <v>3</v>
      </c>
      <c r="N79">
        <v>5</v>
      </c>
      <c r="O79">
        <v>2</v>
      </c>
      <c r="P79">
        <v>0</v>
      </c>
      <c r="Q79">
        <v>0.3</v>
      </c>
      <c r="R79">
        <v>0.5</v>
      </c>
      <c r="S79">
        <v>0.2</v>
      </c>
      <c r="T79">
        <v>0</v>
      </c>
      <c r="U79">
        <v>10</v>
      </c>
      <c r="V79">
        <v>3</v>
      </c>
      <c r="W79">
        <v>3</v>
      </c>
      <c r="X79">
        <v>2</v>
      </c>
      <c r="Y79">
        <v>2</v>
      </c>
      <c r="Z79">
        <v>0.3</v>
      </c>
      <c r="AA79">
        <v>0.3</v>
      </c>
      <c r="AB79">
        <v>0.2</v>
      </c>
      <c r="AC79">
        <v>0.2</v>
      </c>
    </row>
    <row r="80" spans="1:29">
      <c r="A80">
        <v>4</v>
      </c>
      <c r="B80">
        <v>28</v>
      </c>
      <c r="C80">
        <v>188</v>
      </c>
      <c r="D80">
        <v>38</v>
      </c>
      <c r="E80">
        <v>118</v>
      </c>
      <c r="F80">
        <v>20</v>
      </c>
      <c r="G80">
        <v>12</v>
      </c>
      <c r="H80">
        <v>0.20212765957446799</v>
      </c>
      <c r="I80">
        <v>0.62765957446808496</v>
      </c>
      <c r="J80">
        <v>0.10638297872340401</v>
      </c>
      <c r="K80" s="38">
        <v>6.3829787234042507E-2</v>
      </c>
      <c r="L80">
        <v>189</v>
      </c>
      <c r="M80">
        <v>26</v>
      </c>
      <c r="N80">
        <v>120</v>
      </c>
      <c r="O80">
        <v>43</v>
      </c>
      <c r="P80">
        <v>0</v>
      </c>
      <c r="Q80">
        <v>0.137566137566138</v>
      </c>
      <c r="R80">
        <v>0.634920634920635</v>
      </c>
      <c r="S80">
        <v>0.227513227513228</v>
      </c>
      <c r="T80">
        <v>0</v>
      </c>
      <c r="U80">
        <v>190</v>
      </c>
      <c r="V80">
        <v>42</v>
      </c>
      <c r="W80">
        <v>82</v>
      </c>
      <c r="X80">
        <v>34</v>
      </c>
      <c r="Y80">
        <v>32</v>
      </c>
      <c r="Z80">
        <v>0.221052631578947</v>
      </c>
      <c r="AA80">
        <v>0.43157894736842101</v>
      </c>
      <c r="AB80">
        <v>0.17894736842105299</v>
      </c>
      <c r="AC80">
        <v>0.168421052631579</v>
      </c>
    </row>
    <row r="81" spans="1:29">
      <c r="A81">
        <v>4</v>
      </c>
      <c r="B81">
        <v>29</v>
      </c>
      <c r="C81">
        <v>26</v>
      </c>
      <c r="D81">
        <v>1</v>
      </c>
      <c r="E81">
        <v>7</v>
      </c>
      <c r="F81">
        <v>15</v>
      </c>
      <c r="G81">
        <v>3</v>
      </c>
      <c r="H81" s="38">
        <v>3.8461538461538498E-2</v>
      </c>
      <c r="I81">
        <v>0.269230769230769</v>
      </c>
      <c r="J81">
        <v>0.57692307692307698</v>
      </c>
      <c r="K81">
        <v>0.115384615384615</v>
      </c>
      <c r="L81">
        <v>26</v>
      </c>
      <c r="M81">
        <v>0</v>
      </c>
      <c r="N81">
        <v>11</v>
      </c>
      <c r="O81">
        <v>14</v>
      </c>
      <c r="P81">
        <v>1</v>
      </c>
      <c r="Q81">
        <v>0</v>
      </c>
      <c r="R81">
        <v>0.42307692307692302</v>
      </c>
      <c r="S81">
        <v>0.53846153846153799</v>
      </c>
      <c r="T81" s="38">
        <v>3.8461538461538498E-2</v>
      </c>
      <c r="U81">
        <v>26</v>
      </c>
      <c r="V81">
        <v>1</v>
      </c>
      <c r="W81">
        <v>6</v>
      </c>
      <c r="X81">
        <v>8</v>
      </c>
      <c r="Y81">
        <v>11</v>
      </c>
      <c r="Z81" s="38">
        <v>3.8461538461538498E-2</v>
      </c>
      <c r="AA81">
        <v>0.230769230769231</v>
      </c>
      <c r="AB81">
        <v>0.30769230769230799</v>
      </c>
      <c r="AC81">
        <v>0.42307692307692302</v>
      </c>
    </row>
    <row r="82" spans="1:29">
      <c r="A82">
        <v>4</v>
      </c>
      <c r="B82">
        <v>30</v>
      </c>
      <c r="C82">
        <v>26</v>
      </c>
      <c r="D82">
        <v>1</v>
      </c>
      <c r="E82">
        <v>11</v>
      </c>
      <c r="F82">
        <v>10</v>
      </c>
      <c r="G82">
        <v>4</v>
      </c>
      <c r="H82" s="38">
        <v>3.8461538461538498E-2</v>
      </c>
      <c r="I82">
        <v>0.42307692307692302</v>
      </c>
      <c r="J82">
        <v>0.38461538461538503</v>
      </c>
      <c r="K82">
        <v>0.15384615384615399</v>
      </c>
      <c r="L82">
        <v>27</v>
      </c>
      <c r="M82">
        <v>0</v>
      </c>
      <c r="N82">
        <v>13</v>
      </c>
      <c r="O82">
        <v>13</v>
      </c>
      <c r="P82">
        <v>1</v>
      </c>
      <c r="Q82">
        <v>0</v>
      </c>
      <c r="R82">
        <v>0.48148148148148101</v>
      </c>
      <c r="S82">
        <v>0.48148148148148101</v>
      </c>
      <c r="T82">
        <v>3.7037037037037E-2</v>
      </c>
      <c r="U82">
        <v>26</v>
      </c>
      <c r="V82">
        <v>2</v>
      </c>
      <c r="W82">
        <v>8</v>
      </c>
      <c r="X82">
        <v>10</v>
      </c>
      <c r="Y82">
        <v>6</v>
      </c>
      <c r="Z82" s="38">
        <v>7.69230769230769E-2</v>
      </c>
      <c r="AA82">
        <v>0.30769230769230799</v>
      </c>
      <c r="AB82">
        <v>0.38461538461538503</v>
      </c>
      <c r="AC82">
        <v>0.230769230769231</v>
      </c>
    </row>
    <row r="83" spans="1:29">
      <c r="A83">
        <v>4</v>
      </c>
      <c r="B83">
        <v>31</v>
      </c>
      <c r="C83">
        <v>294</v>
      </c>
      <c r="D83">
        <v>10</v>
      </c>
      <c r="E83">
        <v>78</v>
      </c>
      <c r="F83">
        <v>101</v>
      </c>
      <c r="G83">
        <v>105</v>
      </c>
      <c r="H83" s="38">
        <v>3.4013605442176902E-2</v>
      </c>
      <c r="I83">
        <v>0.26530612244898</v>
      </c>
      <c r="J83">
        <v>0.343537414965986</v>
      </c>
      <c r="K83">
        <v>0.35714285714285698</v>
      </c>
      <c r="L83">
        <v>293</v>
      </c>
      <c r="M83">
        <v>10</v>
      </c>
      <c r="N83">
        <v>103</v>
      </c>
      <c r="O83">
        <v>165</v>
      </c>
      <c r="P83">
        <v>15</v>
      </c>
      <c r="Q83" s="38">
        <v>3.4129692832764499E-2</v>
      </c>
      <c r="R83">
        <v>0.35153583617747403</v>
      </c>
      <c r="S83">
        <v>0.56313993174061405</v>
      </c>
      <c r="T83" s="38">
        <v>5.1194539249146798E-2</v>
      </c>
      <c r="U83">
        <v>294</v>
      </c>
      <c r="V83">
        <v>30</v>
      </c>
      <c r="W83">
        <v>66</v>
      </c>
      <c r="X83">
        <v>59</v>
      </c>
      <c r="Y83">
        <v>139</v>
      </c>
      <c r="Z83">
        <v>0.102040816326531</v>
      </c>
      <c r="AA83">
        <v>0.22448979591836701</v>
      </c>
      <c r="AB83">
        <v>0.20068027210884401</v>
      </c>
      <c r="AC83">
        <v>0.47278911564625897</v>
      </c>
    </row>
    <row r="84" spans="1:29">
      <c r="A84">
        <v>4</v>
      </c>
      <c r="B84">
        <v>32</v>
      </c>
      <c r="C84">
        <v>172</v>
      </c>
      <c r="D84">
        <v>1</v>
      </c>
      <c r="E84">
        <v>59</v>
      </c>
      <c r="F84">
        <v>55</v>
      </c>
      <c r="G84">
        <v>57</v>
      </c>
      <c r="H84" s="38">
        <v>5.8139534883720903E-3</v>
      </c>
      <c r="I84">
        <v>0.34302325581395299</v>
      </c>
      <c r="J84">
        <v>0.31976744186046502</v>
      </c>
      <c r="K84">
        <v>0.331395348837209</v>
      </c>
      <c r="L84">
        <v>171</v>
      </c>
      <c r="M84">
        <v>5</v>
      </c>
      <c r="N84">
        <v>63</v>
      </c>
      <c r="O84">
        <v>95</v>
      </c>
      <c r="P84">
        <v>8</v>
      </c>
      <c r="Q84" s="38">
        <v>2.9239766081871298E-2</v>
      </c>
      <c r="R84">
        <v>0.36842105263157898</v>
      </c>
      <c r="S84">
        <v>0.55555555555555602</v>
      </c>
      <c r="T84" s="38">
        <v>4.6783625730994101E-2</v>
      </c>
      <c r="U84">
        <v>169</v>
      </c>
      <c r="V84">
        <v>6</v>
      </c>
      <c r="W84">
        <v>45</v>
      </c>
      <c r="X84">
        <v>38</v>
      </c>
      <c r="Y84">
        <v>80</v>
      </c>
      <c r="Z84" s="38">
        <v>3.5502958579881699E-2</v>
      </c>
      <c r="AA84">
        <v>0.26627218934911201</v>
      </c>
      <c r="AB84">
        <v>0.224852071005917</v>
      </c>
      <c r="AC84">
        <v>0.47337278106508901</v>
      </c>
    </row>
    <row r="85" spans="1:29">
      <c r="A85">
        <v>4</v>
      </c>
      <c r="B85">
        <v>33</v>
      </c>
      <c r="C85">
        <v>1091</v>
      </c>
      <c r="D85">
        <v>292</v>
      </c>
      <c r="E85">
        <v>613</v>
      </c>
      <c r="F85">
        <v>103</v>
      </c>
      <c r="G85">
        <v>83</v>
      </c>
      <c r="H85">
        <v>0.26764436296975302</v>
      </c>
      <c r="I85">
        <v>0.56186984417965202</v>
      </c>
      <c r="J85" s="38">
        <v>9.4408799266727794E-2</v>
      </c>
      <c r="K85">
        <v>7.6076993583868005E-2</v>
      </c>
      <c r="L85">
        <v>1092</v>
      </c>
      <c r="M85">
        <v>269</v>
      </c>
      <c r="N85">
        <v>595</v>
      </c>
      <c r="O85">
        <v>214</v>
      </c>
      <c r="P85">
        <v>14</v>
      </c>
      <c r="Q85">
        <v>0.24633699633699599</v>
      </c>
      <c r="R85">
        <v>0.54487179487179505</v>
      </c>
      <c r="S85">
        <v>0.195970695970696</v>
      </c>
      <c r="T85" s="38">
        <v>1.2820512820512799E-2</v>
      </c>
      <c r="U85">
        <v>1091</v>
      </c>
      <c r="V85">
        <v>318</v>
      </c>
      <c r="W85">
        <v>454</v>
      </c>
      <c r="X85">
        <v>179</v>
      </c>
      <c r="Y85">
        <v>140</v>
      </c>
      <c r="Z85">
        <v>0.29147571035747</v>
      </c>
      <c r="AA85">
        <v>0.41613198900091702</v>
      </c>
      <c r="AB85">
        <v>0.164069660861595</v>
      </c>
      <c r="AC85">
        <v>0.12832263978001801</v>
      </c>
    </row>
    <row r="86" spans="1:29">
      <c r="A86">
        <v>4</v>
      </c>
      <c r="B86">
        <v>34</v>
      </c>
      <c r="C86">
        <v>40</v>
      </c>
      <c r="D86">
        <v>13</v>
      </c>
      <c r="E86">
        <v>20</v>
      </c>
      <c r="F86">
        <v>5</v>
      </c>
      <c r="G86">
        <v>2</v>
      </c>
      <c r="H86">
        <v>0.32500000000000001</v>
      </c>
      <c r="I86">
        <v>0.5</v>
      </c>
      <c r="J86">
        <v>0.125</v>
      </c>
      <c r="K86">
        <v>0.05</v>
      </c>
      <c r="L86">
        <v>40</v>
      </c>
      <c r="M86">
        <v>6</v>
      </c>
      <c r="N86">
        <v>24</v>
      </c>
      <c r="O86">
        <v>9</v>
      </c>
      <c r="P86">
        <v>1</v>
      </c>
      <c r="Q86">
        <v>0.15</v>
      </c>
      <c r="R86">
        <v>0.6</v>
      </c>
      <c r="S86">
        <v>0.22500000000000001</v>
      </c>
      <c r="T86">
        <v>2.5000000000000001E-2</v>
      </c>
      <c r="U86">
        <v>40</v>
      </c>
      <c r="V86">
        <v>10</v>
      </c>
      <c r="W86">
        <v>18</v>
      </c>
      <c r="X86">
        <v>2</v>
      </c>
      <c r="Y86">
        <v>10</v>
      </c>
      <c r="Z86">
        <v>0.25</v>
      </c>
      <c r="AA86">
        <v>0.45</v>
      </c>
      <c r="AB86">
        <v>0.05</v>
      </c>
      <c r="AC86">
        <v>0.25</v>
      </c>
    </row>
    <row r="87" spans="1:29">
      <c r="A87">
        <v>4</v>
      </c>
      <c r="B87">
        <v>35</v>
      </c>
      <c r="C87">
        <v>49</v>
      </c>
      <c r="D87">
        <v>5</v>
      </c>
      <c r="E87">
        <v>26</v>
      </c>
      <c r="F87">
        <v>9</v>
      </c>
      <c r="G87">
        <v>9</v>
      </c>
      <c r="H87">
        <v>0.102040816326531</v>
      </c>
      <c r="I87">
        <v>0.530612244897959</v>
      </c>
      <c r="J87">
        <v>0.183673469387755</v>
      </c>
      <c r="K87">
        <v>0.183673469387755</v>
      </c>
      <c r="L87">
        <v>50</v>
      </c>
      <c r="M87">
        <v>4</v>
      </c>
      <c r="N87">
        <v>28</v>
      </c>
      <c r="O87">
        <v>17</v>
      </c>
      <c r="P87">
        <v>1</v>
      </c>
      <c r="Q87">
        <v>0.08</v>
      </c>
      <c r="R87">
        <v>0.56000000000000005</v>
      </c>
      <c r="S87">
        <v>0.34</v>
      </c>
      <c r="T87">
        <v>0.02</v>
      </c>
      <c r="U87">
        <v>50</v>
      </c>
      <c r="V87">
        <v>9</v>
      </c>
      <c r="W87">
        <v>21</v>
      </c>
      <c r="X87">
        <v>5</v>
      </c>
      <c r="Y87">
        <v>15</v>
      </c>
      <c r="Z87">
        <v>0.18</v>
      </c>
      <c r="AA87">
        <v>0.42</v>
      </c>
      <c r="AB87">
        <v>0.1</v>
      </c>
      <c r="AC87">
        <v>0.3</v>
      </c>
    </row>
    <row r="88" spans="1:29">
      <c r="A88">
        <v>4</v>
      </c>
      <c r="B88">
        <v>36</v>
      </c>
      <c r="C88">
        <v>115</v>
      </c>
      <c r="D88">
        <v>8</v>
      </c>
      <c r="E88">
        <v>62</v>
      </c>
      <c r="F88">
        <v>36</v>
      </c>
      <c r="G88">
        <v>9</v>
      </c>
      <c r="H88" s="38">
        <v>6.9565217391304293E-2</v>
      </c>
      <c r="I88">
        <v>0.53913043478260902</v>
      </c>
      <c r="J88">
        <v>0.31304347826086998</v>
      </c>
      <c r="K88" s="38">
        <v>7.8260869565217397E-2</v>
      </c>
      <c r="L88">
        <v>114</v>
      </c>
      <c r="M88">
        <v>7</v>
      </c>
      <c r="N88">
        <v>64</v>
      </c>
      <c r="O88">
        <v>40</v>
      </c>
      <c r="P88">
        <v>3</v>
      </c>
      <c r="Q88" s="38">
        <v>6.14035087719298E-2</v>
      </c>
      <c r="R88">
        <v>0.56140350877193002</v>
      </c>
      <c r="S88">
        <v>0.35087719298245601</v>
      </c>
      <c r="T88" s="38">
        <v>2.6315789473684199E-2</v>
      </c>
      <c r="U88">
        <v>114</v>
      </c>
      <c r="V88">
        <v>12</v>
      </c>
      <c r="W88">
        <v>54</v>
      </c>
      <c r="X88">
        <v>31</v>
      </c>
      <c r="Y88">
        <v>17</v>
      </c>
      <c r="Z88">
        <v>0.105263157894737</v>
      </c>
      <c r="AA88">
        <v>0.47368421052631599</v>
      </c>
      <c r="AB88">
        <v>0.27192982456140402</v>
      </c>
      <c r="AC88">
        <v>0.14912280701754399</v>
      </c>
    </row>
    <row r="89" spans="1:29">
      <c r="A89">
        <v>4</v>
      </c>
      <c r="B89">
        <v>37</v>
      </c>
      <c r="C89">
        <v>116</v>
      </c>
      <c r="D89">
        <v>6</v>
      </c>
      <c r="E89">
        <v>46</v>
      </c>
      <c r="F89">
        <v>38</v>
      </c>
      <c r="G89">
        <v>26</v>
      </c>
      <c r="H89" s="38">
        <v>5.1724137931034503E-2</v>
      </c>
      <c r="I89">
        <v>0.39655172413793099</v>
      </c>
      <c r="J89">
        <v>0.32758620689655199</v>
      </c>
      <c r="K89">
        <v>0.22413793103448301</v>
      </c>
      <c r="L89">
        <v>114</v>
      </c>
      <c r="M89">
        <v>6</v>
      </c>
      <c r="N89">
        <v>46</v>
      </c>
      <c r="O89">
        <v>58</v>
      </c>
      <c r="P89">
        <v>4</v>
      </c>
      <c r="Q89" s="38">
        <v>5.2631578947368397E-2</v>
      </c>
      <c r="R89">
        <v>0.40350877192982498</v>
      </c>
      <c r="S89">
        <v>0.50877192982456099</v>
      </c>
      <c r="T89" s="38">
        <v>3.5087719298245598E-2</v>
      </c>
      <c r="U89">
        <v>114</v>
      </c>
      <c r="V89">
        <v>7</v>
      </c>
      <c r="W89">
        <v>41</v>
      </c>
      <c r="X89">
        <v>20</v>
      </c>
      <c r="Y89">
        <v>46</v>
      </c>
      <c r="Z89" s="38">
        <v>6.14035087719298E-2</v>
      </c>
      <c r="AA89">
        <v>0.359649122807018</v>
      </c>
      <c r="AB89">
        <v>0.175438596491228</v>
      </c>
      <c r="AC89">
        <v>0.40350877192982498</v>
      </c>
    </row>
    <row r="90" spans="1:29">
      <c r="A90">
        <v>4</v>
      </c>
      <c r="B90">
        <v>38</v>
      </c>
      <c r="C90">
        <v>3</v>
      </c>
      <c r="D90">
        <v>1</v>
      </c>
      <c r="E90">
        <v>2</v>
      </c>
      <c r="F90">
        <v>0</v>
      </c>
      <c r="G90">
        <v>0</v>
      </c>
      <c r="H90" t="s">
        <v>38</v>
      </c>
      <c r="I90" t="s">
        <v>38</v>
      </c>
      <c r="J90" t="s">
        <v>38</v>
      </c>
      <c r="K90" t="s">
        <v>38</v>
      </c>
      <c r="L90">
        <v>3</v>
      </c>
      <c r="M90">
        <v>3</v>
      </c>
      <c r="N90">
        <v>0</v>
      </c>
      <c r="O90">
        <v>0</v>
      </c>
      <c r="P90">
        <v>0</v>
      </c>
      <c r="Q90" t="s">
        <v>38</v>
      </c>
      <c r="R90" t="s">
        <v>38</v>
      </c>
      <c r="S90" t="s">
        <v>38</v>
      </c>
      <c r="T90" t="s">
        <v>38</v>
      </c>
      <c r="U90">
        <v>3</v>
      </c>
      <c r="V90">
        <v>2</v>
      </c>
      <c r="W90">
        <v>1</v>
      </c>
      <c r="X90">
        <v>0</v>
      </c>
      <c r="Y90">
        <v>0</v>
      </c>
      <c r="Z90" t="s">
        <v>38</v>
      </c>
      <c r="AA90" t="s">
        <v>38</v>
      </c>
      <c r="AB90" t="s">
        <v>38</v>
      </c>
      <c r="AC90" t="s">
        <v>38</v>
      </c>
    </row>
    <row r="91" spans="1:29">
      <c r="A91">
        <v>4</v>
      </c>
      <c r="B91">
        <v>39</v>
      </c>
      <c r="C91">
        <v>46</v>
      </c>
      <c r="D91">
        <v>17</v>
      </c>
      <c r="E91">
        <v>26</v>
      </c>
      <c r="F91">
        <v>1</v>
      </c>
      <c r="G91">
        <v>2</v>
      </c>
      <c r="H91">
        <v>0.36956521739130399</v>
      </c>
      <c r="I91">
        <v>0.565217391304348</v>
      </c>
      <c r="J91" s="38">
        <v>2.1739130434782601E-2</v>
      </c>
      <c r="K91" s="38">
        <v>4.3478260869565202E-2</v>
      </c>
      <c r="L91">
        <v>46</v>
      </c>
      <c r="M91">
        <v>12</v>
      </c>
      <c r="N91">
        <v>29</v>
      </c>
      <c r="O91">
        <v>4</v>
      </c>
      <c r="P91">
        <v>1</v>
      </c>
      <c r="Q91">
        <v>0.26086956521739102</v>
      </c>
      <c r="R91">
        <v>0.63043478260869601</v>
      </c>
      <c r="S91" s="38">
        <v>8.6956521739130405E-2</v>
      </c>
      <c r="T91" s="38">
        <v>2.1739130434782601E-2</v>
      </c>
      <c r="U91">
        <v>46</v>
      </c>
      <c r="V91">
        <v>8</v>
      </c>
      <c r="W91">
        <v>28</v>
      </c>
      <c r="X91">
        <v>6</v>
      </c>
      <c r="Y91">
        <v>4</v>
      </c>
      <c r="Z91">
        <v>0.173913043478261</v>
      </c>
      <c r="AA91">
        <v>0.60869565217391297</v>
      </c>
      <c r="AB91">
        <v>0.13043478260869601</v>
      </c>
      <c r="AC91" s="38">
        <v>8.6956521739130405E-2</v>
      </c>
    </row>
    <row r="92" spans="1:29">
      <c r="A92">
        <v>4</v>
      </c>
      <c r="B92">
        <v>40</v>
      </c>
      <c r="C92">
        <v>11</v>
      </c>
      <c r="D92">
        <v>4</v>
      </c>
      <c r="E92">
        <v>4</v>
      </c>
      <c r="F92">
        <v>2</v>
      </c>
      <c r="G92">
        <v>1</v>
      </c>
      <c r="H92">
        <v>0.36363636363636398</v>
      </c>
      <c r="I92">
        <v>0.36363636363636398</v>
      </c>
      <c r="J92">
        <v>0.18181818181818199</v>
      </c>
      <c r="K92" s="38">
        <v>9.0909090909090898E-2</v>
      </c>
      <c r="L92">
        <v>11</v>
      </c>
      <c r="M92">
        <v>4</v>
      </c>
      <c r="N92">
        <v>4</v>
      </c>
      <c r="O92">
        <v>3</v>
      </c>
      <c r="P92">
        <v>0</v>
      </c>
      <c r="Q92">
        <v>0.36363636363636398</v>
      </c>
      <c r="R92">
        <v>0.36363636363636398</v>
      </c>
      <c r="S92">
        <v>0.27272727272727298</v>
      </c>
      <c r="T92">
        <v>0</v>
      </c>
      <c r="U92">
        <v>11</v>
      </c>
      <c r="V92">
        <v>2</v>
      </c>
      <c r="W92">
        <v>6</v>
      </c>
      <c r="X92">
        <v>2</v>
      </c>
      <c r="Y92">
        <v>1</v>
      </c>
      <c r="Z92">
        <v>0.18181818181818199</v>
      </c>
      <c r="AA92">
        <v>0.54545454545454497</v>
      </c>
      <c r="AB92">
        <v>0.18181818181818199</v>
      </c>
      <c r="AC92" s="38">
        <v>9.0909090909090898E-2</v>
      </c>
    </row>
    <row r="93" spans="1:29">
      <c r="A93">
        <v>4</v>
      </c>
      <c r="B93">
        <v>42</v>
      </c>
      <c r="C93">
        <v>99</v>
      </c>
      <c r="D93">
        <v>27</v>
      </c>
      <c r="E93">
        <v>53</v>
      </c>
      <c r="F93">
        <v>17</v>
      </c>
      <c r="G93">
        <v>2</v>
      </c>
      <c r="H93">
        <v>0.27272727272727298</v>
      </c>
      <c r="I93">
        <v>0.53535353535353503</v>
      </c>
      <c r="J93">
        <v>0.17171717171717199</v>
      </c>
      <c r="K93" s="38">
        <v>2.02020202020202E-2</v>
      </c>
      <c r="L93">
        <v>99</v>
      </c>
      <c r="M93">
        <v>27</v>
      </c>
      <c r="N93">
        <v>56</v>
      </c>
      <c r="O93">
        <v>16</v>
      </c>
      <c r="P93">
        <v>0</v>
      </c>
      <c r="Q93">
        <v>0.27272727272727298</v>
      </c>
      <c r="R93">
        <v>0.56565656565656597</v>
      </c>
      <c r="S93">
        <v>0.16161616161616199</v>
      </c>
      <c r="T93">
        <v>0</v>
      </c>
      <c r="U93">
        <v>99</v>
      </c>
      <c r="V93">
        <v>32</v>
      </c>
      <c r="W93">
        <v>45</v>
      </c>
      <c r="X93">
        <v>11</v>
      </c>
      <c r="Y93">
        <v>11</v>
      </c>
      <c r="Z93">
        <v>0.32323232323232298</v>
      </c>
      <c r="AA93">
        <v>0.45454545454545497</v>
      </c>
      <c r="AB93">
        <v>0.11111111111111099</v>
      </c>
      <c r="AC93">
        <v>0.11111111111111099</v>
      </c>
    </row>
    <row r="94" spans="1:29">
      <c r="A94">
        <v>4</v>
      </c>
      <c r="B94">
        <v>43</v>
      </c>
      <c r="C94">
        <v>9</v>
      </c>
      <c r="D94">
        <v>6</v>
      </c>
      <c r="E94">
        <v>3</v>
      </c>
      <c r="F94">
        <v>0</v>
      </c>
      <c r="G94">
        <v>0</v>
      </c>
      <c r="H94">
        <v>0.66666666666666696</v>
      </c>
      <c r="I94">
        <v>0.33333333333333298</v>
      </c>
      <c r="J94">
        <v>0</v>
      </c>
      <c r="K94">
        <v>0</v>
      </c>
      <c r="L94">
        <v>9</v>
      </c>
      <c r="M94">
        <v>3</v>
      </c>
      <c r="N94">
        <v>6</v>
      </c>
      <c r="O94">
        <v>0</v>
      </c>
      <c r="P94">
        <v>0</v>
      </c>
      <c r="Q94">
        <v>0.33333333333333298</v>
      </c>
      <c r="R94">
        <v>0.66666666666666696</v>
      </c>
      <c r="S94">
        <v>0</v>
      </c>
      <c r="T94">
        <v>0</v>
      </c>
      <c r="U94">
        <v>9</v>
      </c>
      <c r="V94">
        <v>3</v>
      </c>
      <c r="W94">
        <v>6</v>
      </c>
      <c r="X94">
        <v>0</v>
      </c>
      <c r="Y94">
        <v>0</v>
      </c>
      <c r="Z94">
        <v>0.33333333333333298</v>
      </c>
      <c r="AA94">
        <v>0.66666666666666696</v>
      </c>
      <c r="AB94">
        <v>0</v>
      </c>
      <c r="AC94">
        <v>0</v>
      </c>
    </row>
    <row r="95" spans="1:29">
      <c r="A95">
        <v>4</v>
      </c>
      <c r="B95">
        <v>44</v>
      </c>
      <c r="C95">
        <v>15</v>
      </c>
      <c r="D95">
        <v>4</v>
      </c>
      <c r="E95">
        <v>8</v>
      </c>
      <c r="F95">
        <v>2</v>
      </c>
      <c r="G95">
        <v>1</v>
      </c>
      <c r="H95">
        <v>0.266666666666667</v>
      </c>
      <c r="I95">
        <v>0.53333333333333299</v>
      </c>
      <c r="J95">
        <v>0.133333333333333</v>
      </c>
      <c r="K95" s="38">
        <v>6.6666666666666693E-2</v>
      </c>
      <c r="L95">
        <v>15</v>
      </c>
      <c r="M95">
        <v>3</v>
      </c>
      <c r="N95">
        <v>11</v>
      </c>
      <c r="O95">
        <v>1</v>
      </c>
      <c r="P95">
        <v>0</v>
      </c>
      <c r="Q95">
        <v>0.2</v>
      </c>
      <c r="R95">
        <v>0.73333333333333295</v>
      </c>
      <c r="S95" s="38">
        <v>6.6666666666666693E-2</v>
      </c>
      <c r="T95">
        <v>0</v>
      </c>
      <c r="U95">
        <v>15</v>
      </c>
      <c r="V95">
        <v>4</v>
      </c>
      <c r="W95">
        <v>6</v>
      </c>
      <c r="X95">
        <v>3</v>
      </c>
      <c r="Y95">
        <v>2</v>
      </c>
      <c r="Z95">
        <v>0.266666666666667</v>
      </c>
      <c r="AA95">
        <v>0.4</v>
      </c>
      <c r="AB95">
        <v>0.2</v>
      </c>
      <c r="AC95">
        <v>0.133333333333333</v>
      </c>
    </row>
    <row r="96" spans="1:29">
      <c r="A96">
        <v>4</v>
      </c>
      <c r="B96">
        <v>45</v>
      </c>
      <c r="C96">
        <v>44</v>
      </c>
      <c r="D96">
        <v>2</v>
      </c>
      <c r="E96">
        <v>20</v>
      </c>
      <c r="F96">
        <v>17</v>
      </c>
      <c r="G96">
        <v>5</v>
      </c>
      <c r="H96" s="38">
        <v>4.5454545454545497E-2</v>
      </c>
      <c r="I96">
        <v>0.45454545454545497</v>
      </c>
      <c r="J96">
        <v>0.38636363636363602</v>
      </c>
      <c r="K96">
        <v>0.11363636363636399</v>
      </c>
      <c r="L96">
        <v>45</v>
      </c>
      <c r="M96">
        <v>3</v>
      </c>
      <c r="N96">
        <v>17</v>
      </c>
      <c r="O96">
        <v>25</v>
      </c>
      <c r="P96">
        <v>0</v>
      </c>
      <c r="Q96" s="38">
        <v>6.6666666666666693E-2</v>
      </c>
      <c r="R96">
        <v>0.37777777777777799</v>
      </c>
      <c r="S96">
        <v>0.55555555555555602</v>
      </c>
      <c r="T96">
        <v>0</v>
      </c>
      <c r="U96">
        <v>44</v>
      </c>
      <c r="V96">
        <v>3</v>
      </c>
      <c r="W96">
        <v>17</v>
      </c>
      <c r="X96">
        <v>7</v>
      </c>
      <c r="Y96">
        <v>17</v>
      </c>
      <c r="Z96" s="38">
        <v>6.8181818181818205E-2</v>
      </c>
      <c r="AA96">
        <v>0.38636363636363602</v>
      </c>
      <c r="AB96">
        <v>0.15909090909090901</v>
      </c>
      <c r="AC96">
        <v>0.38636363636363602</v>
      </c>
    </row>
    <row r="97" spans="1:29">
      <c r="A97">
        <v>4</v>
      </c>
      <c r="B97">
        <v>46</v>
      </c>
      <c r="C97">
        <v>9</v>
      </c>
      <c r="D97">
        <v>0</v>
      </c>
      <c r="E97">
        <v>3</v>
      </c>
      <c r="F97">
        <v>3</v>
      </c>
      <c r="G97">
        <v>3</v>
      </c>
      <c r="H97">
        <v>0</v>
      </c>
      <c r="I97">
        <v>0.33333333333333298</v>
      </c>
      <c r="J97">
        <v>0.33333333333333298</v>
      </c>
      <c r="K97">
        <v>0.33333333333333298</v>
      </c>
      <c r="L97">
        <v>9</v>
      </c>
      <c r="M97">
        <v>0</v>
      </c>
      <c r="N97">
        <v>3</v>
      </c>
      <c r="O97">
        <v>5</v>
      </c>
      <c r="P97">
        <v>1</v>
      </c>
      <c r="Q97">
        <v>0</v>
      </c>
      <c r="R97">
        <v>0.33333333333333298</v>
      </c>
      <c r="S97">
        <v>0.55555555555555602</v>
      </c>
      <c r="T97">
        <v>0.11111111111111099</v>
      </c>
      <c r="U97">
        <v>9</v>
      </c>
      <c r="V97">
        <v>0</v>
      </c>
      <c r="W97">
        <v>2</v>
      </c>
      <c r="X97">
        <v>2</v>
      </c>
      <c r="Y97">
        <v>5</v>
      </c>
      <c r="Z97">
        <v>0</v>
      </c>
      <c r="AA97">
        <v>0.22222222222222199</v>
      </c>
      <c r="AB97">
        <v>0.22222222222222199</v>
      </c>
      <c r="AC97">
        <v>0.55555555555555602</v>
      </c>
    </row>
    <row r="98" spans="1:29">
      <c r="A98">
        <v>4</v>
      </c>
      <c r="B98">
        <v>47</v>
      </c>
      <c r="C98">
        <v>28</v>
      </c>
      <c r="D98">
        <v>5</v>
      </c>
      <c r="E98">
        <v>23</v>
      </c>
      <c r="F98">
        <v>0</v>
      </c>
      <c r="G98">
        <v>0</v>
      </c>
      <c r="H98">
        <v>0.17857142857142899</v>
      </c>
      <c r="I98">
        <v>0.82142857142857095</v>
      </c>
      <c r="J98">
        <v>0</v>
      </c>
      <c r="K98">
        <v>0</v>
      </c>
      <c r="L98">
        <v>28</v>
      </c>
      <c r="M98">
        <v>4</v>
      </c>
      <c r="N98">
        <v>19</v>
      </c>
      <c r="O98">
        <v>5</v>
      </c>
      <c r="P98">
        <v>0</v>
      </c>
      <c r="Q98">
        <v>0.14285714285714299</v>
      </c>
      <c r="R98">
        <v>0.67857142857142905</v>
      </c>
      <c r="S98">
        <v>0.17857142857142899</v>
      </c>
      <c r="T98">
        <v>0</v>
      </c>
      <c r="U98">
        <v>28</v>
      </c>
      <c r="V98">
        <v>5</v>
      </c>
      <c r="W98">
        <v>15</v>
      </c>
      <c r="X98">
        <v>7</v>
      </c>
      <c r="Y98">
        <v>1</v>
      </c>
      <c r="Z98">
        <v>0.17857142857142899</v>
      </c>
      <c r="AA98">
        <v>0.53571428571428603</v>
      </c>
      <c r="AB98">
        <v>0.25</v>
      </c>
      <c r="AC98" s="38">
        <v>3.5714285714285698E-2</v>
      </c>
    </row>
    <row r="99" spans="1:29">
      <c r="A99">
        <v>4</v>
      </c>
      <c r="B99">
        <v>48</v>
      </c>
      <c r="C99">
        <v>55</v>
      </c>
      <c r="D99">
        <v>18</v>
      </c>
      <c r="E99">
        <v>32</v>
      </c>
      <c r="F99">
        <v>5</v>
      </c>
      <c r="G99">
        <v>0</v>
      </c>
      <c r="H99">
        <v>0.32727272727272699</v>
      </c>
      <c r="I99">
        <v>0.58181818181818201</v>
      </c>
      <c r="J99" s="38">
        <v>9.0909090909090898E-2</v>
      </c>
      <c r="K99">
        <v>0</v>
      </c>
      <c r="L99">
        <v>55</v>
      </c>
      <c r="M99">
        <v>15</v>
      </c>
      <c r="N99">
        <v>33</v>
      </c>
      <c r="O99">
        <v>6</v>
      </c>
      <c r="P99">
        <v>1</v>
      </c>
      <c r="Q99">
        <v>0.27272727272727298</v>
      </c>
      <c r="R99">
        <v>0.6</v>
      </c>
      <c r="S99">
        <v>0.109090909090909</v>
      </c>
      <c r="T99" s="38">
        <v>1.8181818181818198E-2</v>
      </c>
      <c r="U99">
        <v>55</v>
      </c>
      <c r="V99">
        <v>15</v>
      </c>
      <c r="W99">
        <v>30</v>
      </c>
      <c r="X99">
        <v>7</v>
      </c>
      <c r="Y99">
        <v>3</v>
      </c>
      <c r="Z99">
        <v>0.27272727272727298</v>
      </c>
      <c r="AA99">
        <v>0.54545454545454497</v>
      </c>
      <c r="AB99">
        <v>0.12727272727272701</v>
      </c>
      <c r="AC99" s="38">
        <v>5.4545454545454501E-2</v>
      </c>
    </row>
    <row r="100" spans="1:29">
      <c r="A100">
        <v>4</v>
      </c>
      <c r="B100">
        <v>49</v>
      </c>
      <c r="C100">
        <v>33</v>
      </c>
      <c r="D100">
        <v>9</v>
      </c>
      <c r="E100">
        <v>20</v>
      </c>
      <c r="F100">
        <v>4</v>
      </c>
      <c r="G100">
        <v>0</v>
      </c>
      <c r="H100">
        <v>0.27272727272727298</v>
      </c>
      <c r="I100">
        <v>0.60606060606060597</v>
      </c>
      <c r="J100">
        <v>0.12121212121212099</v>
      </c>
      <c r="K100">
        <v>0</v>
      </c>
      <c r="L100">
        <v>33</v>
      </c>
      <c r="M100">
        <v>9</v>
      </c>
      <c r="N100">
        <v>21</v>
      </c>
      <c r="O100">
        <v>3</v>
      </c>
      <c r="P100">
        <v>0</v>
      </c>
      <c r="Q100">
        <v>0.27272727272727298</v>
      </c>
      <c r="R100">
        <v>0.63636363636363602</v>
      </c>
      <c r="S100" s="38">
        <v>9.0909090909090898E-2</v>
      </c>
      <c r="T100">
        <v>0</v>
      </c>
      <c r="U100">
        <v>33</v>
      </c>
      <c r="V100">
        <v>13</v>
      </c>
      <c r="W100">
        <v>18</v>
      </c>
      <c r="X100">
        <v>2</v>
      </c>
      <c r="Y100">
        <v>0</v>
      </c>
      <c r="Z100">
        <v>0.39393939393939398</v>
      </c>
      <c r="AA100">
        <v>0.54545454545454497</v>
      </c>
      <c r="AB100" s="38">
        <v>6.0606060606060601E-2</v>
      </c>
      <c r="AC100">
        <v>0</v>
      </c>
    </row>
    <row r="101" spans="1:29">
      <c r="A101">
        <v>4</v>
      </c>
      <c r="B101">
        <v>50</v>
      </c>
      <c r="C101">
        <v>8</v>
      </c>
      <c r="D101">
        <v>1</v>
      </c>
      <c r="E101">
        <v>3</v>
      </c>
      <c r="F101">
        <v>3</v>
      </c>
      <c r="G101">
        <v>1</v>
      </c>
      <c r="H101">
        <v>0.125</v>
      </c>
      <c r="I101">
        <v>0.375</v>
      </c>
      <c r="J101">
        <v>0.375</v>
      </c>
      <c r="K101">
        <v>0.125</v>
      </c>
      <c r="L101">
        <v>8</v>
      </c>
      <c r="M101">
        <v>1</v>
      </c>
      <c r="N101">
        <v>3</v>
      </c>
      <c r="O101">
        <v>4</v>
      </c>
      <c r="P101">
        <v>0</v>
      </c>
      <c r="Q101">
        <v>0.125</v>
      </c>
      <c r="R101">
        <v>0.375</v>
      </c>
      <c r="S101">
        <v>0.5</v>
      </c>
      <c r="T101">
        <v>0</v>
      </c>
      <c r="U101">
        <v>8</v>
      </c>
      <c r="V101">
        <v>2</v>
      </c>
      <c r="W101">
        <v>1</v>
      </c>
      <c r="X101">
        <v>3</v>
      </c>
      <c r="Y101">
        <v>2</v>
      </c>
      <c r="Z101">
        <v>0.25</v>
      </c>
      <c r="AA101">
        <v>0.125</v>
      </c>
      <c r="AB101">
        <v>0.375</v>
      </c>
      <c r="AC101">
        <v>0.25</v>
      </c>
    </row>
    <row r="102" spans="1:29">
      <c r="A102">
        <v>4</v>
      </c>
      <c r="B102">
        <v>51</v>
      </c>
      <c r="C102">
        <v>18</v>
      </c>
      <c r="D102">
        <v>0</v>
      </c>
      <c r="E102">
        <v>13</v>
      </c>
      <c r="F102">
        <v>5</v>
      </c>
      <c r="G102">
        <v>0</v>
      </c>
      <c r="H102">
        <v>0</v>
      </c>
      <c r="I102" t="s">
        <v>46</v>
      </c>
      <c r="J102" t="s">
        <v>45</v>
      </c>
      <c r="K102">
        <v>0</v>
      </c>
      <c r="L102">
        <v>17</v>
      </c>
      <c r="M102">
        <v>0</v>
      </c>
      <c r="N102">
        <v>10</v>
      </c>
      <c r="O102">
        <v>6</v>
      </c>
      <c r="P102">
        <v>1</v>
      </c>
      <c r="Q102">
        <v>0</v>
      </c>
      <c r="R102">
        <v>0.58823529411764697</v>
      </c>
      <c r="S102">
        <v>0.35294117647058798</v>
      </c>
      <c r="T102" s="38">
        <v>5.8823529411764698E-2</v>
      </c>
      <c r="U102">
        <v>17</v>
      </c>
      <c r="V102">
        <v>0</v>
      </c>
      <c r="W102">
        <v>7</v>
      </c>
      <c r="X102">
        <v>5</v>
      </c>
      <c r="Y102">
        <v>5</v>
      </c>
      <c r="Z102">
        <v>0</v>
      </c>
      <c r="AA102">
        <v>0.41176470588235298</v>
      </c>
      <c r="AB102">
        <v>0.29411764705882398</v>
      </c>
      <c r="AC102">
        <v>0.29411764705882398</v>
      </c>
    </row>
    <row r="103" spans="1:29">
      <c r="A103">
        <v>4</v>
      </c>
      <c r="B103">
        <v>52</v>
      </c>
      <c r="C103">
        <v>90</v>
      </c>
      <c r="D103">
        <v>13</v>
      </c>
      <c r="E103">
        <v>50</v>
      </c>
      <c r="F103">
        <v>12</v>
      </c>
      <c r="G103">
        <v>15</v>
      </c>
      <c r="H103">
        <v>0.14444444444444399</v>
      </c>
      <c r="I103">
        <v>0.55555555555555602</v>
      </c>
      <c r="J103">
        <v>0.133333333333333</v>
      </c>
      <c r="K103">
        <v>0.16666666666666699</v>
      </c>
      <c r="L103">
        <v>95</v>
      </c>
      <c r="M103">
        <v>13</v>
      </c>
      <c r="N103">
        <v>51</v>
      </c>
      <c r="O103">
        <v>30</v>
      </c>
      <c r="P103">
        <v>1</v>
      </c>
      <c r="Q103">
        <v>0.13684210526315799</v>
      </c>
      <c r="R103">
        <v>0.53684210526315801</v>
      </c>
      <c r="S103">
        <v>0.31578947368421101</v>
      </c>
      <c r="T103" s="38">
        <v>1.05263157894737E-2</v>
      </c>
      <c r="U103">
        <v>95</v>
      </c>
      <c r="V103">
        <v>17</v>
      </c>
      <c r="W103">
        <v>41</v>
      </c>
      <c r="X103">
        <v>16</v>
      </c>
      <c r="Y103">
        <v>21</v>
      </c>
      <c r="Z103">
        <v>0.17894736842105299</v>
      </c>
      <c r="AA103">
        <v>0.43157894736842101</v>
      </c>
      <c r="AB103">
        <v>0.168421052631579</v>
      </c>
      <c r="AC103">
        <v>0.221052631578947</v>
      </c>
    </row>
    <row r="104" spans="1:29">
      <c r="A104">
        <v>4</v>
      </c>
      <c r="B104">
        <v>53</v>
      </c>
      <c r="C104">
        <v>5</v>
      </c>
      <c r="D104">
        <v>1</v>
      </c>
      <c r="E104">
        <v>2</v>
      </c>
      <c r="F104">
        <v>2</v>
      </c>
      <c r="G104">
        <v>0</v>
      </c>
      <c r="H104">
        <v>0.2</v>
      </c>
      <c r="I104">
        <v>0.4</v>
      </c>
      <c r="J104">
        <v>0.4</v>
      </c>
      <c r="K104">
        <v>0</v>
      </c>
      <c r="L104">
        <v>5</v>
      </c>
      <c r="M104">
        <v>1</v>
      </c>
      <c r="N104">
        <v>3</v>
      </c>
      <c r="O104">
        <v>1</v>
      </c>
      <c r="P104">
        <v>0</v>
      </c>
      <c r="Q104">
        <v>0.2</v>
      </c>
      <c r="R104">
        <v>0.6</v>
      </c>
      <c r="S104">
        <v>0.2</v>
      </c>
      <c r="T104">
        <v>0</v>
      </c>
      <c r="U104">
        <v>5</v>
      </c>
      <c r="V104">
        <v>1</v>
      </c>
      <c r="W104">
        <v>2</v>
      </c>
      <c r="X104">
        <v>0</v>
      </c>
      <c r="Y104">
        <v>2</v>
      </c>
      <c r="Z104">
        <v>0.2</v>
      </c>
      <c r="AA104">
        <v>0.4</v>
      </c>
      <c r="AB104">
        <v>0</v>
      </c>
      <c r="AC104">
        <v>0.4</v>
      </c>
    </row>
    <row r="105" spans="1:29">
      <c r="A105">
        <v>4</v>
      </c>
      <c r="B105">
        <v>54</v>
      </c>
      <c r="C105">
        <v>30</v>
      </c>
      <c r="D105">
        <v>0</v>
      </c>
      <c r="E105">
        <v>5</v>
      </c>
      <c r="F105">
        <v>9</v>
      </c>
      <c r="G105">
        <v>16</v>
      </c>
      <c r="H105">
        <v>0</v>
      </c>
      <c r="I105">
        <v>0.16666666666666699</v>
      </c>
      <c r="J105">
        <v>0.3</v>
      </c>
      <c r="K105">
        <v>0.53333333333333299</v>
      </c>
      <c r="L105">
        <v>30</v>
      </c>
      <c r="M105">
        <v>0</v>
      </c>
      <c r="N105">
        <v>2</v>
      </c>
      <c r="O105">
        <v>25</v>
      </c>
      <c r="P105">
        <v>3</v>
      </c>
      <c r="Q105">
        <v>0</v>
      </c>
      <c r="R105" s="38">
        <v>6.6666666666666693E-2</v>
      </c>
      <c r="S105">
        <v>0.83333333333333304</v>
      </c>
      <c r="T105">
        <v>0.1</v>
      </c>
      <c r="U105">
        <v>30</v>
      </c>
      <c r="V105">
        <v>0</v>
      </c>
      <c r="W105">
        <v>4</v>
      </c>
      <c r="X105">
        <v>4</v>
      </c>
      <c r="Y105">
        <v>22</v>
      </c>
      <c r="Z105">
        <v>0</v>
      </c>
      <c r="AA105">
        <v>0.133333333333333</v>
      </c>
      <c r="AB105">
        <v>0.133333333333333</v>
      </c>
      <c r="AC105">
        <v>0.73333333333333295</v>
      </c>
    </row>
    <row r="106" spans="1:29">
      <c r="A106">
        <v>4</v>
      </c>
      <c r="B106">
        <v>55</v>
      </c>
      <c r="C106">
        <v>20</v>
      </c>
      <c r="D106">
        <v>0</v>
      </c>
      <c r="E106">
        <v>4</v>
      </c>
      <c r="F106">
        <v>8</v>
      </c>
      <c r="G106">
        <v>8</v>
      </c>
      <c r="H106">
        <v>0</v>
      </c>
      <c r="I106">
        <v>0.2</v>
      </c>
      <c r="J106">
        <v>0.4</v>
      </c>
      <c r="K106">
        <v>0.4</v>
      </c>
      <c r="L106">
        <v>21</v>
      </c>
      <c r="M106">
        <v>0</v>
      </c>
      <c r="N106">
        <v>10</v>
      </c>
      <c r="O106">
        <v>11</v>
      </c>
      <c r="P106">
        <v>0</v>
      </c>
      <c r="Q106">
        <v>0</v>
      </c>
      <c r="R106">
        <v>0.476190476190476</v>
      </c>
      <c r="S106">
        <v>0.52380952380952395</v>
      </c>
      <c r="T106">
        <v>0</v>
      </c>
      <c r="U106">
        <v>21</v>
      </c>
      <c r="V106">
        <v>0</v>
      </c>
      <c r="W106">
        <v>9</v>
      </c>
      <c r="X106">
        <v>7</v>
      </c>
      <c r="Y106">
        <v>5</v>
      </c>
      <c r="Z106">
        <v>0</v>
      </c>
      <c r="AA106">
        <v>0.42857142857142899</v>
      </c>
      <c r="AB106">
        <v>0.33333333333333298</v>
      </c>
      <c r="AC106">
        <v>0.238095238095238</v>
      </c>
    </row>
    <row r="107" spans="1:29">
      <c r="A107">
        <v>4</v>
      </c>
      <c r="B107">
        <v>56</v>
      </c>
      <c r="C107">
        <v>26</v>
      </c>
      <c r="D107">
        <v>8</v>
      </c>
      <c r="E107">
        <v>11</v>
      </c>
      <c r="F107">
        <v>6</v>
      </c>
      <c r="G107">
        <v>1</v>
      </c>
      <c r="H107">
        <v>0.30769230769230799</v>
      </c>
      <c r="I107">
        <v>0.42307692307692302</v>
      </c>
      <c r="J107">
        <v>0.230769230769231</v>
      </c>
      <c r="K107" s="38">
        <v>3.8461538461538498E-2</v>
      </c>
      <c r="L107">
        <v>27</v>
      </c>
      <c r="M107">
        <v>4</v>
      </c>
      <c r="N107">
        <v>13</v>
      </c>
      <c r="O107">
        <v>10</v>
      </c>
      <c r="P107">
        <v>0</v>
      </c>
      <c r="Q107">
        <v>0.148148148148148</v>
      </c>
      <c r="R107">
        <v>0.48148148148148101</v>
      </c>
      <c r="S107">
        <v>0.37037037037037002</v>
      </c>
      <c r="T107">
        <v>0</v>
      </c>
      <c r="U107">
        <v>27</v>
      </c>
      <c r="V107">
        <v>3</v>
      </c>
      <c r="W107">
        <v>8</v>
      </c>
      <c r="X107">
        <v>9</v>
      </c>
      <c r="Y107">
        <v>7</v>
      </c>
      <c r="Z107">
        <v>0.11111111111111099</v>
      </c>
      <c r="AA107">
        <v>0.296296296296296</v>
      </c>
      <c r="AB107">
        <v>0.33333333333333298</v>
      </c>
      <c r="AC107">
        <v>0.25925925925925902</v>
      </c>
    </row>
    <row r="108" spans="1:29">
      <c r="A108">
        <v>5</v>
      </c>
      <c r="B108">
        <v>2</v>
      </c>
      <c r="C108">
        <v>47</v>
      </c>
      <c r="D108">
        <v>15</v>
      </c>
      <c r="E108">
        <v>25</v>
      </c>
      <c r="F108">
        <v>3</v>
      </c>
      <c r="G108">
        <v>4</v>
      </c>
      <c r="H108">
        <v>0.319148936170213</v>
      </c>
      <c r="I108">
        <v>0.53191489361702105</v>
      </c>
      <c r="J108" s="38">
        <v>6.3829787234042507E-2</v>
      </c>
      <c r="K108" s="38">
        <v>8.5106382978723402E-2</v>
      </c>
      <c r="L108">
        <v>48</v>
      </c>
      <c r="M108">
        <v>12</v>
      </c>
      <c r="N108">
        <v>27</v>
      </c>
      <c r="O108">
        <v>9</v>
      </c>
      <c r="P108">
        <v>0</v>
      </c>
      <c r="Q108">
        <v>0.25</v>
      </c>
      <c r="R108">
        <v>0.5625</v>
      </c>
      <c r="S108">
        <v>0.1875</v>
      </c>
      <c r="T108">
        <v>0</v>
      </c>
      <c r="U108">
        <v>46</v>
      </c>
      <c r="V108">
        <v>19</v>
      </c>
      <c r="W108">
        <v>17</v>
      </c>
      <c r="X108">
        <v>4</v>
      </c>
      <c r="Y108">
        <v>6</v>
      </c>
      <c r="Z108">
        <v>0.41304347826087001</v>
      </c>
      <c r="AA108">
        <v>0.36956521739130399</v>
      </c>
      <c r="AB108" s="38">
        <v>8.6956521739130405E-2</v>
      </c>
      <c r="AC108">
        <v>0.13043478260869601</v>
      </c>
    </row>
    <row r="109" spans="1:29">
      <c r="A109">
        <v>5</v>
      </c>
      <c r="B109">
        <v>3</v>
      </c>
      <c r="C109">
        <v>28</v>
      </c>
      <c r="D109">
        <v>7</v>
      </c>
      <c r="E109">
        <v>14</v>
      </c>
      <c r="F109">
        <v>4</v>
      </c>
      <c r="G109">
        <v>3</v>
      </c>
      <c r="H109">
        <v>0.25</v>
      </c>
      <c r="I109">
        <v>0.5</v>
      </c>
      <c r="J109">
        <v>0.14285714285714299</v>
      </c>
      <c r="K109">
        <v>0.107142857142857</v>
      </c>
      <c r="L109">
        <v>28</v>
      </c>
      <c r="M109">
        <v>5</v>
      </c>
      <c r="N109">
        <v>15</v>
      </c>
      <c r="O109">
        <v>8</v>
      </c>
      <c r="P109">
        <v>0</v>
      </c>
      <c r="Q109">
        <v>0.17857142857142899</v>
      </c>
      <c r="R109">
        <v>0.53571428571428603</v>
      </c>
      <c r="S109">
        <v>0.28571428571428598</v>
      </c>
      <c r="T109">
        <v>0</v>
      </c>
      <c r="U109">
        <v>28</v>
      </c>
      <c r="V109">
        <v>5</v>
      </c>
      <c r="W109">
        <v>10</v>
      </c>
      <c r="X109">
        <v>9</v>
      </c>
      <c r="Y109">
        <v>4</v>
      </c>
      <c r="Z109">
        <v>0.17857142857142899</v>
      </c>
      <c r="AA109">
        <v>0.35714285714285698</v>
      </c>
      <c r="AB109">
        <v>0.32142857142857101</v>
      </c>
      <c r="AC109">
        <v>0.14285714285714299</v>
      </c>
    </row>
    <row r="110" spans="1:29">
      <c r="A110">
        <v>5</v>
      </c>
      <c r="B110">
        <v>4</v>
      </c>
      <c r="C110">
        <v>2</v>
      </c>
      <c r="D110">
        <v>0</v>
      </c>
      <c r="E110">
        <v>2</v>
      </c>
      <c r="F110">
        <v>0</v>
      </c>
      <c r="G110">
        <v>0</v>
      </c>
      <c r="H110" t="s">
        <v>38</v>
      </c>
      <c r="I110" t="s">
        <v>38</v>
      </c>
      <c r="J110" t="s">
        <v>38</v>
      </c>
      <c r="K110" t="s">
        <v>38</v>
      </c>
      <c r="L110">
        <v>2</v>
      </c>
      <c r="M110">
        <v>0</v>
      </c>
      <c r="N110">
        <v>2</v>
      </c>
      <c r="O110">
        <v>0</v>
      </c>
      <c r="P110">
        <v>0</v>
      </c>
      <c r="Q110" t="s">
        <v>38</v>
      </c>
      <c r="R110" t="s">
        <v>38</v>
      </c>
      <c r="S110" t="s">
        <v>38</v>
      </c>
      <c r="T110" t="s">
        <v>38</v>
      </c>
      <c r="U110">
        <v>2</v>
      </c>
      <c r="V110">
        <v>1</v>
      </c>
      <c r="W110">
        <v>1</v>
      </c>
      <c r="X110">
        <v>0</v>
      </c>
      <c r="Y110">
        <v>0</v>
      </c>
      <c r="Z110" t="s">
        <v>38</v>
      </c>
      <c r="AA110" t="s">
        <v>38</v>
      </c>
      <c r="AB110" t="s">
        <v>38</v>
      </c>
      <c r="AC110" t="s">
        <v>38</v>
      </c>
    </row>
    <row r="111" spans="1:29">
      <c r="A111">
        <v>5</v>
      </c>
      <c r="B111">
        <v>5</v>
      </c>
      <c r="C111">
        <v>3728</v>
      </c>
      <c r="D111">
        <v>1097</v>
      </c>
      <c r="E111">
        <v>1964</v>
      </c>
      <c r="F111">
        <v>442</v>
      </c>
      <c r="G111">
        <v>225</v>
      </c>
      <c r="H111">
        <v>0.29425965665236098</v>
      </c>
      <c r="I111">
        <v>0.52682403433476399</v>
      </c>
      <c r="J111">
        <v>0.11856223175965699</v>
      </c>
      <c r="K111" s="38">
        <v>6.0354077253218903E-2</v>
      </c>
      <c r="L111">
        <v>3722</v>
      </c>
      <c r="M111">
        <v>955</v>
      </c>
      <c r="N111">
        <v>2045</v>
      </c>
      <c r="O111">
        <v>704</v>
      </c>
      <c r="P111">
        <v>18</v>
      </c>
      <c r="Q111">
        <v>0.25658248253627097</v>
      </c>
      <c r="R111">
        <v>0.54943578721117703</v>
      </c>
      <c r="S111">
        <v>0.18914562063406801</v>
      </c>
      <c r="T111" s="38">
        <v>4.8361096184846896E-3</v>
      </c>
      <c r="U111">
        <v>3735</v>
      </c>
      <c r="V111">
        <v>1426</v>
      </c>
      <c r="W111">
        <v>1281</v>
      </c>
      <c r="X111">
        <v>578</v>
      </c>
      <c r="Y111">
        <v>450</v>
      </c>
      <c r="Z111">
        <v>0.38179384203480599</v>
      </c>
      <c r="AA111">
        <v>0.34297188755020103</v>
      </c>
      <c r="AB111">
        <v>0.15475234270415</v>
      </c>
      <c r="AC111">
        <v>0.120481927710843</v>
      </c>
    </row>
    <row r="112" spans="1:29">
      <c r="A112">
        <v>5</v>
      </c>
      <c r="B112">
        <v>6</v>
      </c>
      <c r="C112">
        <v>23</v>
      </c>
      <c r="D112">
        <v>3</v>
      </c>
      <c r="E112">
        <v>17</v>
      </c>
      <c r="F112">
        <v>3</v>
      </c>
      <c r="G112">
        <v>0</v>
      </c>
      <c r="H112">
        <v>0.13043478260869601</v>
      </c>
      <c r="I112">
        <v>0.73913043478260898</v>
      </c>
      <c r="J112">
        <v>0.13043478260869601</v>
      </c>
      <c r="K112">
        <v>0</v>
      </c>
      <c r="L112">
        <v>23</v>
      </c>
      <c r="M112">
        <v>1</v>
      </c>
      <c r="N112">
        <v>19</v>
      </c>
      <c r="O112">
        <v>3</v>
      </c>
      <c r="P112">
        <v>0</v>
      </c>
      <c r="Q112" s="38">
        <v>4.3478260869565202E-2</v>
      </c>
      <c r="R112">
        <v>0.82608695652173902</v>
      </c>
      <c r="S112">
        <v>0.13043478260869601</v>
      </c>
      <c r="T112">
        <v>0</v>
      </c>
      <c r="U112">
        <v>23</v>
      </c>
      <c r="V112">
        <v>7</v>
      </c>
      <c r="W112">
        <v>11</v>
      </c>
      <c r="X112">
        <v>4</v>
      </c>
      <c r="Y112">
        <v>1</v>
      </c>
      <c r="Z112">
        <v>0.30434782608695699</v>
      </c>
      <c r="AA112">
        <v>0.47826086956521702</v>
      </c>
      <c r="AB112">
        <v>0.173913043478261</v>
      </c>
      <c r="AC112" s="38">
        <v>4.3478260869565202E-2</v>
      </c>
    </row>
    <row r="113" spans="1:29">
      <c r="A113">
        <v>5</v>
      </c>
      <c r="B113">
        <v>7</v>
      </c>
      <c r="C113">
        <v>118</v>
      </c>
      <c r="D113">
        <v>3</v>
      </c>
      <c r="E113">
        <v>45</v>
      </c>
      <c r="F113">
        <v>42</v>
      </c>
      <c r="G113">
        <v>28</v>
      </c>
      <c r="H113" s="38">
        <v>2.5423728813559299E-2</v>
      </c>
      <c r="I113">
        <v>0.38135593220338998</v>
      </c>
      <c r="J113">
        <v>0.355932203389831</v>
      </c>
      <c r="K113">
        <v>0.23728813559322001</v>
      </c>
      <c r="L113">
        <v>119</v>
      </c>
      <c r="M113">
        <v>6</v>
      </c>
      <c r="N113">
        <v>41</v>
      </c>
      <c r="O113">
        <v>67</v>
      </c>
      <c r="P113">
        <v>5</v>
      </c>
      <c r="Q113" s="38">
        <v>5.0420168067226899E-2</v>
      </c>
      <c r="R113">
        <v>0.34453781512604997</v>
      </c>
      <c r="S113">
        <v>0.56302521008403394</v>
      </c>
      <c r="T113" s="38">
        <v>4.20168067226891E-2</v>
      </c>
      <c r="U113">
        <v>117</v>
      </c>
      <c r="V113">
        <v>6</v>
      </c>
      <c r="W113">
        <v>26</v>
      </c>
      <c r="X113">
        <v>35</v>
      </c>
      <c r="Y113">
        <v>50</v>
      </c>
      <c r="Z113" s="38">
        <v>5.1282051282051301E-2</v>
      </c>
      <c r="AA113">
        <v>0.22222222222222199</v>
      </c>
      <c r="AB113">
        <v>0.29914529914529903</v>
      </c>
      <c r="AC113">
        <v>0.427350427350427</v>
      </c>
    </row>
    <row r="114" spans="1:29">
      <c r="A114">
        <v>5</v>
      </c>
      <c r="B114">
        <v>8</v>
      </c>
      <c r="C114">
        <v>11</v>
      </c>
      <c r="D114">
        <v>0</v>
      </c>
      <c r="E114">
        <v>8</v>
      </c>
      <c r="F114">
        <v>3</v>
      </c>
      <c r="G114">
        <v>0</v>
      </c>
      <c r="H114">
        <v>0</v>
      </c>
      <c r="I114" t="s">
        <v>46</v>
      </c>
      <c r="J114" t="s">
        <v>45</v>
      </c>
      <c r="K114">
        <v>0</v>
      </c>
      <c r="L114">
        <v>10</v>
      </c>
      <c r="M114">
        <v>2</v>
      </c>
      <c r="N114">
        <v>6</v>
      </c>
      <c r="O114">
        <v>2</v>
      </c>
      <c r="P114">
        <v>0</v>
      </c>
      <c r="Q114">
        <v>0.2</v>
      </c>
      <c r="R114">
        <v>0.6</v>
      </c>
      <c r="S114">
        <v>0.2</v>
      </c>
      <c r="T114">
        <v>0</v>
      </c>
      <c r="U114">
        <v>11</v>
      </c>
      <c r="V114">
        <v>0</v>
      </c>
      <c r="W114">
        <v>5</v>
      </c>
      <c r="X114">
        <v>5</v>
      </c>
      <c r="Y114">
        <v>1</v>
      </c>
      <c r="Z114">
        <v>0</v>
      </c>
      <c r="AA114">
        <v>0.45454545454545497</v>
      </c>
      <c r="AB114">
        <v>0.45454545454545497</v>
      </c>
      <c r="AC114" s="38">
        <v>9.0909090909090898E-2</v>
      </c>
    </row>
    <row r="115" spans="1:29">
      <c r="A115">
        <v>5</v>
      </c>
      <c r="B115">
        <v>9</v>
      </c>
      <c r="C115">
        <v>12</v>
      </c>
      <c r="D115">
        <v>2</v>
      </c>
      <c r="E115">
        <v>4</v>
      </c>
      <c r="F115">
        <v>4</v>
      </c>
      <c r="G115">
        <v>2</v>
      </c>
      <c r="H115">
        <v>0.16666666666666699</v>
      </c>
      <c r="I115">
        <v>0.33333333333333298</v>
      </c>
      <c r="J115">
        <v>0.33333333333333298</v>
      </c>
      <c r="K115">
        <v>0.16666666666666699</v>
      </c>
      <c r="L115">
        <v>12</v>
      </c>
      <c r="M115">
        <v>2</v>
      </c>
      <c r="N115">
        <v>3</v>
      </c>
      <c r="O115">
        <v>6</v>
      </c>
      <c r="P115">
        <v>1</v>
      </c>
      <c r="Q115">
        <v>0.16666666666666699</v>
      </c>
      <c r="R115">
        <v>0.25</v>
      </c>
      <c r="S115">
        <v>0.5</v>
      </c>
      <c r="T115" s="38">
        <v>8.3333333333333301E-2</v>
      </c>
      <c r="U115">
        <v>12</v>
      </c>
      <c r="V115">
        <v>2</v>
      </c>
      <c r="W115">
        <v>3</v>
      </c>
      <c r="X115">
        <v>3</v>
      </c>
      <c r="Y115">
        <v>4</v>
      </c>
      <c r="Z115">
        <v>0.16666666666666699</v>
      </c>
      <c r="AA115">
        <v>0.25</v>
      </c>
      <c r="AB115">
        <v>0.25</v>
      </c>
      <c r="AC115">
        <v>0.33333333333333298</v>
      </c>
    </row>
    <row r="116" spans="1:29">
      <c r="A116">
        <v>5</v>
      </c>
      <c r="B116">
        <v>10</v>
      </c>
      <c r="C116">
        <v>12</v>
      </c>
      <c r="D116">
        <v>5</v>
      </c>
      <c r="E116">
        <v>5</v>
      </c>
      <c r="F116">
        <v>2</v>
      </c>
      <c r="G116">
        <v>0</v>
      </c>
      <c r="H116">
        <v>0.41666666666666702</v>
      </c>
      <c r="I116">
        <v>0.41666666666666702</v>
      </c>
      <c r="J116">
        <v>0.16666666666666699</v>
      </c>
      <c r="K116">
        <v>0</v>
      </c>
      <c r="L116">
        <v>12</v>
      </c>
      <c r="M116">
        <v>5</v>
      </c>
      <c r="N116">
        <v>4</v>
      </c>
      <c r="O116">
        <v>3</v>
      </c>
      <c r="P116">
        <v>0</v>
      </c>
      <c r="Q116">
        <v>0.41666666666666702</v>
      </c>
      <c r="R116">
        <v>0.33333333333333298</v>
      </c>
      <c r="S116">
        <v>0.25</v>
      </c>
      <c r="T116">
        <v>0</v>
      </c>
      <c r="U116">
        <v>12</v>
      </c>
      <c r="V116">
        <v>5</v>
      </c>
      <c r="W116">
        <v>4</v>
      </c>
      <c r="X116">
        <v>2</v>
      </c>
      <c r="Y116">
        <v>1</v>
      </c>
      <c r="Z116">
        <v>0.41666666666666702</v>
      </c>
      <c r="AA116">
        <v>0.33333333333333298</v>
      </c>
      <c r="AB116">
        <v>0.16666666666666699</v>
      </c>
      <c r="AC116" s="38">
        <v>8.3333333333333301E-2</v>
      </c>
    </row>
    <row r="117" spans="1:29">
      <c r="A117">
        <v>5</v>
      </c>
      <c r="B117">
        <v>11</v>
      </c>
      <c r="C117">
        <v>43</v>
      </c>
      <c r="D117">
        <v>9</v>
      </c>
      <c r="E117">
        <v>24</v>
      </c>
      <c r="F117">
        <v>6</v>
      </c>
      <c r="G117">
        <v>4</v>
      </c>
      <c r="H117">
        <v>0.209302325581395</v>
      </c>
      <c r="I117">
        <v>0.55813953488372103</v>
      </c>
      <c r="J117">
        <v>0.13953488372093001</v>
      </c>
      <c r="K117" s="38">
        <v>9.3023255813953501E-2</v>
      </c>
      <c r="L117">
        <v>43</v>
      </c>
      <c r="M117">
        <v>12</v>
      </c>
      <c r="N117">
        <v>21</v>
      </c>
      <c r="O117">
        <v>10</v>
      </c>
      <c r="P117">
        <v>0</v>
      </c>
      <c r="Q117">
        <v>0.27906976744186002</v>
      </c>
      <c r="R117">
        <v>0.48837209302325602</v>
      </c>
      <c r="S117">
        <v>0.232558139534884</v>
      </c>
      <c r="T117">
        <v>0</v>
      </c>
      <c r="U117">
        <v>43</v>
      </c>
      <c r="V117">
        <v>16</v>
      </c>
      <c r="W117">
        <v>11</v>
      </c>
      <c r="X117">
        <v>9</v>
      </c>
      <c r="Y117">
        <v>7</v>
      </c>
      <c r="Z117">
        <v>0.372093023255814</v>
      </c>
      <c r="AA117">
        <v>0.25581395348837199</v>
      </c>
      <c r="AB117">
        <v>0.209302325581395</v>
      </c>
      <c r="AC117">
        <v>0.162790697674419</v>
      </c>
    </row>
    <row r="118" spans="1:29">
      <c r="A118">
        <v>5</v>
      </c>
      <c r="B118">
        <v>12</v>
      </c>
      <c r="C118">
        <v>36</v>
      </c>
      <c r="D118">
        <v>12</v>
      </c>
      <c r="E118">
        <v>23</v>
      </c>
      <c r="F118">
        <v>1</v>
      </c>
      <c r="G118">
        <v>0</v>
      </c>
      <c r="H118">
        <v>0.33333333333333298</v>
      </c>
      <c r="I118">
        <v>0.63888888888888895</v>
      </c>
      <c r="J118" s="38">
        <v>2.7777777777777801E-2</v>
      </c>
      <c r="K118">
        <v>0</v>
      </c>
      <c r="L118">
        <v>36</v>
      </c>
      <c r="M118">
        <v>15</v>
      </c>
      <c r="N118">
        <v>19</v>
      </c>
      <c r="O118">
        <v>2</v>
      </c>
      <c r="P118">
        <v>0</v>
      </c>
      <c r="Q118">
        <v>0.41666666666666702</v>
      </c>
      <c r="R118">
        <v>0.52777777777777801</v>
      </c>
      <c r="S118" s="38">
        <v>5.5555555555555601E-2</v>
      </c>
      <c r="T118">
        <v>0</v>
      </c>
      <c r="U118">
        <v>36</v>
      </c>
      <c r="V118">
        <v>22</v>
      </c>
      <c r="W118">
        <v>11</v>
      </c>
      <c r="X118">
        <v>2</v>
      </c>
      <c r="Y118">
        <v>1</v>
      </c>
      <c r="Z118">
        <v>0.61111111111111105</v>
      </c>
      <c r="AA118">
        <v>0.30555555555555602</v>
      </c>
      <c r="AB118" s="38">
        <v>5.5555555555555601E-2</v>
      </c>
      <c r="AC118" s="38">
        <v>2.7777777777777801E-2</v>
      </c>
    </row>
    <row r="119" spans="1:29">
      <c r="A119">
        <v>5</v>
      </c>
      <c r="B119">
        <v>13</v>
      </c>
      <c r="C119">
        <v>48</v>
      </c>
      <c r="D119">
        <v>11</v>
      </c>
      <c r="E119">
        <v>31</v>
      </c>
      <c r="F119">
        <v>5</v>
      </c>
      <c r="G119">
        <v>1</v>
      </c>
      <c r="H119">
        <v>0.22916666666666699</v>
      </c>
      <c r="I119">
        <v>0.64583333333333304</v>
      </c>
      <c r="J119">
        <v>0.104166666666667</v>
      </c>
      <c r="K119" s="38">
        <v>2.0833333333333301E-2</v>
      </c>
      <c r="L119">
        <v>49</v>
      </c>
      <c r="M119">
        <v>16</v>
      </c>
      <c r="N119">
        <v>25</v>
      </c>
      <c r="O119">
        <v>8</v>
      </c>
      <c r="P119">
        <v>0</v>
      </c>
      <c r="Q119">
        <v>0.32653061224489799</v>
      </c>
      <c r="R119">
        <v>0.51020408163265296</v>
      </c>
      <c r="S119">
        <v>0.16326530612244899</v>
      </c>
      <c r="T119">
        <v>0</v>
      </c>
      <c r="U119">
        <v>49</v>
      </c>
      <c r="V119">
        <v>17</v>
      </c>
      <c r="W119">
        <v>20</v>
      </c>
      <c r="X119">
        <v>9</v>
      </c>
      <c r="Y119">
        <v>3</v>
      </c>
      <c r="Z119">
        <v>0.34693877551020402</v>
      </c>
      <c r="AA119">
        <v>0.40816326530612201</v>
      </c>
      <c r="AB119">
        <v>0.183673469387755</v>
      </c>
      <c r="AC119" s="38">
        <v>6.1224489795918401E-2</v>
      </c>
    </row>
    <row r="120" spans="1:29">
      <c r="A120">
        <v>5</v>
      </c>
      <c r="B120">
        <v>14</v>
      </c>
      <c r="C120">
        <v>80</v>
      </c>
      <c r="D120">
        <v>23</v>
      </c>
      <c r="E120">
        <v>46</v>
      </c>
      <c r="F120">
        <v>6</v>
      </c>
      <c r="G120">
        <v>5</v>
      </c>
      <c r="H120">
        <v>0.28749999999999998</v>
      </c>
      <c r="I120">
        <v>0.57499999999999996</v>
      </c>
      <c r="J120">
        <v>7.4999999999999997E-2</v>
      </c>
      <c r="K120">
        <v>6.25E-2</v>
      </c>
      <c r="L120">
        <v>81</v>
      </c>
      <c r="M120">
        <v>18</v>
      </c>
      <c r="N120">
        <v>48</v>
      </c>
      <c r="O120">
        <v>15</v>
      </c>
      <c r="P120">
        <v>0</v>
      </c>
      <c r="Q120">
        <v>0.22222222222222199</v>
      </c>
      <c r="R120">
        <v>0.592592592592593</v>
      </c>
      <c r="S120">
        <v>0.18518518518518501</v>
      </c>
      <c r="T120">
        <v>0</v>
      </c>
      <c r="U120">
        <v>81</v>
      </c>
      <c r="V120">
        <v>27</v>
      </c>
      <c r="W120">
        <v>35</v>
      </c>
      <c r="X120">
        <v>11</v>
      </c>
      <c r="Y120">
        <v>8</v>
      </c>
      <c r="Z120">
        <v>0.33333333333333298</v>
      </c>
      <c r="AA120">
        <v>0.43209876543209902</v>
      </c>
      <c r="AB120">
        <v>0.13580246913580199</v>
      </c>
      <c r="AC120" s="38">
        <v>9.8765432098765399E-2</v>
      </c>
    </row>
    <row r="121" spans="1:29">
      <c r="A121">
        <v>5</v>
      </c>
      <c r="B121">
        <v>15</v>
      </c>
      <c r="C121">
        <v>32</v>
      </c>
      <c r="D121">
        <v>5</v>
      </c>
      <c r="E121">
        <v>19</v>
      </c>
      <c r="F121">
        <v>6</v>
      </c>
      <c r="G121">
        <v>2</v>
      </c>
      <c r="H121">
        <v>0.15625</v>
      </c>
      <c r="I121">
        <v>0.59375</v>
      </c>
      <c r="J121">
        <v>0.1875</v>
      </c>
      <c r="K121">
        <v>6.25E-2</v>
      </c>
      <c r="L121">
        <v>32</v>
      </c>
      <c r="M121">
        <v>1</v>
      </c>
      <c r="N121">
        <v>16</v>
      </c>
      <c r="O121">
        <v>15</v>
      </c>
      <c r="P121">
        <v>0</v>
      </c>
      <c r="Q121">
        <v>3.125E-2</v>
      </c>
      <c r="R121">
        <v>0.5</v>
      </c>
      <c r="S121">
        <v>0.46875</v>
      </c>
      <c r="T121">
        <v>0</v>
      </c>
      <c r="U121">
        <v>32</v>
      </c>
      <c r="V121">
        <v>4</v>
      </c>
      <c r="W121">
        <v>12</v>
      </c>
      <c r="X121">
        <v>8</v>
      </c>
      <c r="Y121">
        <v>8</v>
      </c>
      <c r="Z121">
        <v>0.125</v>
      </c>
      <c r="AA121">
        <v>0.375</v>
      </c>
      <c r="AB121">
        <v>0.25</v>
      </c>
      <c r="AC121">
        <v>0.25</v>
      </c>
    </row>
    <row r="122" spans="1:29">
      <c r="A122">
        <v>5</v>
      </c>
      <c r="B122">
        <v>16</v>
      </c>
      <c r="C122">
        <v>1056</v>
      </c>
      <c r="D122">
        <v>284</v>
      </c>
      <c r="E122">
        <v>620</v>
      </c>
      <c r="F122">
        <v>118</v>
      </c>
      <c r="G122">
        <v>34</v>
      </c>
      <c r="H122">
        <v>0.26893939393939398</v>
      </c>
      <c r="I122">
        <v>0.58712121212121204</v>
      </c>
      <c r="J122">
        <v>0.111742424242424</v>
      </c>
      <c r="K122" s="38">
        <v>3.2196969696969703E-2</v>
      </c>
      <c r="L122">
        <v>1056</v>
      </c>
      <c r="M122">
        <v>286</v>
      </c>
      <c r="N122">
        <v>577</v>
      </c>
      <c r="O122">
        <v>183</v>
      </c>
      <c r="P122">
        <v>10</v>
      </c>
      <c r="Q122">
        <v>0.27083333333333298</v>
      </c>
      <c r="R122">
        <v>0.54640151515151503</v>
      </c>
      <c r="S122">
        <v>0.173295454545455</v>
      </c>
      <c r="T122" s="38">
        <v>9.46969696969697E-3</v>
      </c>
      <c r="U122">
        <v>1058</v>
      </c>
      <c r="V122">
        <v>380</v>
      </c>
      <c r="W122">
        <v>413</v>
      </c>
      <c r="X122">
        <v>159</v>
      </c>
      <c r="Y122">
        <v>106</v>
      </c>
      <c r="Z122">
        <v>0.35916824196597402</v>
      </c>
      <c r="AA122">
        <v>0.39035916824196598</v>
      </c>
      <c r="AB122">
        <v>0.15028355387523601</v>
      </c>
      <c r="AC122">
        <v>0.100189035916824</v>
      </c>
    </row>
    <row r="123" spans="1:29">
      <c r="A123">
        <v>5</v>
      </c>
      <c r="B123">
        <v>17</v>
      </c>
      <c r="C123">
        <v>269</v>
      </c>
      <c r="D123">
        <v>79</v>
      </c>
      <c r="E123">
        <v>157</v>
      </c>
      <c r="F123">
        <v>24</v>
      </c>
      <c r="G123">
        <v>9</v>
      </c>
      <c r="H123">
        <v>0.29368029739777002</v>
      </c>
      <c r="I123">
        <v>0.58364312267658003</v>
      </c>
      <c r="J123" s="38">
        <v>8.9219330855018597E-2</v>
      </c>
      <c r="K123">
        <v>3.3457249070632002E-2</v>
      </c>
      <c r="L123">
        <v>269</v>
      </c>
      <c r="M123">
        <v>58</v>
      </c>
      <c r="N123">
        <v>155</v>
      </c>
      <c r="O123">
        <v>56</v>
      </c>
      <c r="P123">
        <v>0</v>
      </c>
      <c r="Q123">
        <v>0.215613382899628</v>
      </c>
      <c r="R123">
        <v>0.57620817843866201</v>
      </c>
      <c r="S123">
        <v>0.20817843866171001</v>
      </c>
      <c r="T123">
        <v>0</v>
      </c>
      <c r="U123">
        <v>270</v>
      </c>
      <c r="V123">
        <v>71</v>
      </c>
      <c r="W123">
        <v>99</v>
      </c>
      <c r="X123">
        <v>55</v>
      </c>
      <c r="Y123">
        <v>45</v>
      </c>
      <c r="Z123">
        <v>0.26296296296296301</v>
      </c>
      <c r="AA123">
        <v>0.36666666666666697</v>
      </c>
      <c r="AB123">
        <v>0.203703703703704</v>
      </c>
      <c r="AC123">
        <v>0.16666666666666699</v>
      </c>
    </row>
    <row r="124" spans="1:29">
      <c r="A124">
        <v>5</v>
      </c>
      <c r="B124">
        <v>18</v>
      </c>
      <c r="C124">
        <v>22</v>
      </c>
      <c r="D124">
        <v>12</v>
      </c>
      <c r="E124">
        <v>9</v>
      </c>
      <c r="F124">
        <v>0</v>
      </c>
      <c r="G124">
        <v>1</v>
      </c>
      <c r="H124">
        <v>0.54545454545454497</v>
      </c>
      <c r="I124">
        <v>0.40909090909090901</v>
      </c>
      <c r="J124">
        <v>0</v>
      </c>
      <c r="K124" s="38">
        <v>4.5454545454545497E-2</v>
      </c>
      <c r="L124">
        <v>22</v>
      </c>
      <c r="M124">
        <v>11</v>
      </c>
      <c r="N124">
        <v>9</v>
      </c>
      <c r="O124">
        <v>1</v>
      </c>
      <c r="P124">
        <v>1</v>
      </c>
      <c r="Q124">
        <v>0.5</v>
      </c>
      <c r="R124">
        <v>0.40909090909090901</v>
      </c>
      <c r="S124" s="38">
        <v>4.5454545454545497E-2</v>
      </c>
      <c r="T124" s="38">
        <v>4.5454545454545497E-2</v>
      </c>
      <c r="U124">
        <v>22</v>
      </c>
      <c r="V124">
        <v>16</v>
      </c>
      <c r="W124">
        <v>4</v>
      </c>
      <c r="X124">
        <v>1</v>
      </c>
      <c r="Y124">
        <v>1</v>
      </c>
      <c r="Z124">
        <v>0.72727272727272696</v>
      </c>
      <c r="AA124">
        <v>0.18181818181818199</v>
      </c>
      <c r="AB124" s="38">
        <v>4.5454545454545497E-2</v>
      </c>
      <c r="AC124" s="38">
        <v>4.5454545454545497E-2</v>
      </c>
    </row>
    <row r="125" spans="1:29">
      <c r="A125">
        <v>5</v>
      </c>
      <c r="B125">
        <v>19</v>
      </c>
      <c r="C125">
        <v>13</v>
      </c>
      <c r="D125">
        <v>1</v>
      </c>
      <c r="E125">
        <v>9</v>
      </c>
      <c r="F125">
        <v>2</v>
      </c>
      <c r="G125">
        <v>1</v>
      </c>
      <c r="H125" s="38">
        <v>7.69230769230769E-2</v>
      </c>
      <c r="I125">
        <v>0.69230769230769196</v>
      </c>
      <c r="J125">
        <v>0.15384615384615399</v>
      </c>
      <c r="K125" s="38">
        <v>7.69230769230769E-2</v>
      </c>
      <c r="L125">
        <v>13</v>
      </c>
      <c r="M125">
        <v>1</v>
      </c>
      <c r="N125">
        <v>10</v>
      </c>
      <c r="O125">
        <v>2</v>
      </c>
      <c r="P125">
        <v>0</v>
      </c>
      <c r="Q125" s="38">
        <v>7.69230769230769E-2</v>
      </c>
      <c r="R125">
        <v>0.76923076923076905</v>
      </c>
      <c r="S125">
        <v>0.15384615384615399</v>
      </c>
      <c r="T125">
        <v>0</v>
      </c>
      <c r="U125">
        <v>13</v>
      </c>
      <c r="V125">
        <v>3</v>
      </c>
      <c r="W125">
        <v>6</v>
      </c>
      <c r="X125">
        <v>2</v>
      </c>
      <c r="Y125">
        <v>2</v>
      </c>
      <c r="Z125">
        <v>0.230769230769231</v>
      </c>
      <c r="AA125">
        <v>0.46153846153846201</v>
      </c>
      <c r="AB125">
        <v>0.15384615384615399</v>
      </c>
      <c r="AC125">
        <v>0.15384615384615399</v>
      </c>
    </row>
    <row r="126" spans="1:29">
      <c r="A126">
        <v>5</v>
      </c>
      <c r="B126">
        <v>20</v>
      </c>
      <c r="C126">
        <v>4</v>
      </c>
      <c r="D126">
        <v>0</v>
      </c>
      <c r="E126">
        <v>2</v>
      </c>
      <c r="F126">
        <v>2</v>
      </c>
      <c r="G126">
        <v>0</v>
      </c>
      <c r="H126" t="s">
        <v>38</v>
      </c>
      <c r="I126" t="s">
        <v>38</v>
      </c>
      <c r="J126" t="s">
        <v>38</v>
      </c>
      <c r="K126" t="s">
        <v>38</v>
      </c>
      <c r="L126">
        <v>4</v>
      </c>
      <c r="M126">
        <v>0</v>
      </c>
      <c r="N126">
        <v>3</v>
      </c>
      <c r="O126">
        <v>1</v>
      </c>
      <c r="P126">
        <v>0</v>
      </c>
      <c r="Q126" t="s">
        <v>38</v>
      </c>
      <c r="R126" t="s">
        <v>38</v>
      </c>
      <c r="S126" t="s">
        <v>38</v>
      </c>
      <c r="T126" t="s">
        <v>38</v>
      </c>
      <c r="U126">
        <v>4</v>
      </c>
      <c r="V126">
        <v>0</v>
      </c>
      <c r="W126">
        <v>3</v>
      </c>
      <c r="X126">
        <v>1</v>
      </c>
      <c r="Y126">
        <v>0</v>
      </c>
      <c r="Z126" t="s">
        <v>38</v>
      </c>
      <c r="AA126" t="s">
        <v>38</v>
      </c>
      <c r="AB126" t="s">
        <v>38</v>
      </c>
      <c r="AC126" t="s">
        <v>38</v>
      </c>
    </row>
    <row r="127" spans="1:29">
      <c r="A127">
        <v>5</v>
      </c>
      <c r="B127">
        <v>21</v>
      </c>
      <c r="C127">
        <v>35</v>
      </c>
      <c r="D127">
        <v>6</v>
      </c>
      <c r="E127">
        <v>15</v>
      </c>
      <c r="F127">
        <v>8</v>
      </c>
      <c r="G127">
        <v>6</v>
      </c>
      <c r="H127">
        <v>0.17142857142857101</v>
      </c>
      <c r="I127">
        <v>0.42857142857142899</v>
      </c>
      <c r="J127">
        <v>0.22857142857142901</v>
      </c>
      <c r="K127">
        <v>0.17142857142857101</v>
      </c>
      <c r="L127">
        <v>35</v>
      </c>
      <c r="M127">
        <v>4</v>
      </c>
      <c r="N127">
        <v>16</v>
      </c>
      <c r="O127">
        <v>15</v>
      </c>
      <c r="P127">
        <v>0</v>
      </c>
      <c r="Q127">
        <v>0.114285714285714</v>
      </c>
      <c r="R127">
        <v>0.45714285714285702</v>
      </c>
      <c r="S127">
        <v>0.42857142857142899</v>
      </c>
      <c r="T127">
        <v>0</v>
      </c>
      <c r="U127">
        <v>35</v>
      </c>
      <c r="V127">
        <v>6</v>
      </c>
      <c r="W127">
        <v>8</v>
      </c>
      <c r="X127">
        <v>7</v>
      </c>
      <c r="Y127">
        <v>14</v>
      </c>
      <c r="Z127">
        <v>0.17142857142857101</v>
      </c>
      <c r="AA127">
        <v>0.22857142857142901</v>
      </c>
      <c r="AB127">
        <v>0.2</v>
      </c>
      <c r="AC127">
        <v>0.4</v>
      </c>
    </row>
    <row r="128" spans="1:29">
      <c r="A128">
        <v>5</v>
      </c>
      <c r="B128">
        <v>22</v>
      </c>
      <c r="C128">
        <v>388</v>
      </c>
      <c r="D128">
        <v>106</v>
      </c>
      <c r="E128">
        <v>215</v>
      </c>
      <c r="F128">
        <v>46</v>
      </c>
      <c r="G128">
        <v>21</v>
      </c>
      <c r="H128">
        <v>0.27319587628865999</v>
      </c>
      <c r="I128">
        <v>0.55412371134020599</v>
      </c>
      <c r="J128">
        <v>0.118556701030928</v>
      </c>
      <c r="K128" s="38">
        <v>5.4123711340206201E-2</v>
      </c>
      <c r="L128">
        <v>389</v>
      </c>
      <c r="M128">
        <v>96</v>
      </c>
      <c r="N128">
        <v>220</v>
      </c>
      <c r="O128">
        <v>70</v>
      </c>
      <c r="P128">
        <v>3</v>
      </c>
      <c r="Q128">
        <v>0.246786632390745</v>
      </c>
      <c r="R128">
        <v>0.56555269922879203</v>
      </c>
      <c r="S128">
        <v>0.17994858611825201</v>
      </c>
      <c r="T128" s="38">
        <v>7.7120822622108003E-3</v>
      </c>
      <c r="U128">
        <v>388</v>
      </c>
      <c r="V128">
        <v>129</v>
      </c>
      <c r="W128">
        <v>144</v>
      </c>
      <c r="X128">
        <v>77</v>
      </c>
      <c r="Y128">
        <v>38</v>
      </c>
      <c r="Z128">
        <v>0.33247422680412397</v>
      </c>
      <c r="AA128">
        <v>0.37113402061855699</v>
      </c>
      <c r="AB128">
        <v>0.198453608247423</v>
      </c>
      <c r="AC128" s="38">
        <v>9.7938144329896906E-2</v>
      </c>
    </row>
    <row r="129" spans="1:29">
      <c r="A129">
        <v>5</v>
      </c>
      <c r="B129">
        <v>23</v>
      </c>
      <c r="C129">
        <v>3</v>
      </c>
      <c r="D129">
        <v>0</v>
      </c>
      <c r="E129">
        <v>3</v>
      </c>
      <c r="F129">
        <v>0</v>
      </c>
      <c r="G129">
        <v>0</v>
      </c>
      <c r="H129" t="s">
        <v>38</v>
      </c>
      <c r="I129" t="s">
        <v>38</v>
      </c>
      <c r="J129" t="s">
        <v>38</v>
      </c>
      <c r="K129" t="s">
        <v>38</v>
      </c>
      <c r="L129">
        <v>3</v>
      </c>
      <c r="M129">
        <v>0</v>
      </c>
      <c r="N129">
        <v>2</v>
      </c>
      <c r="O129">
        <v>1</v>
      </c>
      <c r="P129">
        <v>0</v>
      </c>
      <c r="Q129" t="s">
        <v>38</v>
      </c>
      <c r="R129" t="s">
        <v>38</v>
      </c>
      <c r="S129" t="s">
        <v>38</v>
      </c>
      <c r="T129" t="s">
        <v>38</v>
      </c>
      <c r="U129">
        <v>3</v>
      </c>
      <c r="V129">
        <v>1</v>
      </c>
      <c r="W129">
        <v>2</v>
      </c>
      <c r="X129">
        <v>0</v>
      </c>
      <c r="Y129">
        <v>0</v>
      </c>
      <c r="Z129" t="s">
        <v>38</v>
      </c>
      <c r="AA129" t="s">
        <v>38</v>
      </c>
      <c r="AB129" t="s">
        <v>38</v>
      </c>
      <c r="AC129" t="s">
        <v>38</v>
      </c>
    </row>
    <row r="130" spans="1:29">
      <c r="A130">
        <v>5</v>
      </c>
      <c r="B130">
        <v>24</v>
      </c>
      <c r="C130">
        <v>677</v>
      </c>
      <c r="D130">
        <v>183</v>
      </c>
      <c r="E130">
        <v>388</v>
      </c>
      <c r="F130">
        <v>71</v>
      </c>
      <c r="G130">
        <v>35</v>
      </c>
      <c r="H130">
        <v>0.27031019202363399</v>
      </c>
      <c r="I130">
        <v>0.57311669128508103</v>
      </c>
      <c r="J130">
        <v>0.10487444608567199</v>
      </c>
      <c r="K130">
        <v>5.1698670605612999E-2</v>
      </c>
      <c r="L130">
        <v>679</v>
      </c>
      <c r="M130">
        <v>143</v>
      </c>
      <c r="N130">
        <v>408</v>
      </c>
      <c r="O130">
        <v>125</v>
      </c>
      <c r="P130">
        <v>3</v>
      </c>
      <c r="Q130">
        <v>0.21060382916053</v>
      </c>
      <c r="R130">
        <v>0.60088365243004405</v>
      </c>
      <c r="S130">
        <v>0.184094256259205</v>
      </c>
      <c r="T130" s="38">
        <v>4.4182621502209104E-3</v>
      </c>
      <c r="U130">
        <v>677</v>
      </c>
      <c r="V130">
        <v>215</v>
      </c>
      <c r="W130">
        <v>260</v>
      </c>
      <c r="X130">
        <v>134</v>
      </c>
      <c r="Y130">
        <v>68</v>
      </c>
      <c r="Z130">
        <v>0.31757754800590798</v>
      </c>
      <c r="AA130">
        <v>0.38404726735598199</v>
      </c>
      <c r="AB130">
        <v>0.197932053175775</v>
      </c>
      <c r="AC130">
        <v>0.100443131462334</v>
      </c>
    </row>
    <row r="131" spans="1:29">
      <c r="A131">
        <v>5</v>
      </c>
      <c r="B131">
        <v>25</v>
      </c>
      <c r="C131">
        <v>184</v>
      </c>
      <c r="D131">
        <v>42</v>
      </c>
      <c r="E131">
        <v>103</v>
      </c>
      <c r="F131">
        <v>24</v>
      </c>
      <c r="G131">
        <v>15</v>
      </c>
      <c r="H131">
        <v>0.22826086956521699</v>
      </c>
      <c r="I131">
        <v>0.559782608695652</v>
      </c>
      <c r="J131">
        <v>0.13043478260869601</v>
      </c>
      <c r="K131" s="38">
        <v>8.1521739130434798E-2</v>
      </c>
      <c r="L131">
        <v>184</v>
      </c>
      <c r="M131">
        <v>34</v>
      </c>
      <c r="N131">
        <v>102</v>
      </c>
      <c r="O131">
        <v>46</v>
      </c>
      <c r="P131">
        <v>2</v>
      </c>
      <c r="Q131">
        <v>0.184782608695652</v>
      </c>
      <c r="R131">
        <v>0.55434782608695699</v>
      </c>
      <c r="S131">
        <v>0.25</v>
      </c>
      <c r="T131" s="38">
        <v>1.0869565217391301E-2</v>
      </c>
      <c r="U131">
        <v>184</v>
      </c>
      <c r="V131">
        <v>47</v>
      </c>
      <c r="W131">
        <v>74</v>
      </c>
      <c r="X131">
        <v>35</v>
      </c>
      <c r="Y131">
        <v>28</v>
      </c>
      <c r="Z131">
        <v>0.25543478260869601</v>
      </c>
      <c r="AA131">
        <v>0.40217391304347799</v>
      </c>
      <c r="AB131">
        <v>0.190217391304348</v>
      </c>
      <c r="AC131">
        <v>0.15217391304347799</v>
      </c>
    </row>
    <row r="132" spans="1:29">
      <c r="A132">
        <v>5</v>
      </c>
      <c r="B132">
        <v>27</v>
      </c>
      <c r="C132">
        <v>8</v>
      </c>
      <c r="D132">
        <v>2</v>
      </c>
      <c r="E132">
        <v>4</v>
      </c>
      <c r="F132">
        <v>1</v>
      </c>
      <c r="G132">
        <v>1</v>
      </c>
      <c r="H132">
        <v>0.25</v>
      </c>
      <c r="I132">
        <v>0.5</v>
      </c>
      <c r="J132">
        <v>0.125</v>
      </c>
      <c r="K132">
        <v>0.125</v>
      </c>
      <c r="L132">
        <v>8</v>
      </c>
      <c r="M132">
        <v>1</v>
      </c>
      <c r="N132">
        <v>4</v>
      </c>
      <c r="O132">
        <v>3</v>
      </c>
      <c r="P132">
        <v>0</v>
      </c>
      <c r="Q132">
        <v>0.125</v>
      </c>
      <c r="R132">
        <v>0.5</v>
      </c>
      <c r="S132">
        <v>0.375</v>
      </c>
      <c r="T132">
        <v>0</v>
      </c>
      <c r="U132">
        <v>8</v>
      </c>
      <c r="V132">
        <v>3</v>
      </c>
      <c r="W132">
        <v>3</v>
      </c>
      <c r="X132">
        <v>0</v>
      </c>
      <c r="Y132">
        <v>2</v>
      </c>
      <c r="Z132">
        <v>0.375</v>
      </c>
      <c r="AA132">
        <v>0.375</v>
      </c>
      <c r="AB132">
        <v>0</v>
      </c>
      <c r="AC132">
        <v>0.25</v>
      </c>
    </row>
    <row r="133" spans="1:29">
      <c r="A133">
        <v>5</v>
      </c>
      <c r="B133">
        <v>28</v>
      </c>
      <c r="C133">
        <v>185</v>
      </c>
      <c r="D133">
        <v>63</v>
      </c>
      <c r="E133">
        <v>97</v>
      </c>
      <c r="F133">
        <v>17</v>
      </c>
      <c r="G133">
        <v>8</v>
      </c>
      <c r="H133">
        <v>0.340540540540541</v>
      </c>
      <c r="I133">
        <v>0.52432432432432396</v>
      </c>
      <c r="J133" s="38">
        <v>9.1891891891891897E-2</v>
      </c>
      <c r="K133" s="38">
        <v>4.3243243243243197E-2</v>
      </c>
      <c r="L133">
        <v>185</v>
      </c>
      <c r="M133">
        <v>61</v>
      </c>
      <c r="N133">
        <v>99</v>
      </c>
      <c r="O133">
        <v>25</v>
      </c>
      <c r="P133">
        <v>0</v>
      </c>
      <c r="Q133">
        <v>0.32972972972973003</v>
      </c>
      <c r="R133">
        <v>0.535135135135135</v>
      </c>
      <c r="S133">
        <v>0.135135135135135</v>
      </c>
      <c r="T133">
        <v>0</v>
      </c>
      <c r="U133">
        <v>185</v>
      </c>
      <c r="V133">
        <v>69</v>
      </c>
      <c r="W133">
        <v>81</v>
      </c>
      <c r="X133">
        <v>23</v>
      </c>
      <c r="Y133">
        <v>12</v>
      </c>
      <c r="Z133">
        <v>0.37297297297297299</v>
      </c>
      <c r="AA133">
        <v>0.43783783783783797</v>
      </c>
      <c r="AB133">
        <v>0.124324324324324</v>
      </c>
      <c r="AC133" s="38">
        <v>6.4864864864864896E-2</v>
      </c>
    </row>
    <row r="134" spans="1:29">
      <c r="A134">
        <v>5</v>
      </c>
      <c r="B134">
        <v>29</v>
      </c>
      <c r="C134">
        <v>28</v>
      </c>
      <c r="D134">
        <v>3</v>
      </c>
      <c r="E134">
        <v>4</v>
      </c>
      <c r="F134">
        <v>8</v>
      </c>
      <c r="G134">
        <v>13</v>
      </c>
      <c r="H134">
        <v>0.107142857142857</v>
      </c>
      <c r="I134">
        <v>0.14285714285714299</v>
      </c>
      <c r="J134">
        <v>0.28571428571428598</v>
      </c>
      <c r="K134">
        <v>0.46428571428571402</v>
      </c>
      <c r="L134">
        <v>29</v>
      </c>
      <c r="M134">
        <v>1</v>
      </c>
      <c r="N134">
        <v>10</v>
      </c>
      <c r="O134">
        <v>17</v>
      </c>
      <c r="P134">
        <v>1</v>
      </c>
      <c r="Q134" s="38">
        <v>3.4482758620689703E-2</v>
      </c>
      <c r="R134">
        <v>0.34482758620689702</v>
      </c>
      <c r="S134">
        <v>0.58620689655172398</v>
      </c>
      <c r="T134" s="38">
        <v>3.4482758620689703E-2</v>
      </c>
      <c r="U134">
        <v>29</v>
      </c>
      <c r="V134">
        <v>2</v>
      </c>
      <c r="W134">
        <v>3</v>
      </c>
      <c r="X134">
        <v>7</v>
      </c>
      <c r="Y134">
        <v>17</v>
      </c>
      <c r="Z134" s="38">
        <v>6.8965517241379296E-2</v>
      </c>
      <c r="AA134">
        <v>0.10344827586206901</v>
      </c>
      <c r="AB134">
        <v>0.24137931034482801</v>
      </c>
      <c r="AC134">
        <v>0.58620689655172398</v>
      </c>
    </row>
    <row r="135" spans="1:29">
      <c r="A135">
        <v>5</v>
      </c>
      <c r="B135">
        <v>30</v>
      </c>
      <c r="C135">
        <v>29</v>
      </c>
      <c r="D135">
        <v>3</v>
      </c>
      <c r="E135">
        <v>8</v>
      </c>
      <c r="F135">
        <v>7</v>
      </c>
      <c r="G135">
        <v>11</v>
      </c>
      <c r="H135">
        <v>0.10344827586206901</v>
      </c>
      <c r="I135">
        <v>0.27586206896551702</v>
      </c>
      <c r="J135">
        <v>0.24137931034482801</v>
      </c>
      <c r="K135">
        <v>0.37931034482758602</v>
      </c>
      <c r="L135">
        <v>29</v>
      </c>
      <c r="M135">
        <v>1</v>
      </c>
      <c r="N135">
        <v>10</v>
      </c>
      <c r="O135">
        <v>15</v>
      </c>
      <c r="P135">
        <v>3</v>
      </c>
      <c r="Q135" s="38">
        <v>3.4482758620689703E-2</v>
      </c>
      <c r="R135">
        <v>0.34482758620689702</v>
      </c>
      <c r="S135">
        <v>0.51724137931034497</v>
      </c>
      <c r="T135">
        <v>0.10344827586206901</v>
      </c>
      <c r="U135">
        <v>29</v>
      </c>
      <c r="V135">
        <v>4</v>
      </c>
      <c r="W135">
        <v>4</v>
      </c>
      <c r="X135">
        <v>3</v>
      </c>
      <c r="Y135">
        <v>18</v>
      </c>
      <c r="Z135">
        <v>0.13793103448275901</v>
      </c>
      <c r="AA135">
        <v>0.13793103448275901</v>
      </c>
      <c r="AB135">
        <v>0.10344827586206901</v>
      </c>
      <c r="AC135">
        <v>0.62068965517241403</v>
      </c>
    </row>
    <row r="136" spans="1:29">
      <c r="A136">
        <v>5</v>
      </c>
      <c r="B136">
        <v>31</v>
      </c>
      <c r="C136">
        <v>357</v>
      </c>
      <c r="D136">
        <v>8</v>
      </c>
      <c r="E136">
        <v>109</v>
      </c>
      <c r="F136">
        <v>123</v>
      </c>
      <c r="G136">
        <v>117</v>
      </c>
      <c r="H136" s="38">
        <v>2.2408963585434202E-2</v>
      </c>
      <c r="I136">
        <v>0.30532212885154097</v>
      </c>
      <c r="J136">
        <v>0.34453781512604997</v>
      </c>
      <c r="K136">
        <v>0.32773109243697501</v>
      </c>
      <c r="L136">
        <v>355</v>
      </c>
      <c r="M136">
        <v>8</v>
      </c>
      <c r="N136">
        <v>134</v>
      </c>
      <c r="O136">
        <v>196</v>
      </c>
      <c r="P136">
        <v>17</v>
      </c>
      <c r="Q136" s="38">
        <v>2.25352112676056E-2</v>
      </c>
      <c r="R136">
        <v>0.37746478873239397</v>
      </c>
      <c r="S136">
        <v>0.55211267605633796</v>
      </c>
      <c r="T136">
        <v>4.7887323943661998E-2</v>
      </c>
      <c r="U136">
        <v>352</v>
      </c>
      <c r="V136">
        <v>29</v>
      </c>
      <c r="W136">
        <v>80</v>
      </c>
      <c r="X136">
        <v>111</v>
      </c>
      <c r="Y136">
        <v>132</v>
      </c>
      <c r="Z136" s="38">
        <v>8.2386363636363605E-2</v>
      </c>
      <c r="AA136">
        <v>0.22727272727272699</v>
      </c>
      <c r="AB136">
        <v>0.31534090909090901</v>
      </c>
      <c r="AC136">
        <v>0.375</v>
      </c>
    </row>
    <row r="137" spans="1:29">
      <c r="A137">
        <v>5</v>
      </c>
      <c r="B137">
        <v>32</v>
      </c>
      <c r="C137">
        <v>139</v>
      </c>
      <c r="D137">
        <v>3</v>
      </c>
      <c r="E137">
        <v>35</v>
      </c>
      <c r="F137">
        <v>60</v>
      </c>
      <c r="G137">
        <v>41</v>
      </c>
      <c r="H137" s="38">
        <v>2.15827338129496E-2</v>
      </c>
      <c r="I137">
        <v>0.25179856115107901</v>
      </c>
      <c r="J137">
        <v>0.43165467625899301</v>
      </c>
      <c r="K137">
        <v>0.29496402877697803</v>
      </c>
      <c r="L137">
        <v>143</v>
      </c>
      <c r="M137">
        <v>5</v>
      </c>
      <c r="N137">
        <v>45</v>
      </c>
      <c r="O137">
        <v>87</v>
      </c>
      <c r="P137">
        <v>6</v>
      </c>
      <c r="Q137">
        <v>3.4965034965035002E-2</v>
      </c>
      <c r="R137">
        <v>0.31468531468531502</v>
      </c>
      <c r="S137">
        <v>0.608391608391608</v>
      </c>
      <c r="T137">
        <v>4.1958041958042001E-2</v>
      </c>
      <c r="U137">
        <v>140</v>
      </c>
      <c r="V137">
        <v>5</v>
      </c>
      <c r="W137">
        <v>27</v>
      </c>
      <c r="X137">
        <v>35</v>
      </c>
      <c r="Y137">
        <v>73</v>
      </c>
      <c r="Z137" s="38">
        <v>3.5714285714285698E-2</v>
      </c>
      <c r="AA137">
        <v>0.192857142857143</v>
      </c>
      <c r="AB137">
        <v>0.25</v>
      </c>
      <c r="AC137">
        <v>0.52142857142857102</v>
      </c>
    </row>
    <row r="138" spans="1:29">
      <c r="A138">
        <v>5</v>
      </c>
      <c r="B138">
        <v>33</v>
      </c>
      <c r="C138">
        <v>1168</v>
      </c>
      <c r="D138">
        <v>290</v>
      </c>
      <c r="E138">
        <v>647</v>
      </c>
      <c r="F138">
        <v>171</v>
      </c>
      <c r="G138">
        <v>60</v>
      </c>
      <c r="H138">
        <v>0.24828767123287701</v>
      </c>
      <c r="I138">
        <v>0.55393835616438403</v>
      </c>
      <c r="J138">
        <v>0.14640410958904099</v>
      </c>
      <c r="K138" s="38">
        <v>5.13698630136986E-2</v>
      </c>
      <c r="L138">
        <v>1167</v>
      </c>
      <c r="M138">
        <v>279</v>
      </c>
      <c r="N138">
        <v>616</v>
      </c>
      <c r="O138">
        <v>263</v>
      </c>
      <c r="P138">
        <v>9</v>
      </c>
      <c r="Q138">
        <v>0.23907455012853501</v>
      </c>
      <c r="R138">
        <v>0.52784918594687202</v>
      </c>
      <c r="S138">
        <v>0.22536418166238201</v>
      </c>
      <c r="T138" s="38">
        <v>7.7120822622108003E-3</v>
      </c>
      <c r="U138">
        <v>1165</v>
      </c>
      <c r="V138">
        <v>352</v>
      </c>
      <c r="W138">
        <v>430</v>
      </c>
      <c r="X138">
        <v>232</v>
      </c>
      <c r="Y138">
        <v>151</v>
      </c>
      <c r="Z138">
        <v>0.30214592274678098</v>
      </c>
      <c r="AA138">
        <v>0.36909871244635201</v>
      </c>
      <c r="AB138">
        <v>0.199141630901288</v>
      </c>
      <c r="AC138">
        <v>0.12961373390557901</v>
      </c>
    </row>
    <row r="139" spans="1:29">
      <c r="A139">
        <v>5</v>
      </c>
      <c r="B139">
        <v>34</v>
      </c>
      <c r="C139">
        <v>31</v>
      </c>
      <c r="D139">
        <v>7</v>
      </c>
      <c r="E139">
        <v>19</v>
      </c>
      <c r="F139">
        <v>4</v>
      </c>
      <c r="G139">
        <v>1</v>
      </c>
      <c r="H139">
        <v>0.225806451612903</v>
      </c>
      <c r="I139">
        <v>0.61290322580645196</v>
      </c>
      <c r="J139">
        <v>0.12903225806451599</v>
      </c>
      <c r="K139">
        <v>3.2258064516128997E-2</v>
      </c>
      <c r="L139">
        <v>32</v>
      </c>
      <c r="M139">
        <v>5</v>
      </c>
      <c r="N139">
        <v>19</v>
      </c>
      <c r="O139">
        <v>8</v>
      </c>
      <c r="P139">
        <v>0</v>
      </c>
      <c r="Q139">
        <v>0.15625</v>
      </c>
      <c r="R139">
        <v>0.59375</v>
      </c>
      <c r="S139">
        <v>0.25</v>
      </c>
      <c r="T139">
        <v>0</v>
      </c>
      <c r="U139">
        <v>32</v>
      </c>
      <c r="V139">
        <v>4</v>
      </c>
      <c r="W139">
        <v>15</v>
      </c>
      <c r="X139">
        <v>5</v>
      </c>
      <c r="Y139">
        <v>8</v>
      </c>
      <c r="Z139">
        <v>0.125</v>
      </c>
      <c r="AA139">
        <v>0.46875</v>
      </c>
      <c r="AB139">
        <v>0.15625</v>
      </c>
      <c r="AC139">
        <v>0.25</v>
      </c>
    </row>
    <row r="140" spans="1:29">
      <c r="A140">
        <v>5</v>
      </c>
      <c r="B140">
        <v>35</v>
      </c>
      <c r="C140">
        <v>50</v>
      </c>
      <c r="D140">
        <v>3</v>
      </c>
      <c r="E140">
        <v>27</v>
      </c>
      <c r="F140">
        <v>10</v>
      </c>
      <c r="G140">
        <v>10</v>
      </c>
      <c r="H140">
        <v>0.06</v>
      </c>
      <c r="I140">
        <v>0.54</v>
      </c>
      <c r="J140">
        <v>0.2</v>
      </c>
      <c r="K140">
        <v>0.2</v>
      </c>
      <c r="L140">
        <v>50</v>
      </c>
      <c r="M140">
        <v>3</v>
      </c>
      <c r="N140">
        <v>24</v>
      </c>
      <c r="O140">
        <v>22</v>
      </c>
      <c r="P140">
        <v>1</v>
      </c>
      <c r="Q140">
        <v>0.06</v>
      </c>
      <c r="R140">
        <v>0.48</v>
      </c>
      <c r="S140">
        <v>0.44</v>
      </c>
      <c r="T140">
        <v>0.02</v>
      </c>
      <c r="U140">
        <v>50</v>
      </c>
      <c r="V140">
        <v>7</v>
      </c>
      <c r="W140">
        <v>11</v>
      </c>
      <c r="X140">
        <v>20</v>
      </c>
      <c r="Y140">
        <v>12</v>
      </c>
      <c r="Z140">
        <v>0.14000000000000001</v>
      </c>
      <c r="AA140">
        <v>0.22</v>
      </c>
      <c r="AB140">
        <v>0.4</v>
      </c>
      <c r="AC140">
        <v>0.24</v>
      </c>
    </row>
    <row r="141" spans="1:29">
      <c r="A141">
        <v>5</v>
      </c>
      <c r="B141">
        <v>36</v>
      </c>
      <c r="C141">
        <v>101</v>
      </c>
      <c r="D141">
        <v>11</v>
      </c>
      <c r="E141">
        <v>45</v>
      </c>
      <c r="F141">
        <v>27</v>
      </c>
      <c r="G141">
        <v>18</v>
      </c>
      <c r="H141">
        <v>0.10891089108910899</v>
      </c>
      <c r="I141">
        <v>0.445544554455446</v>
      </c>
      <c r="J141">
        <v>0.26732673267326701</v>
      </c>
      <c r="K141">
        <v>0.17821782178217799</v>
      </c>
      <c r="L141">
        <v>102</v>
      </c>
      <c r="M141">
        <v>9</v>
      </c>
      <c r="N141">
        <v>47</v>
      </c>
      <c r="O141">
        <v>46</v>
      </c>
      <c r="P141">
        <v>0</v>
      </c>
      <c r="Q141" s="38">
        <v>8.8235294117647106E-2</v>
      </c>
      <c r="R141">
        <v>0.46078431372549</v>
      </c>
      <c r="S141">
        <v>0.45098039215686297</v>
      </c>
      <c r="T141">
        <v>0</v>
      </c>
      <c r="U141">
        <v>102</v>
      </c>
      <c r="V141">
        <v>21</v>
      </c>
      <c r="W141">
        <v>35</v>
      </c>
      <c r="X141">
        <v>21</v>
      </c>
      <c r="Y141">
        <v>25</v>
      </c>
      <c r="Z141">
        <v>0.20588235294117599</v>
      </c>
      <c r="AA141">
        <v>0.34313725490196101</v>
      </c>
      <c r="AB141">
        <v>0.20588235294117599</v>
      </c>
      <c r="AC141">
        <v>0.24509803921568599</v>
      </c>
    </row>
    <row r="142" spans="1:29">
      <c r="A142">
        <v>5</v>
      </c>
      <c r="B142">
        <v>37</v>
      </c>
      <c r="C142">
        <v>142</v>
      </c>
      <c r="D142">
        <v>8</v>
      </c>
      <c r="E142">
        <v>57</v>
      </c>
      <c r="F142">
        <v>39</v>
      </c>
      <c r="G142">
        <v>38</v>
      </c>
      <c r="H142" s="38">
        <v>5.63380281690141E-2</v>
      </c>
      <c r="I142">
        <v>0.40140845070422498</v>
      </c>
      <c r="J142">
        <v>0.27464788732394402</v>
      </c>
      <c r="K142">
        <v>0.26760563380281699</v>
      </c>
      <c r="L142">
        <v>143</v>
      </c>
      <c r="M142">
        <v>9</v>
      </c>
      <c r="N142">
        <v>54</v>
      </c>
      <c r="O142">
        <v>75</v>
      </c>
      <c r="P142">
        <v>5</v>
      </c>
      <c r="Q142" s="38">
        <v>6.2937062937062901E-2</v>
      </c>
      <c r="R142">
        <v>0.37762237762237799</v>
      </c>
      <c r="S142">
        <v>0.52447552447552404</v>
      </c>
      <c r="T142">
        <v>3.4965034965035002E-2</v>
      </c>
      <c r="U142">
        <v>142</v>
      </c>
      <c r="V142">
        <v>19</v>
      </c>
      <c r="W142">
        <v>40</v>
      </c>
      <c r="X142">
        <v>30</v>
      </c>
      <c r="Y142">
        <v>53</v>
      </c>
      <c r="Z142">
        <v>0.13380281690140799</v>
      </c>
      <c r="AA142">
        <v>0.28169014084506999</v>
      </c>
      <c r="AB142">
        <v>0.21126760563380301</v>
      </c>
      <c r="AC142">
        <v>0.37323943661971798</v>
      </c>
    </row>
    <row r="143" spans="1:29">
      <c r="A143">
        <v>5</v>
      </c>
      <c r="B143">
        <v>38</v>
      </c>
      <c r="C143">
        <v>2</v>
      </c>
      <c r="D143">
        <v>1</v>
      </c>
      <c r="E143">
        <v>1</v>
      </c>
      <c r="F143">
        <v>0</v>
      </c>
      <c r="G143">
        <v>0</v>
      </c>
      <c r="H143" t="s">
        <v>38</v>
      </c>
      <c r="I143" t="s">
        <v>38</v>
      </c>
      <c r="J143" t="s">
        <v>38</v>
      </c>
      <c r="K143" t="s">
        <v>38</v>
      </c>
      <c r="L143">
        <v>2</v>
      </c>
      <c r="M143">
        <v>0</v>
      </c>
      <c r="N143">
        <v>2</v>
      </c>
      <c r="O143">
        <v>0</v>
      </c>
      <c r="P143">
        <v>0</v>
      </c>
      <c r="Q143" t="s">
        <v>38</v>
      </c>
      <c r="R143" t="s">
        <v>38</v>
      </c>
      <c r="S143" t="s">
        <v>38</v>
      </c>
      <c r="T143" t="s">
        <v>38</v>
      </c>
      <c r="U143">
        <v>2</v>
      </c>
      <c r="V143">
        <v>1</v>
      </c>
      <c r="W143">
        <v>0</v>
      </c>
      <c r="X143">
        <v>0</v>
      </c>
      <c r="Y143">
        <v>1</v>
      </c>
      <c r="Z143" t="s">
        <v>38</v>
      </c>
      <c r="AA143" t="s">
        <v>38</v>
      </c>
      <c r="AB143" t="s">
        <v>38</v>
      </c>
      <c r="AC143" t="s">
        <v>38</v>
      </c>
    </row>
    <row r="144" spans="1:29">
      <c r="A144">
        <v>5</v>
      </c>
      <c r="B144">
        <v>39</v>
      </c>
      <c r="C144">
        <v>24</v>
      </c>
      <c r="D144">
        <v>9</v>
      </c>
      <c r="E144">
        <v>10</v>
      </c>
      <c r="F144">
        <v>2</v>
      </c>
      <c r="G144">
        <v>3</v>
      </c>
      <c r="H144">
        <v>0.375</v>
      </c>
      <c r="I144">
        <v>0.41666666666666702</v>
      </c>
      <c r="J144" s="38">
        <v>8.3333333333333301E-2</v>
      </c>
      <c r="K144">
        <v>0.125</v>
      </c>
      <c r="L144">
        <v>24</v>
      </c>
      <c r="M144">
        <v>10</v>
      </c>
      <c r="N144">
        <v>9</v>
      </c>
      <c r="O144">
        <v>4</v>
      </c>
      <c r="P144">
        <v>1</v>
      </c>
      <c r="Q144">
        <v>0.41666666666666702</v>
      </c>
      <c r="R144">
        <v>0.375</v>
      </c>
      <c r="S144">
        <v>0.16666666666666699</v>
      </c>
      <c r="T144" s="38">
        <v>4.1666666666666699E-2</v>
      </c>
      <c r="U144">
        <v>24</v>
      </c>
      <c r="V144">
        <v>11</v>
      </c>
      <c r="W144">
        <v>9</v>
      </c>
      <c r="X144">
        <v>1</v>
      </c>
      <c r="Y144">
        <v>3</v>
      </c>
      <c r="Z144">
        <v>0.45833333333333298</v>
      </c>
      <c r="AA144">
        <v>0.375</v>
      </c>
      <c r="AB144" s="38">
        <v>4.1666666666666699E-2</v>
      </c>
      <c r="AC144">
        <v>0.125</v>
      </c>
    </row>
    <row r="145" spans="1:29">
      <c r="A145">
        <v>5</v>
      </c>
      <c r="B145">
        <v>40</v>
      </c>
      <c r="C145">
        <v>12</v>
      </c>
      <c r="D145">
        <v>1</v>
      </c>
      <c r="E145">
        <v>10</v>
      </c>
      <c r="F145">
        <v>1</v>
      </c>
      <c r="G145">
        <v>0</v>
      </c>
      <c r="H145" s="38">
        <v>8.3333333333333301E-2</v>
      </c>
      <c r="I145">
        <v>0.83333333333333304</v>
      </c>
      <c r="J145" s="38">
        <v>8.3333333333333301E-2</v>
      </c>
      <c r="K145">
        <v>0</v>
      </c>
      <c r="L145">
        <v>12</v>
      </c>
      <c r="M145">
        <v>1</v>
      </c>
      <c r="N145">
        <v>8</v>
      </c>
      <c r="O145">
        <v>3</v>
      </c>
      <c r="P145">
        <v>0</v>
      </c>
      <c r="Q145" s="38">
        <v>8.3333333333333301E-2</v>
      </c>
      <c r="R145">
        <v>0.66666666666666696</v>
      </c>
      <c r="S145">
        <v>0.25</v>
      </c>
      <c r="T145">
        <v>0</v>
      </c>
      <c r="U145">
        <v>12</v>
      </c>
      <c r="V145">
        <v>3</v>
      </c>
      <c r="W145">
        <v>6</v>
      </c>
      <c r="X145">
        <v>3</v>
      </c>
      <c r="Y145">
        <v>0</v>
      </c>
      <c r="Z145">
        <v>0.25</v>
      </c>
      <c r="AA145">
        <v>0.5</v>
      </c>
      <c r="AB145">
        <v>0.25</v>
      </c>
      <c r="AC145">
        <v>0</v>
      </c>
    </row>
    <row r="146" spans="1:29">
      <c r="A146">
        <v>5</v>
      </c>
      <c r="B146">
        <v>42</v>
      </c>
      <c r="C146">
        <v>122</v>
      </c>
      <c r="D146">
        <v>38</v>
      </c>
      <c r="E146">
        <v>63</v>
      </c>
      <c r="F146">
        <v>15</v>
      </c>
      <c r="G146">
        <v>6</v>
      </c>
      <c r="H146">
        <v>0.31147540983606598</v>
      </c>
      <c r="I146">
        <v>0.51639344262295095</v>
      </c>
      <c r="J146">
        <v>0.12295081967213101</v>
      </c>
      <c r="K146" s="38">
        <v>4.91803278688525E-2</v>
      </c>
      <c r="L146">
        <v>122</v>
      </c>
      <c r="M146">
        <v>36</v>
      </c>
      <c r="N146">
        <v>61</v>
      </c>
      <c r="O146">
        <v>25</v>
      </c>
      <c r="P146">
        <v>0</v>
      </c>
      <c r="Q146">
        <v>0.29508196721311503</v>
      </c>
      <c r="R146">
        <v>0.5</v>
      </c>
      <c r="S146">
        <v>0.204918032786885</v>
      </c>
      <c r="T146">
        <v>0</v>
      </c>
      <c r="U146">
        <v>123</v>
      </c>
      <c r="V146">
        <v>48</v>
      </c>
      <c r="W146">
        <v>44</v>
      </c>
      <c r="X146">
        <v>15</v>
      </c>
      <c r="Y146">
        <v>16</v>
      </c>
      <c r="Z146">
        <v>0.39024390243902402</v>
      </c>
      <c r="AA146">
        <v>0.35772357723577197</v>
      </c>
      <c r="AB146">
        <v>0.12195121951219499</v>
      </c>
      <c r="AC146">
        <v>0.13008130081300801</v>
      </c>
    </row>
    <row r="147" spans="1:29">
      <c r="A147">
        <v>5</v>
      </c>
      <c r="B147">
        <v>43</v>
      </c>
      <c r="C147">
        <v>9</v>
      </c>
      <c r="D147">
        <v>2</v>
      </c>
      <c r="E147">
        <v>5</v>
      </c>
      <c r="F147">
        <v>2</v>
      </c>
      <c r="G147">
        <v>0</v>
      </c>
      <c r="H147">
        <v>0.22222222222222199</v>
      </c>
      <c r="I147">
        <v>0.55555555555555602</v>
      </c>
      <c r="J147">
        <v>0.22222222222222199</v>
      </c>
      <c r="K147">
        <v>0</v>
      </c>
      <c r="L147">
        <v>9</v>
      </c>
      <c r="M147">
        <v>4</v>
      </c>
      <c r="N147">
        <v>5</v>
      </c>
      <c r="O147">
        <v>0</v>
      </c>
      <c r="P147">
        <v>0</v>
      </c>
      <c r="Q147">
        <v>0.44444444444444398</v>
      </c>
      <c r="R147">
        <v>0.55555555555555602</v>
      </c>
      <c r="S147">
        <v>0</v>
      </c>
      <c r="T147">
        <v>0</v>
      </c>
      <c r="U147">
        <v>9</v>
      </c>
      <c r="V147">
        <v>2</v>
      </c>
      <c r="W147">
        <v>5</v>
      </c>
      <c r="X147">
        <v>2</v>
      </c>
      <c r="Y147">
        <v>0</v>
      </c>
      <c r="Z147">
        <v>0.22222222222222199</v>
      </c>
      <c r="AA147">
        <v>0.55555555555555602</v>
      </c>
      <c r="AB147">
        <v>0.22222222222222199</v>
      </c>
      <c r="AC147">
        <v>0</v>
      </c>
    </row>
    <row r="148" spans="1:29">
      <c r="A148">
        <v>5</v>
      </c>
      <c r="B148">
        <v>44</v>
      </c>
      <c r="C148">
        <v>19</v>
      </c>
      <c r="D148">
        <v>7</v>
      </c>
      <c r="E148">
        <v>10</v>
      </c>
      <c r="F148">
        <v>2</v>
      </c>
      <c r="G148">
        <v>0</v>
      </c>
      <c r="H148">
        <v>0.36842105263157898</v>
      </c>
      <c r="I148">
        <v>0.52631578947368396</v>
      </c>
      <c r="J148">
        <v>0.105263157894737</v>
      </c>
      <c r="K148">
        <v>0</v>
      </c>
      <c r="L148">
        <v>19</v>
      </c>
      <c r="M148">
        <v>4</v>
      </c>
      <c r="N148">
        <v>10</v>
      </c>
      <c r="O148">
        <v>3</v>
      </c>
      <c r="P148">
        <v>2</v>
      </c>
      <c r="Q148">
        <v>0.21052631578947401</v>
      </c>
      <c r="R148">
        <v>0.52631578947368396</v>
      </c>
      <c r="S148">
        <v>0.157894736842105</v>
      </c>
      <c r="T148">
        <v>0.105263157894737</v>
      </c>
      <c r="U148">
        <v>19</v>
      </c>
      <c r="V148">
        <v>5</v>
      </c>
      <c r="W148">
        <v>9</v>
      </c>
      <c r="X148">
        <v>4</v>
      </c>
      <c r="Y148">
        <v>1</v>
      </c>
      <c r="Z148">
        <v>0.26315789473684198</v>
      </c>
      <c r="AA148">
        <v>0.47368421052631599</v>
      </c>
      <c r="AB148">
        <v>0.21052631578947401</v>
      </c>
      <c r="AC148" s="38">
        <v>5.2631578947368397E-2</v>
      </c>
    </row>
    <row r="149" spans="1:29">
      <c r="A149">
        <v>5</v>
      </c>
      <c r="B149">
        <v>45</v>
      </c>
      <c r="C149">
        <v>58</v>
      </c>
      <c r="D149">
        <v>0</v>
      </c>
      <c r="E149">
        <v>22</v>
      </c>
      <c r="F149">
        <v>23</v>
      </c>
      <c r="G149">
        <v>13</v>
      </c>
      <c r="H149">
        <v>0</v>
      </c>
      <c r="I149">
        <v>0.37931034482758602</v>
      </c>
      <c r="J149">
        <v>0.39655172413793099</v>
      </c>
      <c r="K149">
        <v>0.22413793103448301</v>
      </c>
      <c r="L149">
        <v>61</v>
      </c>
      <c r="M149">
        <v>1</v>
      </c>
      <c r="N149">
        <v>20</v>
      </c>
      <c r="O149">
        <v>39</v>
      </c>
      <c r="P149">
        <v>1</v>
      </c>
      <c r="Q149" s="38">
        <v>1.63934426229508E-2</v>
      </c>
      <c r="R149">
        <v>0.32786885245901598</v>
      </c>
      <c r="S149">
        <v>0.63934426229508201</v>
      </c>
      <c r="T149" s="38">
        <v>1.63934426229508E-2</v>
      </c>
      <c r="U149">
        <v>60</v>
      </c>
      <c r="V149">
        <v>1</v>
      </c>
      <c r="W149">
        <v>18</v>
      </c>
      <c r="X149">
        <v>19</v>
      </c>
      <c r="Y149">
        <v>22</v>
      </c>
      <c r="Z149" s="38">
        <v>1.6666666666666701E-2</v>
      </c>
      <c r="AA149">
        <v>0.3</v>
      </c>
      <c r="AB149">
        <v>0.31666666666666698</v>
      </c>
      <c r="AC149">
        <v>0.36666666666666697</v>
      </c>
    </row>
    <row r="150" spans="1:29">
      <c r="A150">
        <v>5</v>
      </c>
      <c r="B150">
        <v>46</v>
      </c>
      <c r="C150">
        <v>11</v>
      </c>
      <c r="D150">
        <v>0</v>
      </c>
      <c r="E150">
        <v>10</v>
      </c>
      <c r="F150">
        <v>1</v>
      </c>
      <c r="G150">
        <v>0</v>
      </c>
      <c r="H150">
        <v>0</v>
      </c>
      <c r="I150" t="s">
        <v>46</v>
      </c>
      <c r="J150" t="s">
        <v>45</v>
      </c>
      <c r="K150">
        <v>0</v>
      </c>
      <c r="L150">
        <v>11</v>
      </c>
      <c r="M150">
        <v>0</v>
      </c>
      <c r="N150">
        <v>9</v>
      </c>
      <c r="O150">
        <v>2</v>
      </c>
      <c r="P150">
        <v>0</v>
      </c>
      <c r="Q150">
        <v>0</v>
      </c>
      <c r="R150" t="s">
        <v>46</v>
      </c>
      <c r="S150" t="s">
        <v>45</v>
      </c>
      <c r="T150">
        <v>0</v>
      </c>
      <c r="U150">
        <v>11</v>
      </c>
      <c r="V150">
        <v>0</v>
      </c>
      <c r="W150">
        <v>4</v>
      </c>
      <c r="X150">
        <v>5</v>
      </c>
      <c r="Y150">
        <v>2</v>
      </c>
      <c r="Z150">
        <v>0</v>
      </c>
      <c r="AA150">
        <v>0.36363636363636398</v>
      </c>
      <c r="AB150">
        <v>0.45454545454545497</v>
      </c>
      <c r="AC150">
        <v>0.18181818181818199</v>
      </c>
    </row>
    <row r="151" spans="1:29">
      <c r="A151">
        <v>5</v>
      </c>
      <c r="B151">
        <v>47</v>
      </c>
      <c r="C151">
        <v>35</v>
      </c>
      <c r="D151">
        <v>3</v>
      </c>
      <c r="E151">
        <v>24</v>
      </c>
      <c r="F151">
        <v>6</v>
      </c>
      <c r="G151">
        <v>2</v>
      </c>
      <c r="H151" s="38">
        <v>8.5714285714285701E-2</v>
      </c>
      <c r="I151">
        <v>0.68571428571428605</v>
      </c>
      <c r="J151">
        <v>0.17142857142857101</v>
      </c>
      <c r="K151" s="38">
        <v>5.7142857142857099E-2</v>
      </c>
      <c r="L151">
        <v>35</v>
      </c>
      <c r="M151">
        <v>6</v>
      </c>
      <c r="N151">
        <v>18</v>
      </c>
      <c r="O151">
        <v>11</v>
      </c>
      <c r="P151">
        <v>0</v>
      </c>
      <c r="Q151">
        <v>0.17142857142857101</v>
      </c>
      <c r="R151">
        <v>0.51428571428571401</v>
      </c>
      <c r="S151">
        <v>0.314285714285714</v>
      </c>
      <c r="T151">
        <v>0</v>
      </c>
      <c r="U151">
        <v>35</v>
      </c>
      <c r="V151">
        <v>8</v>
      </c>
      <c r="W151">
        <v>16</v>
      </c>
      <c r="X151">
        <v>8</v>
      </c>
      <c r="Y151">
        <v>3</v>
      </c>
      <c r="Z151">
        <v>0.22857142857142901</v>
      </c>
      <c r="AA151">
        <v>0.45714285714285702</v>
      </c>
      <c r="AB151">
        <v>0.22857142857142901</v>
      </c>
      <c r="AC151" s="38">
        <v>8.5714285714285701E-2</v>
      </c>
    </row>
    <row r="152" spans="1:29">
      <c r="A152">
        <v>5</v>
      </c>
      <c r="B152">
        <v>48</v>
      </c>
      <c r="C152">
        <v>65</v>
      </c>
      <c r="D152">
        <v>28</v>
      </c>
      <c r="E152">
        <v>29</v>
      </c>
      <c r="F152">
        <v>6</v>
      </c>
      <c r="G152">
        <v>2</v>
      </c>
      <c r="H152">
        <v>0.43076923076923102</v>
      </c>
      <c r="I152">
        <v>0.44615384615384601</v>
      </c>
      <c r="J152" s="38">
        <v>9.2307692307692299E-2</v>
      </c>
      <c r="K152" s="38">
        <v>3.0769230769230799E-2</v>
      </c>
      <c r="L152">
        <v>65</v>
      </c>
      <c r="M152">
        <v>27</v>
      </c>
      <c r="N152">
        <v>24</v>
      </c>
      <c r="O152">
        <v>14</v>
      </c>
      <c r="P152">
        <v>0</v>
      </c>
      <c r="Q152">
        <v>0.41538461538461502</v>
      </c>
      <c r="R152">
        <v>0.36923076923076897</v>
      </c>
      <c r="S152">
        <v>0.21538461538461501</v>
      </c>
      <c r="T152">
        <v>0</v>
      </c>
      <c r="U152">
        <v>65</v>
      </c>
      <c r="V152">
        <v>26</v>
      </c>
      <c r="W152">
        <v>28</v>
      </c>
      <c r="X152">
        <v>5</v>
      </c>
      <c r="Y152">
        <v>6</v>
      </c>
      <c r="Z152">
        <v>0.4</v>
      </c>
      <c r="AA152">
        <v>0.43076923076923102</v>
      </c>
      <c r="AB152" s="38">
        <v>7.69230769230769E-2</v>
      </c>
      <c r="AC152" s="38">
        <v>9.2307692307692299E-2</v>
      </c>
    </row>
    <row r="153" spans="1:29">
      <c r="A153">
        <v>5</v>
      </c>
      <c r="B153">
        <v>49</v>
      </c>
      <c r="C153">
        <v>33</v>
      </c>
      <c r="D153">
        <v>12</v>
      </c>
      <c r="E153">
        <v>17</v>
      </c>
      <c r="F153">
        <v>1</v>
      </c>
      <c r="G153">
        <v>3</v>
      </c>
      <c r="H153">
        <v>0.36363636363636398</v>
      </c>
      <c r="I153">
        <v>0.51515151515151503</v>
      </c>
      <c r="J153" s="38">
        <v>3.03030303030303E-2</v>
      </c>
      <c r="K153" s="38">
        <v>9.0909090909090898E-2</v>
      </c>
      <c r="L153">
        <v>33</v>
      </c>
      <c r="M153">
        <v>12</v>
      </c>
      <c r="N153">
        <v>16</v>
      </c>
      <c r="O153">
        <v>4</v>
      </c>
      <c r="P153">
        <v>1</v>
      </c>
      <c r="Q153">
        <v>0.36363636363636398</v>
      </c>
      <c r="R153">
        <v>0.48484848484848497</v>
      </c>
      <c r="S153">
        <v>0.12121212121212099</v>
      </c>
      <c r="T153" s="38">
        <v>3.03030303030303E-2</v>
      </c>
      <c r="U153">
        <v>33</v>
      </c>
      <c r="V153">
        <v>18</v>
      </c>
      <c r="W153">
        <v>10</v>
      </c>
      <c r="X153">
        <v>1</v>
      </c>
      <c r="Y153">
        <v>4</v>
      </c>
      <c r="Z153">
        <v>0.54545454545454497</v>
      </c>
      <c r="AA153">
        <v>0.30303030303030298</v>
      </c>
      <c r="AB153" s="38">
        <v>3.03030303030303E-2</v>
      </c>
      <c r="AC153">
        <v>0.12121212121212099</v>
      </c>
    </row>
    <row r="154" spans="1:29">
      <c r="A154">
        <v>5</v>
      </c>
      <c r="B154">
        <v>50</v>
      </c>
      <c r="C154">
        <v>12</v>
      </c>
      <c r="D154">
        <v>0</v>
      </c>
      <c r="E154">
        <v>10</v>
      </c>
      <c r="F154">
        <v>1</v>
      </c>
      <c r="G154">
        <v>1</v>
      </c>
      <c r="H154">
        <v>0</v>
      </c>
      <c r="I154">
        <v>0.83333333333333304</v>
      </c>
      <c r="J154" s="38">
        <v>8.3333333333333301E-2</v>
      </c>
      <c r="K154" s="38">
        <v>8.3333333333333301E-2</v>
      </c>
      <c r="L154">
        <v>12</v>
      </c>
      <c r="M154">
        <v>0</v>
      </c>
      <c r="N154">
        <v>9</v>
      </c>
      <c r="O154">
        <v>2</v>
      </c>
      <c r="P154">
        <v>1</v>
      </c>
      <c r="Q154">
        <v>0</v>
      </c>
      <c r="R154">
        <v>0.75</v>
      </c>
      <c r="S154">
        <v>0.16666666666666699</v>
      </c>
      <c r="T154" s="38">
        <v>8.3333333333333301E-2</v>
      </c>
      <c r="U154">
        <v>12</v>
      </c>
      <c r="V154">
        <v>4</v>
      </c>
      <c r="W154">
        <v>3</v>
      </c>
      <c r="X154">
        <v>1</v>
      </c>
      <c r="Y154">
        <v>4</v>
      </c>
      <c r="Z154">
        <v>0.33333333333333298</v>
      </c>
      <c r="AA154">
        <v>0.25</v>
      </c>
      <c r="AB154" s="38">
        <v>8.3333333333333301E-2</v>
      </c>
      <c r="AC154">
        <v>0.33333333333333298</v>
      </c>
    </row>
    <row r="155" spans="1:29">
      <c r="A155">
        <v>5</v>
      </c>
      <c r="B155">
        <v>51</v>
      </c>
      <c r="C155">
        <v>22</v>
      </c>
      <c r="D155">
        <v>0</v>
      </c>
      <c r="E155">
        <v>4</v>
      </c>
      <c r="F155">
        <v>11</v>
      </c>
      <c r="G155">
        <v>7</v>
      </c>
      <c r="H155">
        <v>0</v>
      </c>
      <c r="I155">
        <v>0.18181818181818199</v>
      </c>
      <c r="J155">
        <v>0.5</v>
      </c>
      <c r="K155">
        <v>0.31818181818181801</v>
      </c>
      <c r="L155">
        <v>21</v>
      </c>
      <c r="M155">
        <v>3</v>
      </c>
      <c r="N155">
        <v>3</v>
      </c>
      <c r="O155">
        <v>15</v>
      </c>
      <c r="P155">
        <v>0</v>
      </c>
      <c r="Q155">
        <v>0.14285714285714299</v>
      </c>
      <c r="R155">
        <v>0.14285714285714299</v>
      </c>
      <c r="S155">
        <v>0.71428571428571397</v>
      </c>
      <c r="T155">
        <v>0</v>
      </c>
      <c r="U155">
        <v>22</v>
      </c>
      <c r="V155">
        <v>3</v>
      </c>
      <c r="W155">
        <v>3</v>
      </c>
      <c r="X155">
        <v>6</v>
      </c>
      <c r="Y155">
        <v>10</v>
      </c>
      <c r="Z155">
        <v>0.13636363636363599</v>
      </c>
      <c r="AA155">
        <v>0.13636363636363599</v>
      </c>
      <c r="AB155">
        <v>0.27272727272727298</v>
      </c>
      <c r="AC155">
        <v>0.45454545454545497</v>
      </c>
    </row>
    <row r="156" spans="1:29">
      <c r="A156">
        <v>5</v>
      </c>
      <c r="B156">
        <v>52</v>
      </c>
      <c r="C156">
        <v>89</v>
      </c>
      <c r="D156">
        <v>17</v>
      </c>
      <c r="E156">
        <v>50</v>
      </c>
      <c r="F156">
        <v>13</v>
      </c>
      <c r="G156">
        <v>9</v>
      </c>
      <c r="H156">
        <v>0.19101123595505601</v>
      </c>
      <c r="I156">
        <v>0.56179775280898903</v>
      </c>
      <c r="J156">
        <v>0.14606741573033699</v>
      </c>
      <c r="K156">
        <v>0.101123595505618</v>
      </c>
      <c r="L156">
        <v>87</v>
      </c>
      <c r="M156">
        <v>19</v>
      </c>
      <c r="N156">
        <v>44</v>
      </c>
      <c r="O156">
        <v>22</v>
      </c>
      <c r="P156">
        <v>2</v>
      </c>
      <c r="Q156">
        <v>0.21839080459770099</v>
      </c>
      <c r="R156">
        <v>0.50574712643678199</v>
      </c>
      <c r="S156">
        <v>0.252873563218391</v>
      </c>
      <c r="T156" s="38">
        <v>2.2988505747126398E-2</v>
      </c>
      <c r="U156">
        <v>88</v>
      </c>
      <c r="V156">
        <v>20</v>
      </c>
      <c r="W156">
        <v>27</v>
      </c>
      <c r="X156">
        <v>24</v>
      </c>
      <c r="Y156">
        <v>17</v>
      </c>
      <c r="Z156">
        <v>0.22727272727272699</v>
      </c>
      <c r="AA156">
        <v>0.30681818181818199</v>
      </c>
      <c r="AB156">
        <v>0.27272727272727298</v>
      </c>
      <c r="AC156">
        <v>0.19318181818181801</v>
      </c>
    </row>
    <row r="157" spans="1:29">
      <c r="A157">
        <v>5</v>
      </c>
      <c r="B157">
        <v>53</v>
      </c>
      <c r="C157">
        <v>2</v>
      </c>
      <c r="D157">
        <v>0</v>
      </c>
      <c r="E157">
        <v>2</v>
      </c>
      <c r="F157">
        <v>0</v>
      </c>
      <c r="G157">
        <v>0</v>
      </c>
      <c r="H157" t="s">
        <v>38</v>
      </c>
      <c r="I157" t="s">
        <v>38</v>
      </c>
      <c r="J157" t="s">
        <v>38</v>
      </c>
      <c r="K157" t="s">
        <v>38</v>
      </c>
      <c r="L157">
        <v>2</v>
      </c>
      <c r="M157">
        <v>1</v>
      </c>
      <c r="N157">
        <v>1</v>
      </c>
      <c r="O157">
        <v>0</v>
      </c>
      <c r="P157">
        <v>0</v>
      </c>
      <c r="Q157" t="s">
        <v>38</v>
      </c>
      <c r="R157" t="s">
        <v>38</v>
      </c>
      <c r="S157" t="s">
        <v>38</v>
      </c>
      <c r="T157" t="s">
        <v>38</v>
      </c>
      <c r="U157">
        <v>2</v>
      </c>
      <c r="V157">
        <v>0</v>
      </c>
      <c r="W157">
        <v>2</v>
      </c>
      <c r="X157">
        <v>0</v>
      </c>
      <c r="Y157">
        <v>0</v>
      </c>
      <c r="Z157" t="s">
        <v>38</v>
      </c>
      <c r="AA157" t="s">
        <v>38</v>
      </c>
      <c r="AB157" t="s">
        <v>38</v>
      </c>
      <c r="AC157" t="s">
        <v>38</v>
      </c>
    </row>
    <row r="158" spans="1:29">
      <c r="A158">
        <v>5</v>
      </c>
      <c r="B158">
        <v>54</v>
      </c>
      <c r="C158">
        <v>30</v>
      </c>
      <c r="D158">
        <v>0</v>
      </c>
      <c r="E158">
        <v>4</v>
      </c>
      <c r="F158">
        <v>8</v>
      </c>
      <c r="G158">
        <v>18</v>
      </c>
      <c r="H158">
        <v>0</v>
      </c>
      <c r="I158">
        <v>0.133333333333333</v>
      </c>
      <c r="J158">
        <v>0.266666666666667</v>
      </c>
      <c r="K158">
        <v>0.6</v>
      </c>
      <c r="L158">
        <v>30</v>
      </c>
      <c r="M158">
        <v>0</v>
      </c>
      <c r="N158">
        <v>6</v>
      </c>
      <c r="O158">
        <v>21</v>
      </c>
      <c r="P158">
        <v>3</v>
      </c>
      <c r="Q158">
        <v>0</v>
      </c>
      <c r="R158">
        <v>0.2</v>
      </c>
      <c r="S158">
        <v>0.7</v>
      </c>
      <c r="T158">
        <v>0.1</v>
      </c>
      <c r="U158">
        <v>30</v>
      </c>
      <c r="V158">
        <v>0</v>
      </c>
      <c r="W158">
        <v>0</v>
      </c>
      <c r="X158">
        <v>7</v>
      </c>
      <c r="Y158">
        <v>23</v>
      </c>
      <c r="Z158">
        <v>0</v>
      </c>
      <c r="AA158">
        <v>0</v>
      </c>
      <c r="AB158">
        <v>0.233333333333333</v>
      </c>
      <c r="AC158">
        <v>0.76666666666666705</v>
      </c>
    </row>
    <row r="159" spans="1:29">
      <c r="A159">
        <v>5</v>
      </c>
      <c r="B159">
        <v>55</v>
      </c>
      <c r="C159">
        <v>33</v>
      </c>
      <c r="D159">
        <v>0</v>
      </c>
      <c r="E159">
        <v>13</v>
      </c>
      <c r="F159">
        <v>15</v>
      </c>
      <c r="G159">
        <v>5</v>
      </c>
      <c r="H159">
        <v>0</v>
      </c>
      <c r="I159">
        <v>0.39393939393939398</v>
      </c>
      <c r="J159">
        <v>0.45454545454545497</v>
      </c>
      <c r="K159">
        <v>0.15151515151515199</v>
      </c>
      <c r="L159">
        <v>33</v>
      </c>
      <c r="M159">
        <v>0</v>
      </c>
      <c r="N159">
        <v>15</v>
      </c>
      <c r="O159">
        <v>18</v>
      </c>
      <c r="P159">
        <v>0</v>
      </c>
      <c r="Q159">
        <v>0</v>
      </c>
      <c r="R159">
        <v>0.45454545454545497</v>
      </c>
      <c r="S159">
        <v>0.54545454545454497</v>
      </c>
      <c r="T159">
        <v>0</v>
      </c>
      <c r="U159">
        <v>33</v>
      </c>
      <c r="V159">
        <v>2</v>
      </c>
      <c r="W159">
        <v>11</v>
      </c>
      <c r="X159">
        <v>12</v>
      </c>
      <c r="Y159">
        <v>8</v>
      </c>
      <c r="Z159" s="38">
        <v>6.0606060606060601E-2</v>
      </c>
      <c r="AA159">
        <v>0.33333333333333298</v>
      </c>
      <c r="AB159">
        <v>0.36363636363636398</v>
      </c>
      <c r="AC159">
        <v>0.24242424242424199</v>
      </c>
    </row>
    <row r="160" spans="1:29">
      <c r="A160">
        <v>5</v>
      </c>
      <c r="B160">
        <v>56</v>
      </c>
      <c r="C160">
        <v>16</v>
      </c>
      <c r="D160">
        <v>1</v>
      </c>
      <c r="E160">
        <v>14</v>
      </c>
      <c r="F160">
        <v>1</v>
      </c>
      <c r="G160">
        <v>0</v>
      </c>
      <c r="H160">
        <v>6.25E-2</v>
      </c>
      <c r="I160">
        <v>0.875</v>
      </c>
      <c r="J160">
        <v>6.25E-2</v>
      </c>
      <c r="K160">
        <v>0</v>
      </c>
      <c r="L160">
        <v>16</v>
      </c>
      <c r="M160">
        <v>4</v>
      </c>
      <c r="N160">
        <v>9</v>
      </c>
      <c r="O160">
        <v>3</v>
      </c>
      <c r="P160">
        <v>0</v>
      </c>
      <c r="Q160">
        <v>0.25</v>
      </c>
      <c r="R160">
        <v>0.5625</v>
      </c>
      <c r="S160">
        <v>0.1875</v>
      </c>
      <c r="T160">
        <v>0</v>
      </c>
      <c r="U160">
        <v>16</v>
      </c>
      <c r="V160">
        <v>5</v>
      </c>
      <c r="W160">
        <v>9</v>
      </c>
      <c r="X160">
        <v>1</v>
      </c>
      <c r="Y160">
        <v>1</v>
      </c>
      <c r="Z160">
        <v>0.3125</v>
      </c>
      <c r="AA160">
        <v>0.5625</v>
      </c>
      <c r="AB160">
        <v>6.25E-2</v>
      </c>
      <c r="AC160">
        <v>6.25E-2</v>
      </c>
    </row>
    <row r="161" spans="1:29">
      <c r="A161">
        <v>6</v>
      </c>
      <c r="B161">
        <v>2</v>
      </c>
      <c r="C161">
        <v>57</v>
      </c>
      <c r="D161">
        <v>23</v>
      </c>
      <c r="E161">
        <v>28</v>
      </c>
      <c r="F161">
        <v>6</v>
      </c>
      <c r="G161">
        <v>0</v>
      </c>
      <c r="H161">
        <v>0.40350877192982498</v>
      </c>
      <c r="I161">
        <v>0.49122807017543901</v>
      </c>
      <c r="J161">
        <v>0.105263157894737</v>
      </c>
      <c r="K161">
        <v>0</v>
      </c>
      <c r="L161">
        <v>57</v>
      </c>
      <c r="M161">
        <v>15</v>
      </c>
      <c r="N161">
        <v>34</v>
      </c>
      <c r="O161">
        <v>8</v>
      </c>
      <c r="P161">
        <v>0</v>
      </c>
      <c r="Q161">
        <v>0.26315789473684198</v>
      </c>
      <c r="R161">
        <v>0.59649122807017496</v>
      </c>
      <c r="S161">
        <v>0.140350877192982</v>
      </c>
      <c r="T161">
        <v>0</v>
      </c>
      <c r="U161">
        <v>54</v>
      </c>
      <c r="V161">
        <v>16</v>
      </c>
      <c r="W161">
        <v>26</v>
      </c>
      <c r="X161">
        <v>10</v>
      </c>
      <c r="Y161">
        <v>2</v>
      </c>
      <c r="Z161">
        <v>0.296296296296296</v>
      </c>
      <c r="AA161">
        <v>0.48148148148148101</v>
      </c>
      <c r="AB161">
        <v>0.18518518518518501</v>
      </c>
      <c r="AC161">
        <v>3.7037037037037E-2</v>
      </c>
    </row>
    <row r="162" spans="1:29">
      <c r="A162">
        <v>6</v>
      </c>
      <c r="B162">
        <v>3</v>
      </c>
      <c r="C162">
        <v>24</v>
      </c>
      <c r="D162">
        <v>10</v>
      </c>
      <c r="E162">
        <v>10</v>
      </c>
      <c r="F162">
        <v>3</v>
      </c>
      <c r="G162">
        <v>1</v>
      </c>
      <c r="H162">
        <v>0.41666666666666702</v>
      </c>
      <c r="I162">
        <v>0.41666666666666702</v>
      </c>
      <c r="J162">
        <v>0.125</v>
      </c>
      <c r="K162" s="38">
        <v>4.1666666666666699E-2</v>
      </c>
      <c r="L162">
        <v>25</v>
      </c>
      <c r="M162">
        <v>3</v>
      </c>
      <c r="N162">
        <v>14</v>
      </c>
      <c r="O162">
        <v>7</v>
      </c>
      <c r="P162">
        <v>1</v>
      </c>
      <c r="Q162">
        <v>0.12</v>
      </c>
      <c r="R162">
        <v>0.56000000000000005</v>
      </c>
      <c r="S162">
        <v>0.28000000000000003</v>
      </c>
      <c r="T162">
        <v>0.04</v>
      </c>
      <c r="U162">
        <v>25</v>
      </c>
      <c r="V162">
        <v>9</v>
      </c>
      <c r="W162">
        <v>7</v>
      </c>
      <c r="X162">
        <v>4</v>
      </c>
      <c r="Y162">
        <v>5</v>
      </c>
      <c r="Z162">
        <v>0.36</v>
      </c>
      <c r="AA162">
        <v>0.28000000000000003</v>
      </c>
      <c r="AB162">
        <v>0.16</v>
      </c>
      <c r="AC162">
        <v>0.2</v>
      </c>
    </row>
    <row r="163" spans="1:29">
      <c r="A163">
        <v>6</v>
      </c>
      <c r="B163">
        <v>4</v>
      </c>
      <c r="C163">
        <v>4</v>
      </c>
      <c r="D163">
        <v>2</v>
      </c>
      <c r="E163">
        <v>2</v>
      </c>
      <c r="F163">
        <v>0</v>
      </c>
      <c r="G163">
        <v>0</v>
      </c>
      <c r="H163" t="s">
        <v>38</v>
      </c>
      <c r="I163" t="s">
        <v>38</v>
      </c>
      <c r="J163" t="s">
        <v>38</v>
      </c>
      <c r="K163" t="s">
        <v>38</v>
      </c>
      <c r="L163">
        <v>3</v>
      </c>
      <c r="M163">
        <v>1</v>
      </c>
      <c r="N163">
        <v>2</v>
      </c>
      <c r="O163">
        <v>0</v>
      </c>
      <c r="P163">
        <v>0</v>
      </c>
      <c r="Q163" t="s">
        <v>38</v>
      </c>
      <c r="R163" t="s">
        <v>38</v>
      </c>
      <c r="S163" t="s">
        <v>38</v>
      </c>
      <c r="T163" t="s">
        <v>38</v>
      </c>
      <c r="U163">
        <v>3</v>
      </c>
      <c r="V163">
        <v>3</v>
      </c>
      <c r="W163">
        <v>0</v>
      </c>
      <c r="X163">
        <v>0</v>
      </c>
      <c r="Y163">
        <v>0</v>
      </c>
      <c r="Z163" t="s">
        <v>38</v>
      </c>
      <c r="AA163" t="s">
        <v>38</v>
      </c>
      <c r="AB163" t="s">
        <v>38</v>
      </c>
      <c r="AC163" t="s">
        <v>38</v>
      </c>
    </row>
    <row r="164" spans="1:29">
      <c r="A164">
        <v>6</v>
      </c>
      <c r="B164">
        <v>5</v>
      </c>
      <c r="C164">
        <v>3788</v>
      </c>
      <c r="D164">
        <v>1237</v>
      </c>
      <c r="E164">
        <v>1764</v>
      </c>
      <c r="F164">
        <v>593</v>
      </c>
      <c r="G164">
        <v>194</v>
      </c>
      <c r="H164">
        <v>0.32655755015839499</v>
      </c>
      <c r="I164">
        <v>0.46568109820485698</v>
      </c>
      <c r="J164">
        <v>0.15654699049630399</v>
      </c>
      <c r="K164" s="38">
        <v>5.1214361140443497E-2</v>
      </c>
      <c r="L164">
        <v>3787</v>
      </c>
      <c r="M164">
        <v>1225</v>
      </c>
      <c r="N164">
        <v>1710</v>
      </c>
      <c r="O164">
        <v>757</v>
      </c>
      <c r="P164">
        <v>95</v>
      </c>
      <c r="Q164">
        <v>0.32347504621072098</v>
      </c>
      <c r="R164">
        <v>0.45154475838394498</v>
      </c>
      <c r="S164">
        <v>0.19989437549511499</v>
      </c>
      <c r="T164" s="38">
        <v>2.5085819910219201E-2</v>
      </c>
      <c r="U164">
        <v>3810</v>
      </c>
      <c r="V164">
        <v>1346</v>
      </c>
      <c r="W164">
        <v>1340</v>
      </c>
      <c r="X164">
        <v>597</v>
      </c>
      <c r="Y164">
        <v>527</v>
      </c>
      <c r="Z164">
        <v>0.35328083989501302</v>
      </c>
      <c r="AA164">
        <v>0.35170603674540701</v>
      </c>
      <c r="AB164">
        <v>0.156692913385827</v>
      </c>
      <c r="AC164">
        <v>0.13832020997375299</v>
      </c>
    </row>
    <row r="165" spans="1:29">
      <c r="A165">
        <v>6</v>
      </c>
      <c r="B165">
        <v>6</v>
      </c>
      <c r="C165">
        <v>20</v>
      </c>
      <c r="D165">
        <v>4</v>
      </c>
      <c r="E165">
        <v>8</v>
      </c>
      <c r="F165">
        <v>7</v>
      </c>
      <c r="G165">
        <v>1</v>
      </c>
      <c r="H165">
        <v>0.2</v>
      </c>
      <c r="I165">
        <v>0.4</v>
      </c>
      <c r="J165">
        <v>0.35</v>
      </c>
      <c r="K165">
        <v>0.05</v>
      </c>
      <c r="L165">
        <v>20</v>
      </c>
      <c r="M165">
        <v>2</v>
      </c>
      <c r="N165">
        <v>9</v>
      </c>
      <c r="O165">
        <v>9</v>
      </c>
      <c r="P165">
        <v>0</v>
      </c>
      <c r="Q165">
        <v>0.1</v>
      </c>
      <c r="R165">
        <v>0.45</v>
      </c>
      <c r="S165">
        <v>0.45</v>
      </c>
      <c r="T165">
        <v>0</v>
      </c>
      <c r="U165">
        <v>20</v>
      </c>
      <c r="V165">
        <v>5</v>
      </c>
      <c r="W165">
        <v>1</v>
      </c>
      <c r="X165">
        <v>8</v>
      </c>
      <c r="Y165">
        <v>6</v>
      </c>
      <c r="Z165">
        <v>0.25</v>
      </c>
      <c r="AA165">
        <v>0.05</v>
      </c>
      <c r="AB165">
        <v>0.4</v>
      </c>
      <c r="AC165">
        <v>0.3</v>
      </c>
    </row>
    <row r="166" spans="1:29">
      <c r="A166">
        <v>6</v>
      </c>
      <c r="B166">
        <v>7</v>
      </c>
      <c r="C166">
        <v>131</v>
      </c>
      <c r="D166">
        <v>4</v>
      </c>
      <c r="E166">
        <v>53</v>
      </c>
      <c r="F166">
        <v>46</v>
      </c>
      <c r="G166">
        <v>28</v>
      </c>
      <c r="H166" s="38">
        <v>3.0534351145038201E-2</v>
      </c>
      <c r="I166">
        <v>0.40458015267175601</v>
      </c>
      <c r="J166">
        <v>0.35114503816793902</v>
      </c>
      <c r="K166">
        <v>0.213740458015267</v>
      </c>
      <c r="L166">
        <v>134</v>
      </c>
      <c r="M166">
        <v>7</v>
      </c>
      <c r="N166">
        <v>42</v>
      </c>
      <c r="O166">
        <v>64</v>
      </c>
      <c r="P166">
        <v>21</v>
      </c>
      <c r="Q166" s="38">
        <v>5.22388059701493E-2</v>
      </c>
      <c r="R166">
        <v>0.31343283582089598</v>
      </c>
      <c r="S166">
        <v>0.47761194029850701</v>
      </c>
      <c r="T166">
        <v>0.15671641791044799</v>
      </c>
      <c r="U166">
        <v>134</v>
      </c>
      <c r="V166">
        <v>12</v>
      </c>
      <c r="W166">
        <v>35</v>
      </c>
      <c r="X166">
        <v>31</v>
      </c>
      <c r="Y166">
        <v>56</v>
      </c>
      <c r="Z166" s="38">
        <v>8.9552238805970102E-2</v>
      </c>
      <c r="AA166">
        <v>0.26119402985074602</v>
      </c>
      <c r="AB166">
        <v>0.23134328358209</v>
      </c>
      <c r="AC166">
        <v>0.41791044776119401</v>
      </c>
    </row>
    <row r="167" spans="1:29">
      <c r="A167">
        <v>6</v>
      </c>
      <c r="B167">
        <v>8</v>
      </c>
      <c r="C167">
        <v>15</v>
      </c>
      <c r="D167">
        <v>1</v>
      </c>
      <c r="E167">
        <v>8</v>
      </c>
      <c r="F167">
        <v>4</v>
      </c>
      <c r="G167">
        <v>2</v>
      </c>
      <c r="H167" s="38">
        <v>6.6666666666666693E-2</v>
      </c>
      <c r="I167">
        <v>0.53333333333333299</v>
      </c>
      <c r="J167">
        <v>0.266666666666667</v>
      </c>
      <c r="K167">
        <v>0.133333333333333</v>
      </c>
      <c r="L167">
        <v>15</v>
      </c>
      <c r="M167">
        <v>2</v>
      </c>
      <c r="N167">
        <v>7</v>
      </c>
      <c r="O167">
        <v>4</v>
      </c>
      <c r="P167">
        <v>2</v>
      </c>
      <c r="Q167">
        <v>0.133333333333333</v>
      </c>
      <c r="R167">
        <v>0.46666666666666701</v>
      </c>
      <c r="S167">
        <v>0.266666666666667</v>
      </c>
      <c r="T167">
        <v>0.133333333333333</v>
      </c>
      <c r="U167">
        <v>15</v>
      </c>
      <c r="V167">
        <v>0</v>
      </c>
      <c r="W167">
        <v>8</v>
      </c>
      <c r="X167">
        <v>3</v>
      </c>
      <c r="Y167">
        <v>4</v>
      </c>
      <c r="Z167">
        <v>0</v>
      </c>
      <c r="AA167">
        <v>0.53333333333333299</v>
      </c>
      <c r="AB167">
        <v>0.2</v>
      </c>
      <c r="AC167">
        <v>0.266666666666667</v>
      </c>
    </row>
    <row r="168" spans="1:29">
      <c r="A168">
        <v>6</v>
      </c>
      <c r="B168">
        <v>9</v>
      </c>
      <c r="C168">
        <v>14</v>
      </c>
      <c r="D168">
        <v>1</v>
      </c>
      <c r="E168">
        <v>8</v>
      </c>
      <c r="F168">
        <v>5</v>
      </c>
      <c r="G168">
        <v>0</v>
      </c>
      <c r="H168" s="38">
        <v>7.1428571428571397E-2</v>
      </c>
      <c r="I168">
        <v>0.57142857142857095</v>
      </c>
      <c r="J168">
        <v>0.35714285714285698</v>
      </c>
      <c r="K168">
        <v>0</v>
      </c>
      <c r="L168">
        <v>14</v>
      </c>
      <c r="M168">
        <v>1</v>
      </c>
      <c r="N168">
        <v>4</v>
      </c>
      <c r="O168">
        <v>9</v>
      </c>
      <c r="P168">
        <v>0</v>
      </c>
      <c r="Q168" s="38">
        <v>7.1428571428571397E-2</v>
      </c>
      <c r="R168">
        <v>0.28571428571428598</v>
      </c>
      <c r="S168">
        <v>0.64285714285714302</v>
      </c>
      <c r="T168">
        <v>0</v>
      </c>
      <c r="U168">
        <v>14</v>
      </c>
      <c r="V168">
        <v>1</v>
      </c>
      <c r="W168">
        <v>3</v>
      </c>
      <c r="X168">
        <v>4</v>
      </c>
      <c r="Y168">
        <v>6</v>
      </c>
      <c r="Z168" s="38">
        <v>7.1428571428571397E-2</v>
      </c>
      <c r="AA168">
        <v>0.214285714285714</v>
      </c>
      <c r="AB168">
        <v>0.28571428571428598</v>
      </c>
      <c r="AC168">
        <v>0.42857142857142899</v>
      </c>
    </row>
    <row r="169" spans="1:29">
      <c r="A169">
        <v>6</v>
      </c>
      <c r="B169">
        <v>10</v>
      </c>
      <c r="C169">
        <v>7</v>
      </c>
      <c r="D169">
        <v>2</v>
      </c>
      <c r="E169">
        <v>3</v>
      </c>
      <c r="F169">
        <v>1</v>
      </c>
      <c r="G169">
        <v>1</v>
      </c>
      <c r="H169">
        <v>0.28571428571428598</v>
      </c>
      <c r="I169">
        <v>0.42857142857142899</v>
      </c>
      <c r="J169">
        <v>0.14285714285714299</v>
      </c>
      <c r="K169">
        <v>0.14285714285714299</v>
      </c>
      <c r="L169">
        <v>7</v>
      </c>
      <c r="M169">
        <v>3</v>
      </c>
      <c r="N169">
        <v>1</v>
      </c>
      <c r="O169">
        <v>2</v>
      </c>
      <c r="P169">
        <v>1</v>
      </c>
      <c r="Q169">
        <v>0.42857142857142899</v>
      </c>
      <c r="R169">
        <v>0.14285714285714299</v>
      </c>
      <c r="S169">
        <v>0.28571428571428598</v>
      </c>
      <c r="T169">
        <v>0.14285714285714299</v>
      </c>
      <c r="U169">
        <v>7</v>
      </c>
      <c r="V169">
        <v>2</v>
      </c>
      <c r="W169">
        <v>2</v>
      </c>
      <c r="X169">
        <v>1</v>
      </c>
      <c r="Y169">
        <v>2</v>
      </c>
      <c r="Z169">
        <v>0.28571428571428598</v>
      </c>
      <c r="AA169">
        <v>0.28571428571428598</v>
      </c>
      <c r="AB169">
        <v>0.14285714285714299</v>
      </c>
      <c r="AC169">
        <v>0.28571428571428598</v>
      </c>
    </row>
    <row r="170" spans="1:29">
      <c r="A170">
        <v>6</v>
      </c>
      <c r="B170">
        <v>11</v>
      </c>
      <c r="C170">
        <v>40</v>
      </c>
      <c r="D170">
        <v>15</v>
      </c>
      <c r="E170">
        <v>22</v>
      </c>
      <c r="F170">
        <v>3</v>
      </c>
      <c r="G170">
        <v>0</v>
      </c>
      <c r="H170">
        <v>0.375</v>
      </c>
      <c r="I170">
        <v>0.55000000000000004</v>
      </c>
      <c r="J170">
        <v>7.4999999999999997E-2</v>
      </c>
      <c r="K170">
        <v>0</v>
      </c>
      <c r="L170">
        <v>40</v>
      </c>
      <c r="M170">
        <v>13</v>
      </c>
      <c r="N170">
        <v>23</v>
      </c>
      <c r="O170">
        <v>4</v>
      </c>
      <c r="P170">
        <v>0</v>
      </c>
      <c r="Q170">
        <v>0.32500000000000001</v>
      </c>
      <c r="R170">
        <v>0.57499999999999996</v>
      </c>
      <c r="S170">
        <v>0.1</v>
      </c>
      <c r="T170">
        <v>0</v>
      </c>
      <c r="U170">
        <v>40</v>
      </c>
      <c r="V170">
        <v>12</v>
      </c>
      <c r="W170">
        <v>22</v>
      </c>
      <c r="X170">
        <v>4</v>
      </c>
      <c r="Y170">
        <v>2</v>
      </c>
      <c r="Z170">
        <v>0.3</v>
      </c>
      <c r="AA170">
        <v>0.55000000000000004</v>
      </c>
      <c r="AB170">
        <v>0.1</v>
      </c>
      <c r="AC170">
        <v>0.05</v>
      </c>
    </row>
    <row r="171" spans="1:29">
      <c r="A171">
        <v>6</v>
      </c>
      <c r="B171">
        <v>12</v>
      </c>
      <c r="C171">
        <v>35</v>
      </c>
      <c r="D171">
        <v>10</v>
      </c>
      <c r="E171">
        <v>19</v>
      </c>
      <c r="F171">
        <v>5</v>
      </c>
      <c r="G171">
        <v>1</v>
      </c>
      <c r="H171">
        <v>0.28571428571428598</v>
      </c>
      <c r="I171">
        <v>0.54285714285714304</v>
      </c>
      <c r="J171">
        <v>0.14285714285714299</v>
      </c>
      <c r="K171" s="38">
        <v>2.8571428571428598E-2</v>
      </c>
      <c r="L171">
        <v>35</v>
      </c>
      <c r="M171">
        <v>10</v>
      </c>
      <c r="N171">
        <v>17</v>
      </c>
      <c r="O171">
        <v>6</v>
      </c>
      <c r="P171">
        <v>2</v>
      </c>
      <c r="Q171">
        <v>0.28571428571428598</v>
      </c>
      <c r="R171">
        <v>0.48571428571428599</v>
      </c>
      <c r="S171">
        <v>0.17142857142857101</v>
      </c>
      <c r="T171" s="38">
        <v>5.7142857142857099E-2</v>
      </c>
      <c r="U171">
        <v>35</v>
      </c>
      <c r="V171">
        <v>13</v>
      </c>
      <c r="W171">
        <v>14</v>
      </c>
      <c r="X171">
        <v>4</v>
      </c>
      <c r="Y171">
        <v>4</v>
      </c>
      <c r="Z171">
        <v>0.371428571428571</v>
      </c>
      <c r="AA171">
        <v>0.4</v>
      </c>
      <c r="AB171">
        <v>0.114285714285714</v>
      </c>
      <c r="AC171">
        <v>0.114285714285714</v>
      </c>
    </row>
    <row r="172" spans="1:29">
      <c r="A172">
        <v>6</v>
      </c>
      <c r="B172">
        <v>13</v>
      </c>
      <c r="C172">
        <v>42</v>
      </c>
      <c r="D172">
        <v>12</v>
      </c>
      <c r="E172">
        <v>20</v>
      </c>
      <c r="F172">
        <v>9</v>
      </c>
      <c r="G172">
        <v>1</v>
      </c>
      <c r="H172">
        <v>0.28571428571428598</v>
      </c>
      <c r="I172">
        <v>0.476190476190476</v>
      </c>
      <c r="J172">
        <v>0.214285714285714</v>
      </c>
      <c r="K172" s="38">
        <v>2.3809523809523801E-2</v>
      </c>
      <c r="L172">
        <v>42</v>
      </c>
      <c r="M172">
        <v>9</v>
      </c>
      <c r="N172">
        <v>23</v>
      </c>
      <c r="O172">
        <v>9</v>
      </c>
      <c r="P172">
        <v>1</v>
      </c>
      <c r="Q172">
        <v>0.214285714285714</v>
      </c>
      <c r="R172">
        <v>0.547619047619048</v>
      </c>
      <c r="S172">
        <v>0.214285714285714</v>
      </c>
      <c r="T172" s="38">
        <v>2.3809523809523801E-2</v>
      </c>
      <c r="U172">
        <v>43</v>
      </c>
      <c r="V172">
        <v>10</v>
      </c>
      <c r="W172">
        <v>23</v>
      </c>
      <c r="X172">
        <v>4</v>
      </c>
      <c r="Y172">
        <v>6</v>
      </c>
      <c r="Z172">
        <v>0.232558139534884</v>
      </c>
      <c r="AA172">
        <v>0.53488372093023295</v>
      </c>
      <c r="AB172" s="38">
        <v>9.3023255813953501E-2</v>
      </c>
      <c r="AC172">
        <v>0.13953488372093001</v>
      </c>
    </row>
    <row r="173" spans="1:29">
      <c r="A173">
        <v>6</v>
      </c>
      <c r="B173">
        <v>14</v>
      </c>
      <c r="C173">
        <v>97</v>
      </c>
      <c r="D173">
        <v>24</v>
      </c>
      <c r="E173">
        <v>56</v>
      </c>
      <c r="F173">
        <v>14</v>
      </c>
      <c r="G173">
        <v>3</v>
      </c>
      <c r="H173">
        <v>0.247422680412371</v>
      </c>
      <c r="I173">
        <v>0.57731958762886604</v>
      </c>
      <c r="J173">
        <v>0.14432989690721601</v>
      </c>
      <c r="K173" s="38">
        <v>3.09278350515464E-2</v>
      </c>
      <c r="L173">
        <v>96</v>
      </c>
      <c r="M173">
        <v>23</v>
      </c>
      <c r="N173">
        <v>52</v>
      </c>
      <c r="O173">
        <v>20</v>
      </c>
      <c r="P173">
        <v>1</v>
      </c>
      <c r="Q173">
        <v>0.23958333333333301</v>
      </c>
      <c r="R173">
        <v>0.54166666666666696</v>
      </c>
      <c r="S173">
        <v>0.20833333333333301</v>
      </c>
      <c r="T173" s="38">
        <v>1.0416666666666701E-2</v>
      </c>
      <c r="U173">
        <v>96</v>
      </c>
      <c r="V173">
        <v>16</v>
      </c>
      <c r="W173">
        <v>34</v>
      </c>
      <c r="X173">
        <v>23</v>
      </c>
      <c r="Y173">
        <v>23</v>
      </c>
      <c r="Z173">
        <v>0.16666666666666699</v>
      </c>
      <c r="AA173">
        <v>0.35416666666666702</v>
      </c>
      <c r="AB173">
        <v>0.23958333333333301</v>
      </c>
      <c r="AC173">
        <v>0.23958333333333301</v>
      </c>
    </row>
    <row r="174" spans="1:29">
      <c r="A174">
        <v>6</v>
      </c>
      <c r="B174">
        <v>15</v>
      </c>
      <c r="C174">
        <v>38</v>
      </c>
      <c r="D174">
        <v>8</v>
      </c>
      <c r="E174">
        <v>17</v>
      </c>
      <c r="F174">
        <v>9</v>
      </c>
      <c r="G174">
        <v>4</v>
      </c>
      <c r="H174">
        <v>0.21052631578947401</v>
      </c>
      <c r="I174">
        <v>0.44736842105263203</v>
      </c>
      <c r="J174">
        <v>0.23684210526315799</v>
      </c>
      <c r="K174">
        <v>0.105263157894737</v>
      </c>
      <c r="L174">
        <v>38</v>
      </c>
      <c r="M174">
        <v>5</v>
      </c>
      <c r="N174">
        <v>17</v>
      </c>
      <c r="O174">
        <v>12</v>
      </c>
      <c r="P174">
        <v>4</v>
      </c>
      <c r="Q174">
        <v>0.13157894736842099</v>
      </c>
      <c r="R174">
        <v>0.44736842105263203</v>
      </c>
      <c r="S174">
        <v>0.31578947368421101</v>
      </c>
      <c r="T174">
        <v>0.105263157894737</v>
      </c>
      <c r="U174">
        <v>38</v>
      </c>
      <c r="V174">
        <v>7</v>
      </c>
      <c r="W174">
        <v>10</v>
      </c>
      <c r="X174">
        <v>8</v>
      </c>
      <c r="Y174">
        <v>13</v>
      </c>
      <c r="Z174">
        <v>0.18421052631578899</v>
      </c>
      <c r="AA174">
        <v>0.26315789473684198</v>
      </c>
      <c r="AB174">
        <v>0.21052631578947401</v>
      </c>
      <c r="AC174">
        <v>0.34210526315789502</v>
      </c>
    </row>
    <row r="175" spans="1:29">
      <c r="A175">
        <v>6</v>
      </c>
      <c r="B175">
        <v>16</v>
      </c>
      <c r="C175">
        <v>1084</v>
      </c>
      <c r="D175">
        <v>344</v>
      </c>
      <c r="E175">
        <v>569</v>
      </c>
      <c r="F175">
        <v>139</v>
      </c>
      <c r="G175">
        <v>32</v>
      </c>
      <c r="H175">
        <v>0.31734317343173402</v>
      </c>
      <c r="I175">
        <v>0.52490774907749105</v>
      </c>
      <c r="J175">
        <v>0.128228782287823</v>
      </c>
      <c r="K175">
        <v>2.9520295202952001E-2</v>
      </c>
      <c r="L175">
        <v>1084</v>
      </c>
      <c r="M175">
        <v>320</v>
      </c>
      <c r="N175">
        <v>544</v>
      </c>
      <c r="O175">
        <v>205</v>
      </c>
      <c r="P175">
        <v>15</v>
      </c>
      <c r="Q175">
        <v>0.29520295202952002</v>
      </c>
      <c r="R175">
        <v>0.50184501845018403</v>
      </c>
      <c r="S175">
        <v>0.18911439114391099</v>
      </c>
      <c r="T175" s="38">
        <v>1.38376383763838E-2</v>
      </c>
      <c r="U175">
        <v>1088</v>
      </c>
      <c r="V175">
        <v>356</v>
      </c>
      <c r="W175">
        <v>424</v>
      </c>
      <c r="X175">
        <v>187</v>
      </c>
      <c r="Y175">
        <v>121</v>
      </c>
      <c r="Z175">
        <v>0.32720588235294101</v>
      </c>
      <c r="AA175">
        <v>0.38970588235294101</v>
      </c>
      <c r="AB175">
        <v>0.171875</v>
      </c>
      <c r="AC175">
        <v>0.111213235294118</v>
      </c>
    </row>
    <row r="176" spans="1:29">
      <c r="A176">
        <v>6</v>
      </c>
      <c r="B176">
        <v>17</v>
      </c>
      <c r="C176">
        <v>288</v>
      </c>
      <c r="D176">
        <v>103</v>
      </c>
      <c r="E176">
        <v>137</v>
      </c>
      <c r="F176">
        <v>39</v>
      </c>
      <c r="G176">
        <v>9</v>
      </c>
      <c r="H176">
        <v>0.35763888888888901</v>
      </c>
      <c r="I176">
        <v>0.47569444444444398</v>
      </c>
      <c r="J176">
        <v>0.13541666666666699</v>
      </c>
      <c r="K176">
        <v>3.125E-2</v>
      </c>
      <c r="L176">
        <v>287</v>
      </c>
      <c r="M176">
        <v>95</v>
      </c>
      <c r="N176">
        <v>113</v>
      </c>
      <c r="O176">
        <v>71</v>
      </c>
      <c r="P176">
        <v>8</v>
      </c>
      <c r="Q176">
        <v>0.33101045296167197</v>
      </c>
      <c r="R176">
        <v>0.393728222996516</v>
      </c>
      <c r="S176">
        <v>0.247386759581882</v>
      </c>
      <c r="T176" s="38">
        <v>2.78745644599303E-2</v>
      </c>
      <c r="U176">
        <v>284</v>
      </c>
      <c r="V176">
        <v>73</v>
      </c>
      <c r="W176">
        <v>95</v>
      </c>
      <c r="X176">
        <v>66</v>
      </c>
      <c r="Y176">
        <v>50</v>
      </c>
      <c r="Z176">
        <v>0.25704225352112697</v>
      </c>
      <c r="AA176">
        <v>0.33450704225352101</v>
      </c>
      <c r="AB176">
        <v>0.23239436619718301</v>
      </c>
      <c r="AC176">
        <v>0.176056338028169</v>
      </c>
    </row>
    <row r="177" spans="1:29">
      <c r="A177">
        <v>6</v>
      </c>
      <c r="B177">
        <v>18</v>
      </c>
      <c r="C177">
        <v>24</v>
      </c>
      <c r="D177">
        <v>8</v>
      </c>
      <c r="E177">
        <v>10</v>
      </c>
      <c r="F177">
        <v>4</v>
      </c>
      <c r="G177">
        <v>2</v>
      </c>
      <c r="H177">
        <v>0.33333333333333298</v>
      </c>
      <c r="I177">
        <v>0.41666666666666702</v>
      </c>
      <c r="J177">
        <v>0.16666666666666699</v>
      </c>
      <c r="K177" s="38">
        <v>8.3333333333333301E-2</v>
      </c>
      <c r="L177">
        <v>24</v>
      </c>
      <c r="M177">
        <v>5</v>
      </c>
      <c r="N177">
        <v>12</v>
      </c>
      <c r="O177">
        <v>7</v>
      </c>
      <c r="P177">
        <v>0</v>
      </c>
      <c r="Q177">
        <v>0.20833333333333301</v>
      </c>
      <c r="R177">
        <v>0.5</v>
      </c>
      <c r="S177">
        <v>0.29166666666666702</v>
      </c>
      <c r="T177">
        <v>0</v>
      </c>
      <c r="U177">
        <v>24</v>
      </c>
      <c r="V177">
        <v>5</v>
      </c>
      <c r="W177">
        <v>8</v>
      </c>
      <c r="X177">
        <v>7</v>
      </c>
      <c r="Y177">
        <v>4</v>
      </c>
      <c r="Z177">
        <v>0.20833333333333301</v>
      </c>
      <c r="AA177">
        <v>0.33333333333333298</v>
      </c>
      <c r="AB177">
        <v>0.29166666666666702</v>
      </c>
      <c r="AC177">
        <v>0.16666666666666699</v>
      </c>
    </row>
    <row r="178" spans="1:29">
      <c r="A178">
        <v>6</v>
      </c>
      <c r="B178">
        <v>19</v>
      </c>
      <c r="C178">
        <v>14</v>
      </c>
      <c r="D178">
        <v>2</v>
      </c>
      <c r="E178">
        <v>7</v>
      </c>
      <c r="F178">
        <v>4</v>
      </c>
      <c r="G178">
        <v>1</v>
      </c>
      <c r="H178">
        <v>0.14285714285714299</v>
      </c>
      <c r="I178">
        <v>0.5</v>
      </c>
      <c r="J178">
        <v>0.28571428571428598</v>
      </c>
      <c r="K178" s="38">
        <v>7.1428571428571397E-2</v>
      </c>
      <c r="L178">
        <v>14</v>
      </c>
      <c r="M178">
        <v>1</v>
      </c>
      <c r="N178">
        <v>7</v>
      </c>
      <c r="O178">
        <v>5</v>
      </c>
      <c r="P178">
        <v>1</v>
      </c>
      <c r="Q178" s="38">
        <v>7.1428571428571397E-2</v>
      </c>
      <c r="R178">
        <v>0.5</v>
      </c>
      <c r="S178">
        <v>0.35714285714285698</v>
      </c>
      <c r="T178" s="38">
        <v>7.1428571428571397E-2</v>
      </c>
      <c r="U178">
        <v>14</v>
      </c>
      <c r="V178">
        <v>4</v>
      </c>
      <c r="W178">
        <v>6</v>
      </c>
      <c r="X178">
        <v>1</v>
      </c>
      <c r="Y178">
        <v>3</v>
      </c>
      <c r="Z178">
        <v>0.28571428571428598</v>
      </c>
      <c r="AA178">
        <v>0.42857142857142899</v>
      </c>
      <c r="AB178" s="38">
        <v>7.1428571428571397E-2</v>
      </c>
      <c r="AC178">
        <v>0.214285714285714</v>
      </c>
    </row>
    <row r="179" spans="1:29">
      <c r="A179">
        <v>6</v>
      </c>
      <c r="B179">
        <v>20</v>
      </c>
      <c r="C179">
        <v>10</v>
      </c>
      <c r="D179">
        <v>0</v>
      </c>
      <c r="E179">
        <v>6</v>
      </c>
      <c r="F179">
        <v>4</v>
      </c>
      <c r="G179">
        <v>0</v>
      </c>
      <c r="H179">
        <v>0</v>
      </c>
      <c r="I179" t="s">
        <v>46</v>
      </c>
      <c r="J179" t="s">
        <v>45</v>
      </c>
      <c r="K179">
        <v>0</v>
      </c>
      <c r="L179">
        <v>10</v>
      </c>
      <c r="M179">
        <v>0</v>
      </c>
      <c r="N179">
        <v>5</v>
      </c>
      <c r="O179">
        <v>5</v>
      </c>
      <c r="P179">
        <v>0</v>
      </c>
      <c r="Q179">
        <v>0</v>
      </c>
      <c r="R179">
        <v>0.5</v>
      </c>
      <c r="S179">
        <v>0.5</v>
      </c>
      <c r="T179">
        <v>0</v>
      </c>
      <c r="U179">
        <v>10</v>
      </c>
      <c r="V179">
        <v>0</v>
      </c>
      <c r="W179">
        <v>2</v>
      </c>
      <c r="X179">
        <v>6</v>
      </c>
      <c r="Y179">
        <v>2</v>
      </c>
      <c r="Z179">
        <v>0</v>
      </c>
      <c r="AA179">
        <v>0.2</v>
      </c>
      <c r="AB179">
        <v>0.6</v>
      </c>
      <c r="AC179">
        <v>0.2</v>
      </c>
    </row>
    <row r="180" spans="1:29">
      <c r="A180">
        <v>6</v>
      </c>
      <c r="B180">
        <v>21</v>
      </c>
      <c r="C180">
        <v>26</v>
      </c>
      <c r="D180">
        <v>2</v>
      </c>
      <c r="E180">
        <v>7</v>
      </c>
      <c r="F180">
        <v>11</v>
      </c>
      <c r="G180">
        <v>6</v>
      </c>
      <c r="H180" s="38">
        <v>7.69230769230769E-2</v>
      </c>
      <c r="I180">
        <v>0.269230769230769</v>
      </c>
      <c r="J180">
        <v>0.42307692307692302</v>
      </c>
      <c r="K180">
        <v>0.230769230769231</v>
      </c>
      <c r="L180">
        <v>26</v>
      </c>
      <c r="M180">
        <v>2</v>
      </c>
      <c r="N180">
        <v>10</v>
      </c>
      <c r="O180">
        <v>11</v>
      </c>
      <c r="P180">
        <v>3</v>
      </c>
      <c r="Q180" s="38">
        <v>7.69230769230769E-2</v>
      </c>
      <c r="R180">
        <v>0.38461538461538503</v>
      </c>
      <c r="S180">
        <v>0.42307692307692302</v>
      </c>
      <c r="T180">
        <v>0.115384615384615</v>
      </c>
      <c r="U180">
        <v>26</v>
      </c>
      <c r="V180">
        <v>4</v>
      </c>
      <c r="W180">
        <v>3</v>
      </c>
      <c r="X180">
        <v>8</v>
      </c>
      <c r="Y180">
        <v>11</v>
      </c>
      <c r="Z180">
        <v>0.15384615384615399</v>
      </c>
      <c r="AA180">
        <v>0.115384615384615</v>
      </c>
      <c r="AB180">
        <v>0.30769230769230799</v>
      </c>
      <c r="AC180">
        <v>0.42307692307692302</v>
      </c>
    </row>
    <row r="181" spans="1:29">
      <c r="A181">
        <v>6</v>
      </c>
      <c r="B181">
        <v>22</v>
      </c>
      <c r="C181">
        <v>426</v>
      </c>
      <c r="D181">
        <v>132</v>
      </c>
      <c r="E181">
        <v>205</v>
      </c>
      <c r="F181">
        <v>73</v>
      </c>
      <c r="G181">
        <v>16</v>
      </c>
      <c r="H181">
        <v>0.309859154929577</v>
      </c>
      <c r="I181">
        <v>0.48122065727699498</v>
      </c>
      <c r="J181">
        <v>0.17136150234741801</v>
      </c>
      <c r="K181" s="38">
        <v>3.7558685446009397E-2</v>
      </c>
      <c r="L181">
        <v>428</v>
      </c>
      <c r="M181">
        <v>124</v>
      </c>
      <c r="N181">
        <v>201</v>
      </c>
      <c r="O181">
        <v>86</v>
      </c>
      <c r="P181">
        <v>17</v>
      </c>
      <c r="Q181">
        <v>0.289719626168224</v>
      </c>
      <c r="R181">
        <v>0.46962616822429898</v>
      </c>
      <c r="S181">
        <v>0.200934579439252</v>
      </c>
      <c r="T181" s="38">
        <v>3.9719626168224297E-2</v>
      </c>
      <c r="U181">
        <v>427</v>
      </c>
      <c r="V181">
        <v>134</v>
      </c>
      <c r="W181">
        <v>164</v>
      </c>
      <c r="X181">
        <v>67</v>
      </c>
      <c r="Y181">
        <v>62</v>
      </c>
      <c r="Z181">
        <v>0.31381733021077302</v>
      </c>
      <c r="AA181">
        <v>0.384074941451991</v>
      </c>
      <c r="AB181">
        <v>0.15690866510538601</v>
      </c>
      <c r="AC181">
        <v>0.14519906323185</v>
      </c>
    </row>
    <row r="182" spans="1:29">
      <c r="A182">
        <v>6</v>
      </c>
      <c r="B182">
        <v>23</v>
      </c>
      <c r="C182">
        <v>11</v>
      </c>
      <c r="D182">
        <v>1</v>
      </c>
      <c r="E182">
        <v>7</v>
      </c>
      <c r="F182">
        <v>2</v>
      </c>
      <c r="G182">
        <v>1</v>
      </c>
      <c r="H182" s="38">
        <v>9.0909090909090898E-2</v>
      </c>
      <c r="I182">
        <v>0.63636363636363602</v>
      </c>
      <c r="J182">
        <v>0.18181818181818199</v>
      </c>
      <c r="K182" s="38">
        <v>9.0909090909090898E-2</v>
      </c>
      <c r="L182">
        <v>11</v>
      </c>
      <c r="M182">
        <v>0</v>
      </c>
      <c r="N182">
        <v>5</v>
      </c>
      <c r="O182">
        <v>5</v>
      </c>
      <c r="P182">
        <v>1</v>
      </c>
      <c r="Q182">
        <v>0</v>
      </c>
      <c r="R182">
        <v>0.45454545454545497</v>
      </c>
      <c r="S182">
        <v>0.45454545454545497</v>
      </c>
      <c r="T182" s="38">
        <v>9.0909090909090898E-2</v>
      </c>
      <c r="U182">
        <v>11</v>
      </c>
      <c r="V182">
        <v>1</v>
      </c>
      <c r="W182">
        <v>3</v>
      </c>
      <c r="X182">
        <v>1</v>
      </c>
      <c r="Y182">
        <v>6</v>
      </c>
      <c r="Z182" s="38">
        <v>9.0909090909090898E-2</v>
      </c>
      <c r="AA182">
        <v>0.27272727272727298</v>
      </c>
      <c r="AB182" s="38">
        <v>9.0909090909090898E-2</v>
      </c>
      <c r="AC182">
        <v>0.54545454545454497</v>
      </c>
    </row>
    <row r="183" spans="1:29">
      <c r="A183">
        <v>6</v>
      </c>
      <c r="B183">
        <v>24</v>
      </c>
      <c r="C183">
        <v>728</v>
      </c>
      <c r="D183">
        <v>236</v>
      </c>
      <c r="E183">
        <v>376</v>
      </c>
      <c r="F183">
        <v>98</v>
      </c>
      <c r="G183">
        <v>18</v>
      </c>
      <c r="H183">
        <v>0.32417582417582402</v>
      </c>
      <c r="I183">
        <v>0.51648351648351698</v>
      </c>
      <c r="J183">
        <v>0.134615384615385</v>
      </c>
      <c r="K183" s="38">
        <v>2.47252747252747E-2</v>
      </c>
      <c r="L183">
        <v>726</v>
      </c>
      <c r="M183">
        <v>211</v>
      </c>
      <c r="N183">
        <v>342</v>
      </c>
      <c r="O183">
        <v>160</v>
      </c>
      <c r="P183">
        <v>13</v>
      </c>
      <c r="Q183">
        <v>0.29063360881542699</v>
      </c>
      <c r="R183">
        <v>0.47107438016528902</v>
      </c>
      <c r="S183">
        <v>0.22038567493112901</v>
      </c>
      <c r="T183" s="38">
        <v>1.7906336088154302E-2</v>
      </c>
      <c r="U183">
        <v>726</v>
      </c>
      <c r="V183">
        <v>224</v>
      </c>
      <c r="W183">
        <v>296</v>
      </c>
      <c r="X183">
        <v>115</v>
      </c>
      <c r="Y183">
        <v>91</v>
      </c>
      <c r="Z183">
        <v>0.308539944903581</v>
      </c>
      <c r="AA183">
        <v>0.40771349862258999</v>
      </c>
      <c r="AB183">
        <v>0.158402203856749</v>
      </c>
      <c r="AC183">
        <v>0.12534435261707999</v>
      </c>
    </row>
    <row r="184" spans="1:29">
      <c r="A184">
        <v>6</v>
      </c>
      <c r="B184">
        <v>25</v>
      </c>
      <c r="C184">
        <v>153</v>
      </c>
      <c r="D184">
        <v>47</v>
      </c>
      <c r="E184">
        <v>80</v>
      </c>
      <c r="F184">
        <v>22</v>
      </c>
      <c r="G184">
        <v>4</v>
      </c>
      <c r="H184">
        <v>0.30718954248365998</v>
      </c>
      <c r="I184">
        <v>0.52287581699346397</v>
      </c>
      <c r="J184">
        <v>0.14379084967320299</v>
      </c>
      <c r="K184" s="38">
        <v>2.61437908496732E-2</v>
      </c>
      <c r="L184">
        <v>152</v>
      </c>
      <c r="M184">
        <v>45</v>
      </c>
      <c r="N184">
        <v>68</v>
      </c>
      <c r="O184">
        <v>37</v>
      </c>
      <c r="P184">
        <v>2</v>
      </c>
      <c r="Q184">
        <v>0.29605263157894701</v>
      </c>
      <c r="R184">
        <v>0.44736842105263203</v>
      </c>
      <c r="S184">
        <v>0.24342105263157901</v>
      </c>
      <c r="T184" s="38">
        <v>1.3157894736842099E-2</v>
      </c>
      <c r="U184">
        <v>153</v>
      </c>
      <c r="V184">
        <v>54</v>
      </c>
      <c r="W184">
        <v>49</v>
      </c>
      <c r="X184">
        <v>27</v>
      </c>
      <c r="Y184">
        <v>23</v>
      </c>
      <c r="Z184">
        <v>0.35294117647058798</v>
      </c>
      <c r="AA184">
        <v>0.32026143790849698</v>
      </c>
      <c r="AB184">
        <v>0.17647058823529399</v>
      </c>
      <c r="AC184">
        <v>0.15032679738562099</v>
      </c>
    </row>
    <row r="185" spans="1:29">
      <c r="A185">
        <v>6</v>
      </c>
      <c r="B185">
        <v>27</v>
      </c>
      <c r="C185">
        <v>10</v>
      </c>
      <c r="D185">
        <v>4</v>
      </c>
      <c r="E185">
        <v>3</v>
      </c>
      <c r="F185">
        <v>3</v>
      </c>
      <c r="G185">
        <v>0</v>
      </c>
      <c r="H185">
        <v>0.4</v>
      </c>
      <c r="I185">
        <v>0.3</v>
      </c>
      <c r="J185">
        <v>0.3</v>
      </c>
      <c r="K185">
        <v>0</v>
      </c>
      <c r="L185">
        <v>10</v>
      </c>
      <c r="M185">
        <v>3</v>
      </c>
      <c r="N185">
        <v>3</v>
      </c>
      <c r="O185">
        <v>4</v>
      </c>
      <c r="P185">
        <v>0</v>
      </c>
      <c r="Q185">
        <v>0.3</v>
      </c>
      <c r="R185">
        <v>0.3</v>
      </c>
      <c r="S185">
        <v>0.4</v>
      </c>
      <c r="T185">
        <v>0</v>
      </c>
      <c r="U185">
        <v>10</v>
      </c>
      <c r="V185">
        <v>3</v>
      </c>
      <c r="W185">
        <v>3</v>
      </c>
      <c r="X185">
        <v>4</v>
      </c>
      <c r="Y185">
        <v>0</v>
      </c>
      <c r="Z185">
        <v>0.3</v>
      </c>
      <c r="AA185">
        <v>0.3</v>
      </c>
      <c r="AB185">
        <v>0.4</v>
      </c>
      <c r="AC185">
        <v>0</v>
      </c>
    </row>
    <row r="186" spans="1:29">
      <c r="A186">
        <v>6</v>
      </c>
      <c r="B186">
        <v>28</v>
      </c>
      <c r="C186">
        <v>178</v>
      </c>
      <c r="D186">
        <v>49</v>
      </c>
      <c r="E186">
        <v>96</v>
      </c>
      <c r="F186">
        <v>25</v>
      </c>
      <c r="G186">
        <v>8</v>
      </c>
      <c r="H186">
        <v>0.275280898876405</v>
      </c>
      <c r="I186">
        <v>0.53932584269662898</v>
      </c>
      <c r="J186">
        <v>0.14044943820224701</v>
      </c>
      <c r="K186" s="38">
        <v>4.49438202247191E-2</v>
      </c>
      <c r="L186">
        <v>178</v>
      </c>
      <c r="M186">
        <v>47</v>
      </c>
      <c r="N186">
        <v>97</v>
      </c>
      <c r="O186">
        <v>30</v>
      </c>
      <c r="P186">
        <v>4</v>
      </c>
      <c r="Q186">
        <v>0.26404494382022498</v>
      </c>
      <c r="R186">
        <v>0.54494382022471899</v>
      </c>
      <c r="S186">
        <v>0.16853932584269701</v>
      </c>
      <c r="T186" s="38">
        <v>2.2471910112359599E-2</v>
      </c>
      <c r="U186">
        <v>180</v>
      </c>
      <c r="V186">
        <v>43</v>
      </c>
      <c r="W186">
        <v>82</v>
      </c>
      <c r="X186">
        <v>32</v>
      </c>
      <c r="Y186">
        <v>23</v>
      </c>
      <c r="Z186">
        <v>0.23888888888888901</v>
      </c>
      <c r="AA186">
        <v>0.45555555555555599</v>
      </c>
      <c r="AB186">
        <v>0.17777777777777801</v>
      </c>
      <c r="AC186">
        <v>0.12777777777777799</v>
      </c>
    </row>
    <row r="187" spans="1:29">
      <c r="A187">
        <v>6</v>
      </c>
      <c r="B187">
        <v>29</v>
      </c>
      <c r="C187">
        <v>28</v>
      </c>
      <c r="D187">
        <v>1</v>
      </c>
      <c r="E187">
        <v>3</v>
      </c>
      <c r="F187">
        <v>14</v>
      </c>
      <c r="G187">
        <v>10</v>
      </c>
      <c r="H187" s="38">
        <v>3.5714285714285698E-2</v>
      </c>
      <c r="I187">
        <v>0.107142857142857</v>
      </c>
      <c r="J187">
        <v>0.5</v>
      </c>
      <c r="K187">
        <v>0.35714285714285698</v>
      </c>
      <c r="L187">
        <v>27</v>
      </c>
      <c r="M187">
        <v>1</v>
      </c>
      <c r="N187">
        <v>5</v>
      </c>
      <c r="O187">
        <v>14</v>
      </c>
      <c r="P187">
        <v>7</v>
      </c>
      <c r="Q187">
        <v>3.7037037037037E-2</v>
      </c>
      <c r="R187">
        <v>0.18518518518518501</v>
      </c>
      <c r="S187">
        <v>0.51851851851851805</v>
      </c>
      <c r="T187">
        <v>0.25925925925925902</v>
      </c>
      <c r="U187">
        <v>27</v>
      </c>
      <c r="V187">
        <v>1</v>
      </c>
      <c r="W187">
        <v>4</v>
      </c>
      <c r="X187">
        <v>7</v>
      </c>
      <c r="Y187">
        <v>15</v>
      </c>
      <c r="Z187">
        <v>3.7037037037037E-2</v>
      </c>
      <c r="AA187">
        <v>0.148148148148148</v>
      </c>
      <c r="AB187">
        <v>0.25925925925925902</v>
      </c>
      <c r="AC187">
        <v>0.55555555555555602</v>
      </c>
    </row>
    <row r="188" spans="1:29">
      <c r="A188">
        <v>6</v>
      </c>
      <c r="B188">
        <v>30</v>
      </c>
      <c r="C188">
        <v>37</v>
      </c>
      <c r="D188">
        <v>1</v>
      </c>
      <c r="E188">
        <v>18</v>
      </c>
      <c r="F188">
        <v>13</v>
      </c>
      <c r="G188">
        <v>5</v>
      </c>
      <c r="H188">
        <v>2.7027027027027001E-2</v>
      </c>
      <c r="I188">
        <v>0.48648648648648701</v>
      </c>
      <c r="J188">
        <v>0.35135135135135098</v>
      </c>
      <c r="K188">
        <v>0.135135135135135</v>
      </c>
      <c r="L188">
        <v>37</v>
      </c>
      <c r="M188">
        <v>3</v>
      </c>
      <c r="N188">
        <v>11</v>
      </c>
      <c r="O188">
        <v>21</v>
      </c>
      <c r="P188">
        <v>2</v>
      </c>
      <c r="Q188" s="38">
        <v>8.1081081081081099E-2</v>
      </c>
      <c r="R188">
        <v>0.29729729729729698</v>
      </c>
      <c r="S188">
        <v>0.56756756756756799</v>
      </c>
      <c r="T188" s="38">
        <v>5.4054054054054099E-2</v>
      </c>
      <c r="U188">
        <v>37</v>
      </c>
      <c r="V188">
        <v>2</v>
      </c>
      <c r="W188">
        <v>6</v>
      </c>
      <c r="X188">
        <v>12</v>
      </c>
      <c r="Y188">
        <v>17</v>
      </c>
      <c r="Z188" s="38">
        <v>5.4054054054054099E-2</v>
      </c>
      <c r="AA188">
        <v>0.162162162162162</v>
      </c>
      <c r="AB188">
        <v>0.32432432432432401</v>
      </c>
      <c r="AC188">
        <v>0.45945945945945899</v>
      </c>
    </row>
    <row r="189" spans="1:29">
      <c r="A189">
        <v>6</v>
      </c>
      <c r="B189">
        <v>31</v>
      </c>
      <c r="C189">
        <v>289</v>
      </c>
      <c r="D189">
        <v>19</v>
      </c>
      <c r="E189">
        <v>94</v>
      </c>
      <c r="F189">
        <v>112</v>
      </c>
      <c r="G189">
        <v>64</v>
      </c>
      <c r="H189" s="38">
        <v>6.5743944636678195E-2</v>
      </c>
      <c r="I189">
        <v>0.32525951557093402</v>
      </c>
      <c r="J189">
        <v>0.38754325259515598</v>
      </c>
      <c r="K189">
        <v>0.22145328719723201</v>
      </c>
      <c r="L189">
        <v>289</v>
      </c>
      <c r="M189">
        <v>21</v>
      </c>
      <c r="N189">
        <v>87</v>
      </c>
      <c r="O189">
        <v>136</v>
      </c>
      <c r="P189">
        <v>45</v>
      </c>
      <c r="Q189" s="38">
        <v>7.2664359861591699E-2</v>
      </c>
      <c r="R189">
        <v>0.30103806228373697</v>
      </c>
      <c r="S189">
        <v>0.47058823529411797</v>
      </c>
      <c r="T189">
        <v>0.15570934256055399</v>
      </c>
      <c r="U189">
        <v>288</v>
      </c>
      <c r="V189">
        <v>27</v>
      </c>
      <c r="W189">
        <v>89</v>
      </c>
      <c r="X189">
        <v>65</v>
      </c>
      <c r="Y189">
        <v>107</v>
      </c>
      <c r="Z189">
        <v>9.375E-2</v>
      </c>
      <c r="AA189">
        <v>0.30902777777777801</v>
      </c>
      <c r="AB189">
        <v>0.225694444444444</v>
      </c>
      <c r="AC189">
        <v>0.37152777777777801</v>
      </c>
    </row>
    <row r="190" spans="1:29">
      <c r="A190">
        <v>6</v>
      </c>
      <c r="B190">
        <v>32</v>
      </c>
      <c r="C190">
        <v>154</v>
      </c>
      <c r="D190">
        <v>3</v>
      </c>
      <c r="E190">
        <v>47</v>
      </c>
      <c r="F190">
        <v>76</v>
      </c>
      <c r="G190">
        <v>28</v>
      </c>
      <c r="H190" s="38">
        <v>1.9480519480519501E-2</v>
      </c>
      <c r="I190">
        <v>0.30519480519480502</v>
      </c>
      <c r="J190">
        <v>0.493506493506494</v>
      </c>
      <c r="K190">
        <v>0.18181818181818199</v>
      </c>
      <c r="L190">
        <v>156</v>
      </c>
      <c r="M190">
        <v>4</v>
      </c>
      <c r="N190">
        <v>34</v>
      </c>
      <c r="O190">
        <v>99</v>
      </c>
      <c r="P190">
        <v>19</v>
      </c>
      <c r="Q190" s="38">
        <v>2.5641025641025599E-2</v>
      </c>
      <c r="R190">
        <v>0.21794871794871801</v>
      </c>
      <c r="S190">
        <v>0.63461538461538503</v>
      </c>
      <c r="T190">
        <v>0.121794871794872</v>
      </c>
      <c r="U190">
        <v>156</v>
      </c>
      <c r="V190">
        <v>7</v>
      </c>
      <c r="W190">
        <v>27</v>
      </c>
      <c r="X190">
        <v>43</v>
      </c>
      <c r="Y190">
        <v>79</v>
      </c>
      <c r="Z190" s="38">
        <v>4.48717948717949E-2</v>
      </c>
      <c r="AA190">
        <v>0.17307692307692299</v>
      </c>
      <c r="AB190">
        <v>0.27564102564102599</v>
      </c>
      <c r="AC190">
        <v>0.50641025641025605</v>
      </c>
    </row>
    <row r="191" spans="1:29">
      <c r="A191">
        <v>6</v>
      </c>
      <c r="B191">
        <v>33</v>
      </c>
      <c r="C191">
        <v>1106</v>
      </c>
      <c r="D191">
        <v>303</v>
      </c>
      <c r="E191">
        <v>582</v>
      </c>
      <c r="F191">
        <v>166</v>
      </c>
      <c r="G191">
        <v>55</v>
      </c>
      <c r="H191">
        <v>0.27396021699819201</v>
      </c>
      <c r="I191">
        <v>0.52622061482821003</v>
      </c>
      <c r="J191">
        <v>0.15009041591320099</v>
      </c>
      <c r="K191" s="38">
        <v>4.9728752260397802E-2</v>
      </c>
      <c r="L191">
        <v>1104</v>
      </c>
      <c r="M191">
        <v>248</v>
      </c>
      <c r="N191">
        <v>542</v>
      </c>
      <c r="O191">
        <v>282</v>
      </c>
      <c r="P191">
        <v>32</v>
      </c>
      <c r="Q191">
        <v>0.22463768115942001</v>
      </c>
      <c r="R191">
        <v>0.49094202898550698</v>
      </c>
      <c r="S191">
        <v>0.25543478260869601</v>
      </c>
      <c r="T191" s="38">
        <v>2.8985507246376802E-2</v>
      </c>
      <c r="U191">
        <v>1103</v>
      </c>
      <c r="V191">
        <v>269</v>
      </c>
      <c r="W191">
        <v>437</v>
      </c>
      <c r="X191">
        <v>219</v>
      </c>
      <c r="Y191">
        <v>178</v>
      </c>
      <c r="Z191">
        <v>0.24388032638259299</v>
      </c>
      <c r="AA191">
        <v>0.39619220308250203</v>
      </c>
      <c r="AB191">
        <v>0.19854941069809601</v>
      </c>
      <c r="AC191">
        <v>0.161378059836809</v>
      </c>
    </row>
    <row r="192" spans="1:29">
      <c r="A192">
        <v>6</v>
      </c>
      <c r="B192">
        <v>34</v>
      </c>
      <c r="C192">
        <v>25</v>
      </c>
      <c r="D192">
        <v>6</v>
      </c>
      <c r="E192">
        <v>15</v>
      </c>
      <c r="F192">
        <v>4</v>
      </c>
      <c r="G192">
        <v>0</v>
      </c>
      <c r="H192">
        <v>0.24</v>
      </c>
      <c r="I192">
        <v>0.6</v>
      </c>
      <c r="J192">
        <v>0.16</v>
      </c>
      <c r="K192">
        <v>0</v>
      </c>
      <c r="L192">
        <v>26</v>
      </c>
      <c r="M192">
        <v>4</v>
      </c>
      <c r="N192">
        <v>17</v>
      </c>
      <c r="O192">
        <v>4</v>
      </c>
      <c r="P192">
        <v>1</v>
      </c>
      <c r="Q192">
        <v>0.15384615384615399</v>
      </c>
      <c r="R192">
        <v>0.65384615384615397</v>
      </c>
      <c r="S192">
        <v>0.15384615384615399</v>
      </c>
      <c r="T192" s="38">
        <v>3.8461538461538498E-2</v>
      </c>
      <c r="U192">
        <v>27</v>
      </c>
      <c r="V192">
        <v>7</v>
      </c>
      <c r="W192">
        <v>8</v>
      </c>
      <c r="X192">
        <v>5</v>
      </c>
      <c r="Y192">
        <v>7</v>
      </c>
      <c r="Z192">
        <v>0.25925925925925902</v>
      </c>
      <c r="AA192">
        <v>0.296296296296296</v>
      </c>
      <c r="AB192">
        <v>0.18518518518518501</v>
      </c>
      <c r="AC192">
        <v>0.25925925925925902</v>
      </c>
    </row>
    <row r="193" spans="1:29">
      <c r="A193">
        <v>6</v>
      </c>
      <c r="B193">
        <v>35</v>
      </c>
      <c r="C193">
        <v>56</v>
      </c>
      <c r="D193">
        <v>7</v>
      </c>
      <c r="E193">
        <v>28</v>
      </c>
      <c r="F193">
        <v>12</v>
      </c>
      <c r="G193">
        <v>9</v>
      </c>
      <c r="H193">
        <v>0.125</v>
      </c>
      <c r="I193">
        <v>0.5</v>
      </c>
      <c r="J193">
        <v>0.214285714285714</v>
      </c>
      <c r="K193">
        <v>0.160714285714286</v>
      </c>
      <c r="L193">
        <v>57</v>
      </c>
      <c r="M193">
        <v>8</v>
      </c>
      <c r="N193">
        <v>21</v>
      </c>
      <c r="O193">
        <v>23</v>
      </c>
      <c r="P193">
        <v>5</v>
      </c>
      <c r="Q193">
        <v>0.140350877192982</v>
      </c>
      <c r="R193">
        <v>0.36842105263157898</v>
      </c>
      <c r="S193">
        <v>0.40350877192982498</v>
      </c>
      <c r="T193">
        <v>8.7719298245614002E-2</v>
      </c>
      <c r="U193">
        <v>57</v>
      </c>
      <c r="V193">
        <v>10</v>
      </c>
      <c r="W193">
        <v>19</v>
      </c>
      <c r="X193">
        <v>10</v>
      </c>
      <c r="Y193">
        <v>18</v>
      </c>
      <c r="Z193">
        <v>0.175438596491228</v>
      </c>
      <c r="AA193">
        <v>0.33333333333333298</v>
      </c>
      <c r="AB193">
        <v>0.175438596491228</v>
      </c>
      <c r="AC193">
        <v>0.31578947368421101</v>
      </c>
    </row>
    <row r="194" spans="1:29">
      <c r="A194">
        <v>6</v>
      </c>
      <c r="B194">
        <v>36</v>
      </c>
      <c r="C194">
        <v>135</v>
      </c>
      <c r="D194">
        <v>16</v>
      </c>
      <c r="E194">
        <v>61</v>
      </c>
      <c r="F194">
        <v>43</v>
      </c>
      <c r="G194">
        <v>15</v>
      </c>
      <c r="H194">
        <v>0.11851851851851899</v>
      </c>
      <c r="I194">
        <v>0.451851851851852</v>
      </c>
      <c r="J194">
        <v>0.31851851851851898</v>
      </c>
      <c r="K194">
        <v>0.11111111111111099</v>
      </c>
      <c r="L194">
        <v>134</v>
      </c>
      <c r="M194">
        <v>15</v>
      </c>
      <c r="N194">
        <v>59</v>
      </c>
      <c r="O194">
        <v>54</v>
      </c>
      <c r="P194">
        <v>6</v>
      </c>
      <c r="Q194">
        <v>0.111940298507463</v>
      </c>
      <c r="R194">
        <v>0.44029850746268701</v>
      </c>
      <c r="S194">
        <v>0.402985074626866</v>
      </c>
      <c r="T194" s="38">
        <v>4.47761194029851E-2</v>
      </c>
      <c r="U194">
        <v>135</v>
      </c>
      <c r="V194">
        <v>25</v>
      </c>
      <c r="W194">
        <v>55</v>
      </c>
      <c r="X194">
        <v>35</v>
      </c>
      <c r="Y194">
        <v>20</v>
      </c>
      <c r="Z194">
        <v>0.18518518518518501</v>
      </c>
      <c r="AA194">
        <v>0.407407407407407</v>
      </c>
      <c r="AB194">
        <v>0.25925925925925902</v>
      </c>
      <c r="AC194">
        <v>0.148148148148148</v>
      </c>
    </row>
    <row r="195" spans="1:29">
      <c r="A195">
        <v>6</v>
      </c>
      <c r="B195">
        <v>37</v>
      </c>
      <c r="C195">
        <v>133</v>
      </c>
      <c r="D195">
        <v>6</v>
      </c>
      <c r="E195">
        <v>46</v>
      </c>
      <c r="F195">
        <v>55</v>
      </c>
      <c r="G195">
        <v>26</v>
      </c>
      <c r="H195" s="38">
        <v>4.5112781954887202E-2</v>
      </c>
      <c r="I195">
        <v>0.34586466165413499</v>
      </c>
      <c r="J195">
        <v>0.41353383458646598</v>
      </c>
      <c r="K195">
        <v>0.19548872180451099</v>
      </c>
      <c r="L195">
        <v>133</v>
      </c>
      <c r="M195">
        <v>8</v>
      </c>
      <c r="N195">
        <v>35</v>
      </c>
      <c r="O195">
        <v>69</v>
      </c>
      <c r="P195">
        <v>21</v>
      </c>
      <c r="Q195" s="38">
        <v>6.01503759398496E-2</v>
      </c>
      <c r="R195">
        <v>0.26315789473684198</v>
      </c>
      <c r="S195">
        <v>0.51879699248120303</v>
      </c>
      <c r="T195">
        <v>0.157894736842105</v>
      </c>
      <c r="U195">
        <v>134</v>
      </c>
      <c r="V195">
        <v>9</v>
      </c>
      <c r="W195">
        <v>34</v>
      </c>
      <c r="X195">
        <v>36</v>
      </c>
      <c r="Y195">
        <v>55</v>
      </c>
      <c r="Z195" s="38">
        <v>6.7164179104477598E-2</v>
      </c>
      <c r="AA195">
        <v>0.25373134328358199</v>
      </c>
      <c r="AB195">
        <v>0.26865671641791</v>
      </c>
      <c r="AC195">
        <v>0.41044776119402998</v>
      </c>
    </row>
    <row r="196" spans="1:29">
      <c r="A196">
        <v>6</v>
      </c>
      <c r="B196">
        <v>38</v>
      </c>
      <c r="C196">
        <v>2</v>
      </c>
      <c r="D196">
        <v>0</v>
      </c>
      <c r="E196">
        <v>2</v>
      </c>
      <c r="F196">
        <v>0</v>
      </c>
      <c r="G196">
        <v>0</v>
      </c>
      <c r="H196" t="s">
        <v>38</v>
      </c>
      <c r="I196" t="s">
        <v>38</v>
      </c>
      <c r="J196" t="s">
        <v>38</v>
      </c>
      <c r="K196" t="s">
        <v>38</v>
      </c>
      <c r="L196">
        <v>2</v>
      </c>
      <c r="M196">
        <v>0</v>
      </c>
      <c r="N196">
        <v>2</v>
      </c>
      <c r="O196">
        <v>0</v>
      </c>
      <c r="P196">
        <v>0</v>
      </c>
      <c r="Q196" t="s">
        <v>38</v>
      </c>
      <c r="R196" t="s">
        <v>38</v>
      </c>
      <c r="S196" t="s">
        <v>38</v>
      </c>
      <c r="T196" t="s">
        <v>38</v>
      </c>
      <c r="U196">
        <v>2</v>
      </c>
      <c r="V196">
        <v>0</v>
      </c>
      <c r="W196">
        <v>2</v>
      </c>
      <c r="X196">
        <v>0</v>
      </c>
      <c r="Y196">
        <v>0</v>
      </c>
      <c r="Z196" t="s">
        <v>38</v>
      </c>
      <c r="AA196" t="s">
        <v>38</v>
      </c>
      <c r="AB196" t="s">
        <v>38</v>
      </c>
      <c r="AC196" t="s">
        <v>38</v>
      </c>
    </row>
    <row r="197" spans="1:29">
      <c r="A197">
        <v>6</v>
      </c>
      <c r="B197">
        <v>39</v>
      </c>
      <c r="C197">
        <v>60</v>
      </c>
      <c r="D197">
        <v>22</v>
      </c>
      <c r="E197">
        <v>31</v>
      </c>
      <c r="F197">
        <v>5</v>
      </c>
      <c r="G197">
        <v>2</v>
      </c>
      <c r="H197">
        <v>0.36666666666666697</v>
      </c>
      <c r="I197">
        <v>0.51666666666666705</v>
      </c>
      <c r="J197" s="38">
        <v>8.3333333333333301E-2</v>
      </c>
      <c r="K197" s="38">
        <v>3.3333333333333298E-2</v>
      </c>
      <c r="L197">
        <v>62</v>
      </c>
      <c r="M197">
        <v>24</v>
      </c>
      <c r="N197">
        <v>27</v>
      </c>
      <c r="O197">
        <v>7</v>
      </c>
      <c r="P197">
        <v>4</v>
      </c>
      <c r="Q197">
        <v>0.38709677419354799</v>
      </c>
      <c r="R197">
        <v>0.43548387096774199</v>
      </c>
      <c r="S197">
        <v>0.112903225806452</v>
      </c>
      <c r="T197" s="38">
        <v>6.4516129032258104E-2</v>
      </c>
      <c r="U197">
        <v>62</v>
      </c>
      <c r="V197">
        <v>27</v>
      </c>
      <c r="W197">
        <v>20</v>
      </c>
      <c r="X197">
        <v>7</v>
      </c>
      <c r="Y197">
        <v>8</v>
      </c>
      <c r="Z197">
        <v>0.43548387096774199</v>
      </c>
      <c r="AA197">
        <v>0.32258064516128998</v>
      </c>
      <c r="AB197">
        <v>0.112903225806452</v>
      </c>
      <c r="AC197">
        <v>0.12903225806451599</v>
      </c>
    </row>
    <row r="198" spans="1:29">
      <c r="A198">
        <v>6</v>
      </c>
      <c r="B198">
        <v>40</v>
      </c>
      <c r="C198">
        <v>6</v>
      </c>
      <c r="D198">
        <v>0</v>
      </c>
      <c r="E198">
        <v>5</v>
      </c>
      <c r="F198">
        <v>1</v>
      </c>
      <c r="G198">
        <v>0</v>
      </c>
      <c r="H198">
        <v>0</v>
      </c>
      <c r="I198" t="s">
        <v>39</v>
      </c>
      <c r="J198" t="s">
        <v>40</v>
      </c>
      <c r="K198">
        <v>0</v>
      </c>
      <c r="L198">
        <v>6</v>
      </c>
      <c r="M198">
        <v>0</v>
      </c>
      <c r="N198">
        <v>5</v>
      </c>
      <c r="O198">
        <v>1</v>
      </c>
      <c r="P198">
        <v>0</v>
      </c>
      <c r="Q198">
        <v>0</v>
      </c>
      <c r="R198" t="s">
        <v>39</v>
      </c>
      <c r="S198" t="s">
        <v>40</v>
      </c>
      <c r="T198">
        <v>0</v>
      </c>
      <c r="U198">
        <v>6</v>
      </c>
      <c r="V198">
        <v>1</v>
      </c>
      <c r="W198">
        <v>4</v>
      </c>
      <c r="X198">
        <v>1</v>
      </c>
      <c r="Y198">
        <v>0</v>
      </c>
      <c r="Z198">
        <v>0.16666666666666699</v>
      </c>
      <c r="AA198">
        <v>0.66666666666666696</v>
      </c>
      <c r="AB198">
        <v>0.16666666666666699</v>
      </c>
      <c r="AC198">
        <v>0</v>
      </c>
    </row>
    <row r="199" spans="1:29">
      <c r="A199">
        <v>6</v>
      </c>
      <c r="B199">
        <v>42</v>
      </c>
      <c r="C199">
        <v>124</v>
      </c>
      <c r="D199">
        <v>31</v>
      </c>
      <c r="E199">
        <v>66</v>
      </c>
      <c r="F199">
        <v>22</v>
      </c>
      <c r="G199">
        <v>5</v>
      </c>
      <c r="H199">
        <v>0.25</v>
      </c>
      <c r="I199">
        <v>0.532258064516129</v>
      </c>
      <c r="J199">
        <v>0.17741935483870999</v>
      </c>
      <c r="K199" s="38">
        <v>4.0322580645161303E-2</v>
      </c>
      <c r="L199">
        <v>124</v>
      </c>
      <c r="M199">
        <v>38</v>
      </c>
      <c r="N199">
        <v>57</v>
      </c>
      <c r="O199">
        <v>19</v>
      </c>
      <c r="P199">
        <v>10</v>
      </c>
      <c r="Q199">
        <v>0.30645161290322598</v>
      </c>
      <c r="R199">
        <v>0.45967741935483902</v>
      </c>
      <c r="S199">
        <v>0.15322580645161299</v>
      </c>
      <c r="T199" s="38">
        <v>8.0645161290322606E-2</v>
      </c>
      <c r="U199">
        <v>124</v>
      </c>
      <c r="V199">
        <v>34</v>
      </c>
      <c r="W199">
        <v>49</v>
      </c>
      <c r="X199">
        <v>22</v>
      </c>
      <c r="Y199">
        <v>19</v>
      </c>
      <c r="Z199">
        <v>0.27419354838709697</v>
      </c>
      <c r="AA199">
        <v>0.39516129032258102</v>
      </c>
      <c r="AB199">
        <v>0.17741935483870999</v>
      </c>
      <c r="AC199">
        <v>0.15322580645161299</v>
      </c>
    </row>
    <row r="200" spans="1:29">
      <c r="A200">
        <v>6</v>
      </c>
      <c r="B200">
        <v>43</v>
      </c>
      <c r="C200">
        <v>9</v>
      </c>
      <c r="D200">
        <v>4</v>
      </c>
      <c r="E200">
        <v>3</v>
      </c>
      <c r="F200">
        <v>2</v>
      </c>
      <c r="G200">
        <v>0</v>
      </c>
      <c r="H200">
        <v>0.44444444444444398</v>
      </c>
      <c r="I200">
        <v>0.33333333333333298</v>
      </c>
      <c r="J200">
        <v>0.22222222222222199</v>
      </c>
      <c r="K200">
        <v>0</v>
      </c>
      <c r="L200">
        <v>9</v>
      </c>
      <c r="M200">
        <v>3</v>
      </c>
      <c r="N200">
        <v>5</v>
      </c>
      <c r="O200">
        <v>1</v>
      </c>
      <c r="P200">
        <v>0</v>
      </c>
      <c r="Q200">
        <v>0.33333333333333298</v>
      </c>
      <c r="R200">
        <v>0.55555555555555602</v>
      </c>
      <c r="S200">
        <v>0.11111111111111099</v>
      </c>
      <c r="T200">
        <v>0</v>
      </c>
      <c r="U200">
        <v>9</v>
      </c>
      <c r="V200">
        <v>5</v>
      </c>
      <c r="W200">
        <v>2</v>
      </c>
      <c r="X200">
        <v>1</v>
      </c>
      <c r="Y200">
        <v>1</v>
      </c>
      <c r="Z200">
        <v>0.55555555555555602</v>
      </c>
      <c r="AA200">
        <v>0.22222222222222199</v>
      </c>
      <c r="AB200">
        <v>0.11111111111111099</v>
      </c>
      <c r="AC200">
        <v>0.11111111111111099</v>
      </c>
    </row>
    <row r="201" spans="1:29">
      <c r="A201">
        <v>6</v>
      </c>
      <c r="B201">
        <v>44</v>
      </c>
      <c r="C201">
        <v>14</v>
      </c>
      <c r="D201">
        <v>5</v>
      </c>
      <c r="E201">
        <v>6</v>
      </c>
      <c r="F201">
        <v>2</v>
      </c>
      <c r="G201">
        <v>1</v>
      </c>
      <c r="H201">
        <v>0.35714285714285698</v>
      </c>
      <c r="I201">
        <v>0.42857142857142899</v>
      </c>
      <c r="J201">
        <v>0.14285714285714299</v>
      </c>
      <c r="K201" s="38">
        <v>7.1428571428571397E-2</v>
      </c>
      <c r="L201">
        <v>14</v>
      </c>
      <c r="M201">
        <v>5</v>
      </c>
      <c r="N201">
        <v>6</v>
      </c>
      <c r="O201">
        <v>3</v>
      </c>
      <c r="P201">
        <v>0</v>
      </c>
      <c r="Q201">
        <v>0.35714285714285698</v>
      </c>
      <c r="R201">
        <v>0.42857142857142899</v>
      </c>
      <c r="S201">
        <v>0.214285714285714</v>
      </c>
      <c r="T201">
        <v>0</v>
      </c>
      <c r="U201">
        <v>14</v>
      </c>
      <c r="V201">
        <v>4</v>
      </c>
      <c r="W201">
        <v>6</v>
      </c>
      <c r="X201">
        <v>2</v>
      </c>
      <c r="Y201">
        <v>2</v>
      </c>
      <c r="Z201">
        <v>0.28571428571428598</v>
      </c>
      <c r="AA201">
        <v>0.42857142857142899</v>
      </c>
      <c r="AB201">
        <v>0.14285714285714299</v>
      </c>
      <c r="AC201">
        <v>0.14285714285714299</v>
      </c>
    </row>
    <row r="202" spans="1:29">
      <c r="A202">
        <v>6</v>
      </c>
      <c r="B202">
        <v>45</v>
      </c>
      <c r="C202">
        <v>50</v>
      </c>
      <c r="D202">
        <v>1</v>
      </c>
      <c r="E202">
        <v>9</v>
      </c>
      <c r="F202">
        <v>28</v>
      </c>
      <c r="G202">
        <v>12</v>
      </c>
      <c r="H202">
        <v>0.02</v>
      </c>
      <c r="I202">
        <v>0.18</v>
      </c>
      <c r="J202">
        <v>0.56000000000000005</v>
      </c>
      <c r="K202">
        <v>0.24</v>
      </c>
      <c r="L202">
        <v>50</v>
      </c>
      <c r="M202">
        <v>0</v>
      </c>
      <c r="N202">
        <v>8</v>
      </c>
      <c r="O202">
        <v>30</v>
      </c>
      <c r="P202">
        <v>12</v>
      </c>
      <c r="Q202">
        <v>0</v>
      </c>
      <c r="R202">
        <v>0.16</v>
      </c>
      <c r="S202">
        <v>0.6</v>
      </c>
      <c r="T202">
        <v>0.24</v>
      </c>
      <c r="U202">
        <v>51</v>
      </c>
      <c r="V202">
        <v>3</v>
      </c>
      <c r="W202">
        <v>4</v>
      </c>
      <c r="X202">
        <v>12</v>
      </c>
      <c r="Y202">
        <v>32</v>
      </c>
      <c r="Z202" s="38">
        <v>5.8823529411764698E-2</v>
      </c>
      <c r="AA202" s="38">
        <v>7.8431372549019607E-2</v>
      </c>
      <c r="AB202">
        <v>0.23529411764705899</v>
      </c>
      <c r="AC202">
        <v>0.62745098039215697</v>
      </c>
    </row>
    <row r="203" spans="1:29">
      <c r="A203">
        <v>6</v>
      </c>
      <c r="B203">
        <v>46</v>
      </c>
      <c r="C203">
        <v>13</v>
      </c>
      <c r="D203">
        <v>1</v>
      </c>
      <c r="E203">
        <v>3</v>
      </c>
      <c r="F203">
        <v>8</v>
      </c>
      <c r="G203">
        <v>1</v>
      </c>
      <c r="H203" s="38">
        <v>7.69230769230769E-2</v>
      </c>
      <c r="I203">
        <v>0.230769230769231</v>
      </c>
      <c r="J203">
        <v>0.61538461538461497</v>
      </c>
      <c r="K203" s="38">
        <v>7.69230769230769E-2</v>
      </c>
      <c r="L203">
        <v>13</v>
      </c>
      <c r="M203">
        <v>0</v>
      </c>
      <c r="N203">
        <v>4</v>
      </c>
      <c r="O203">
        <v>9</v>
      </c>
      <c r="P203">
        <v>0</v>
      </c>
      <c r="Q203">
        <v>0</v>
      </c>
      <c r="R203">
        <v>0.30769230769230799</v>
      </c>
      <c r="S203">
        <v>0.69230769230769196</v>
      </c>
      <c r="T203">
        <v>0</v>
      </c>
      <c r="U203">
        <v>13</v>
      </c>
      <c r="V203">
        <v>2</v>
      </c>
      <c r="W203">
        <v>4</v>
      </c>
      <c r="X203">
        <v>2</v>
      </c>
      <c r="Y203">
        <v>5</v>
      </c>
      <c r="Z203">
        <v>0.15384615384615399</v>
      </c>
      <c r="AA203">
        <v>0.30769230769230799</v>
      </c>
      <c r="AB203">
        <v>0.15384615384615399</v>
      </c>
      <c r="AC203">
        <v>0.38461538461538503</v>
      </c>
    </row>
    <row r="204" spans="1:29">
      <c r="A204">
        <v>6</v>
      </c>
      <c r="B204">
        <v>47</v>
      </c>
      <c r="C204">
        <v>27</v>
      </c>
      <c r="D204">
        <v>6</v>
      </c>
      <c r="E204">
        <v>16</v>
      </c>
      <c r="F204">
        <v>4</v>
      </c>
      <c r="G204">
        <v>1</v>
      </c>
      <c r="H204">
        <v>0.22222222222222199</v>
      </c>
      <c r="I204">
        <v>0.592592592592593</v>
      </c>
      <c r="J204">
        <v>0.148148148148148</v>
      </c>
      <c r="K204">
        <v>3.7037037037037E-2</v>
      </c>
      <c r="L204">
        <v>28</v>
      </c>
      <c r="M204">
        <v>9</v>
      </c>
      <c r="N204">
        <v>13</v>
      </c>
      <c r="O204">
        <v>4</v>
      </c>
      <c r="P204">
        <v>2</v>
      </c>
      <c r="Q204">
        <v>0.32142857142857101</v>
      </c>
      <c r="R204">
        <v>0.46428571428571402</v>
      </c>
      <c r="S204">
        <v>0.14285714285714299</v>
      </c>
      <c r="T204" s="38">
        <v>7.1428571428571397E-2</v>
      </c>
      <c r="U204">
        <v>28</v>
      </c>
      <c r="V204">
        <v>9</v>
      </c>
      <c r="W204">
        <v>14</v>
      </c>
      <c r="X204">
        <v>3</v>
      </c>
      <c r="Y204">
        <v>2</v>
      </c>
      <c r="Z204">
        <v>0.32142857142857101</v>
      </c>
      <c r="AA204">
        <v>0.5</v>
      </c>
      <c r="AB204">
        <v>0.107142857142857</v>
      </c>
      <c r="AC204" s="38">
        <v>7.1428571428571397E-2</v>
      </c>
    </row>
    <row r="205" spans="1:29">
      <c r="A205">
        <v>6</v>
      </c>
      <c r="B205">
        <v>48</v>
      </c>
      <c r="C205">
        <v>52</v>
      </c>
      <c r="D205">
        <v>17</v>
      </c>
      <c r="E205">
        <v>26</v>
      </c>
      <c r="F205">
        <v>6</v>
      </c>
      <c r="G205">
        <v>3</v>
      </c>
      <c r="H205">
        <v>0.32692307692307698</v>
      </c>
      <c r="I205">
        <v>0.5</v>
      </c>
      <c r="J205">
        <v>0.115384615384615</v>
      </c>
      <c r="K205" s="38">
        <v>5.7692307692307702E-2</v>
      </c>
      <c r="L205">
        <v>52</v>
      </c>
      <c r="M205">
        <v>13</v>
      </c>
      <c r="N205">
        <v>25</v>
      </c>
      <c r="O205">
        <v>13</v>
      </c>
      <c r="P205">
        <v>1</v>
      </c>
      <c r="Q205">
        <v>0.25</v>
      </c>
      <c r="R205">
        <v>0.480769230769231</v>
      </c>
      <c r="S205">
        <v>0.25</v>
      </c>
      <c r="T205" s="38">
        <v>1.9230769230769201E-2</v>
      </c>
      <c r="U205">
        <v>52</v>
      </c>
      <c r="V205">
        <v>12</v>
      </c>
      <c r="W205">
        <v>21</v>
      </c>
      <c r="X205">
        <v>12</v>
      </c>
      <c r="Y205">
        <v>7</v>
      </c>
      <c r="Z205">
        <v>0.230769230769231</v>
      </c>
      <c r="AA205">
        <v>0.40384615384615402</v>
      </c>
      <c r="AB205">
        <v>0.230769230769231</v>
      </c>
      <c r="AC205">
        <v>0.134615384615385</v>
      </c>
    </row>
    <row r="206" spans="1:29">
      <c r="A206">
        <v>6</v>
      </c>
      <c r="B206">
        <v>49</v>
      </c>
      <c r="C206">
        <v>34</v>
      </c>
      <c r="D206">
        <v>8</v>
      </c>
      <c r="E206">
        <v>22</v>
      </c>
      <c r="F206">
        <v>4</v>
      </c>
      <c r="G206">
        <v>0</v>
      </c>
      <c r="H206">
        <v>0.23529411764705899</v>
      </c>
      <c r="I206">
        <v>0.64705882352941202</v>
      </c>
      <c r="J206">
        <v>0.11764705882352899</v>
      </c>
      <c r="K206">
        <v>0</v>
      </c>
      <c r="L206">
        <v>34</v>
      </c>
      <c r="M206">
        <v>7</v>
      </c>
      <c r="N206">
        <v>22</v>
      </c>
      <c r="O206">
        <v>4</v>
      </c>
      <c r="P206">
        <v>1</v>
      </c>
      <c r="Q206">
        <v>0.20588235294117599</v>
      </c>
      <c r="R206">
        <v>0.64705882352941202</v>
      </c>
      <c r="S206">
        <v>0.11764705882352899</v>
      </c>
      <c r="T206" s="38">
        <v>2.9411764705882401E-2</v>
      </c>
      <c r="U206">
        <v>34</v>
      </c>
      <c r="V206">
        <v>14</v>
      </c>
      <c r="W206">
        <v>16</v>
      </c>
      <c r="X206">
        <v>3</v>
      </c>
      <c r="Y206">
        <v>1</v>
      </c>
      <c r="Z206">
        <v>0.41176470588235298</v>
      </c>
      <c r="AA206">
        <v>0.47058823529411797</v>
      </c>
      <c r="AB206" s="38">
        <v>8.8235294117647106E-2</v>
      </c>
      <c r="AC206" s="38">
        <v>2.9411764705882401E-2</v>
      </c>
    </row>
    <row r="207" spans="1:29">
      <c r="A207">
        <v>6</v>
      </c>
      <c r="B207">
        <v>50</v>
      </c>
      <c r="C207">
        <v>12</v>
      </c>
      <c r="D207">
        <v>4</v>
      </c>
      <c r="E207">
        <v>7</v>
      </c>
      <c r="F207">
        <v>1</v>
      </c>
      <c r="G207">
        <v>0</v>
      </c>
      <c r="H207">
        <v>0.33333333333333298</v>
      </c>
      <c r="I207">
        <v>0.58333333333333304</v>
      </c>
      <c r="J207" s="38">
        <v>8.3333333333333301E-2</v>
      </c>
      <c r="K207">
        <v>0</v>
      </c>
      <c r="L207">
        <v>13</v>
      </c>
      <c r="M207">
        <v>6</v>
      </c>
      <c r="N207">
        <v>6</v>
      </c>
      <c r="O207">
        <v>1</v>
      </c>
      <c r="P207">
        <v>0</v>
      </c>
      <c r="Q207">
        <v>0.46153846153846201</v>
      </c>
      <c r="R207">
        <v>0.46153846153846201</v>
      </c>
      <c r="S207" s="38">
        <v>7.69230769230769E-2</v>
      </c>
      <c r="T207">
        <v>0</v>
      </c>
      <c r="U207">
        <v>13</v>
      </c>
      <c r="V207">
        <v>5</v>
      </c>
      <c r="W207">
        <v>5</v>
      </c>
      <c r="X207">
        <v>2</v>
      </c>
      <c r="Y207">
        <v>1</v>
      </c>
      <c r="Z207">
        <v>0.38461538461538503</v>
      </c>
      <c r="AA207">
        <v>0.38461538461538503</v>
      </c>
      <c r="AB207">
        <v>0.15384615384615399</v>
      </c>
      <c r="AC207" s="38">
        <v>7.69230769230769E-2</v>
      </c>
    </row>
    <row r="208" spans="1:29">
      <c r="A208">
        <v>6</v>
      </c>
      <c r="B208">
        <v>51</v>
      </c>
      <c r="C208">
        <v>20</v>
      </c>
      <c r="D208">
        <v>0</v>
      </c>
      <c r="E208">
        <v>6</v>
      </c>
      <c r="F208">
        <v>8</v>
      </c>
      <c r="G208">
        <v>6</v>
      </c>
      <c r="H208">
        <v>0</v>
      </c>
      <c r="I208">
        <v>0.3</v>
      </c>
      <c r="J208">
        <v>0.4</v>
      </c>
      <c r="K208">
        <v>0.3</v>
      </c>
      <c r="L208">
        <v>20</v>
      </c>
      <c r="M208">
        <v>0</v>
      </c>
      <c r="N208">
        <v>4</v>
      </c>
      <c r="O208">
        <v>13</v>
      </c>
      <c r="P208">
        <v>3</v>
      </c>
      <c r="Q208">
        <v>0</v>
      </c>
      <c r="R208">
        <v>0.2</v>
      </c>
      <c r="S208">
        <v>0.65</v>
      </c>
      <c r="T208">
        <v>0.15</v>
      </c>
      <c r="U208">
        <v>20</v>
      </c>
      <c r="V208">
        <v>0</v>
      </c>
      <c r="W208">
        <v>4</v>
      </c>
      <c r="X208">
        <v>6</v>
      </c>
      <c r="Y208">
        <v>10</v>
      </c>
      <c r="Z208">
        <v>0</v>
      </c>
      <c r="AA208">
        <v>0.2</v>
      </c>
      <c r="AB208">
        <v>0.3</v>
      </c>
      <c r="AC208">
        <v>0.5</v>
      </c>
    </row>
    <row r="209" spans="1:29">
      <c r="A209">
        <v>6</v>
      </c>
      <c r="B209">
        <v>52</v>
      </c>
      <c r="C209">
        <v>125</v>
      </c>
      <c r="D209">
        <v>29</v>
      </c>
      <c r="E209">
        <v>60</v>
      </c>
      <c r="F209">
        <v>29</v>
      </c>
      <c r="G209">
        <v>7</v>
      </c>
      <c r="H209">
        <v>0.23200000000000001</v>
      </c>
      <c r="I209">
        <v>0.48</v>
      </c>
      <c r="J209">
        <v>0.23200000000000001</v>
      </c>
      <c r="K209">
        <v>5.6000000000000001E-2</v>
      </c>
      <c r="L209">
        <v>127</v>
      </c>
      <c r="M209">
        <v>20</v>
      </c>
      <c r="N209">
        <v>63</v>
      </c>
      <c r="O209">
        <v>38</v>
      </c>
      <c r="P209">
        <v>6</v>
      </c>
      <c r="Q209">
        <v>0.15748031496063</v>
      </c>
      <c r="R209">
        <v>0.49606299212598398</v>
      </c>
      <c r="S209">
        <v>0.29921259842519699</v>
      </c>
      <c r="T209">
        <v>4.7244094488188997E-2</v>
      </c>
      <c r="U209">
        <v>129</v>
      </c>
      <c r="V209">
        <v>23</v>
      </c>
      <c r="W209">
        <v>51</v>
      </c>
      <c r="X209">
        <v>27</v>
      </c>
      <c r="Y209">
        <v>28</v>
      </c>
      <c r="Z209">
        <v>0.178294573643411</v>
      </c>
      <c r="AA209">
        <v>0.39534883720930197</v>
      </c>
      <c r="AB209">
        <v>0.209302325581395</v>
      </c>
      <c r="AC209">
        <v>0.217054263565891</v>
      </c>
    </row>
    <row r="210" spans="1:29">
      <c r="A210">
        <v>6</v>
      </c>
      <c r="B210">
        <v>53</v>
      </c>
      <c r="C210">
        <v>3</v>
      </c>
      <c r="D210">
        <v>0</v>
      </c>
      <c r="E210">
        <v>2</v>
      </c>
      <c r="F210">
        <v>0</v>
      </c>
      <c r="G210">
        <v>1</v>
      </c>
      <c r="H210" t="s">
        <v>38</v>
      </c>
      <c r="I210" t="s">
        <v>38</v>
      </c>
      <c r="J210" t="s">
        <v>38</v>
      </c>
      <c r="K210" t="s">
        <v>38</v>
      </c>
      <c r="L210">
        <v>3</v>
      </c>
      <c r="M210">
        <v>0</v>
      </c>
      <c r="N210">
        <v>1</v>
      </c>
      <c r="O210">
        <v>1</v>
      </c>
      <c r="P210">
        <v>1</v>
      </c>
      <c r="Q210" t="s">
        <v>38</v>
      </c>
      <c r="R210" t="s">
        <v>38</v>
      </c>
      <c r="S210" t="s">
        <v>38</v>
      </c>
      <c r="T210" t="s">
        <v>38</v>
      </c>
      <c r="U210">
        <v>3</v>
      </c>
      <c r="V210">
        <v>0</v>
      </c>
      <c r="W210">
        <v>2</v>
      </c>
      <c r="X210">
        <v>0</v>
      </c>
      <c r="Y210">
        <v>1</v>
      </c>
      <c r="Z210" t="s">
        <v>38</v>
      </c>
      <c r="AA210" t="s">
        <v>38</v>
      </c>
      <c r="AB210" t="s">
        <v>38</v>
      </c>
      <c r="AC210" t="s">
        <v>38</v>
      </c>
    </row>
    <row r="211" spans="1:29">
      <c r="A211">
        <v>6</v>
      </c>
      <c r="B211">
        <v>54</v>
      </c>
      <c r="C211">
        <v>38</v>
      </c>
      <c r="D211">
        <v>0</v>
      </c>
      <c r="E211">
        <v>4</v>
      </c>
      <c r="F211">
        <v>20</v>
      </c>
      <c r="G211">
        <v>14</v>
      </c>
      <c r="H211">
        <v>0</v>
      </c>
      <c r="I211">
        <v>0.105263157894737</v>
      </c>
      <c r="J211">
        <v>0.52631578947368396</v>
      </c>
      <c r="K211">
        <v>0.36842105263157898</v>
      </c>
      <c r="L211">
        <v>38</v>
      </c>
      <c r="M211">
        <v>0</v>
      </c>
      <c r="N211">
        <v>2</v>
      </c>
      <c r="O211">
        <v>25</v>
      </c>
      <c r="P211">
        <v>11</v>
      </c>
      <c r="Q211">
        <v>0</v>
      </c>
      <c r="R211" s="38">
        <v>5.2631578947368397E-2</v>
      </c>
      <c r="S211">
        <v>0.65789473684210498</v>
      </c>
      <c r="T211">
        <v>0.28947368421052599</v>
      </c>
      <c r="U211">
        <v>37</v>
      </c>
      <c r="V211">
        <v>0</v>
      </c>
      <c r="W211">
        <v>3</v>
      </c>
      <c r="X211">
        <v>5</v>
      </c>
      <c r="Y211">
        <v>29</v>
      </c>
      <c r="Z211">
        <v>0</v>
      </c>
      <c r="AA211" s="38">
        <v>8.1081081081081099E-2</v>
      </c>
      <c r="AB211">
        <v>0.135135135135135</v>
      </c>
      <c r="AC211">
        <v>0.78378378378378399</v>
      </c>
    </row>
    <row r="212" spans="1:29">
      <c r="A212">
        <v>6</v>
      </c>
      <c r="B212">
        <v>55</v>
      </c>
      <c r="C212">
        <v>20</v>
      </c>
      <c r="D212">
        <v>0</v>
      </c>
      <c r="E212">
        <v>6</v>
      </c>
      <c r="F212">
        <v>12</v>
      </c>
      <c r="G212">
        <v>2</v>
      </c>
      <c r="H212">
        <v>0</v>
      </c>
      <c r="I212">
        <v>0.3</v>
      </c>
      <c r="J212">
        <v>0.6</v>
      </c>
      <c r="K212">
        <v>0.1</v>
      </c>
      <c r="L212">
        <v>20</v>
      </c>
      <c r="M212">
        <v>0</v>
      </c>
      <c r="N212">
        <v>8</v>
      </c>
      <c r="O212">
        <v>12</v>
      </c>
      <c r="P212">
        <v>0</v>
      </c>
      <c r="Q212">
        <v>0</v>
      </c>
      <c r="R212">
        <v>0.4</v>
      </c>
      <c r="S212">
        <v>0.6</v>
      </c>
      <c r="T212">
        <v>0</v>
      </c>
      <c r="U212">
        <v>20</v>
      </c>
      <c r="V212">
        <v>1</v>
      </c>
      <c r="W212">
        <v>6</v>
      </c>
      <c r="X212">
        <v>3</v>
      </c>
      <c r="Y212">
        <v>10</v>
      </c>
      <c r="Z212">
        <v>0.05</v>
      </c>
      <c r="AA212">
        <v>0.3</v>
      </c>
      <c r="AB212">
        <v>0.15</v>
      </c>
      <c r="AC212">
        <v>0.5</v>
      </c>
    </row>
    <row r="213" spans="1:29">
      <c r="A213">
        <v>6</v>
      </c>
      <c r="B213">
        <v>56</v>
      </c>
      <c r="C213">
        <v>13</v>
      </c>
      <c r="D213">
        <v>3</v>
      </c>
      <c r="E213">
        <v>7</v>
      </c>
      <c r="F213">
        <v>3</v>
      </c>
      <c r="G213">
        <v>0</v>
      </c>
      <c r="H213">
        <v>0.230769230769231</v>
      </c>
      <c r="I213">
        <v>0.53846153846153799</v>
      </c>
      <c r="J213">
        <v>0.230769230769231</v>
      </c>
      <c r="K213">
        <v>0</v>
      </c>
      <c r="L213">
        <v>13</v>
      </c>
      <c r="M213">
        <v>6</v>
      </c>
      <c r="N213">
        <v>4</v>
      </c>
      <c r="O213">
        <v>3</v>
      </c>
      <c r="P213">
        <v>0</v>
      </c>
      <c r="Q213">
        <v>0.46153846153846201</v>
      </c>
      <c r="R213">
        <v>0.30769230769230799</v>
      </c>
      <c r="S213">
        <v>0.230769230769231</v>
      </c>
      <c r="T213">
        <v>0</v>
      </c>
      <c r="U213">
        <v>13</v>
      </c>
      <c r="V213">
        <v>6</v>
      </c>
      <c r="W213">
        <v>5</v>
      </c>
      <c r="X213">
        <v>1</v>
      </c>
      <c r="Y213">
        <v>1</v>
      </c>
      <c r="Z213">
        <v>0.46153846153846201</v>
      </c>
      <c r="AA213">
        <v>0.38461538461538503</v>
      </c>
      <c r="AB213" s="38">
        <v>7.69230769230769E-2</v>
      </c>
      <c r="AC213" s="38">
        <v>7.69230769230769E-2</v>
      </c>
    </row>
    <row r="214" spans="1:29">
      <c r="A214">
        <v>7</v>
      </c>
      <c r="B214">
        <v>2</v>
      </c>
      <c r="C214">
        <v>54</v>
      </c>
      <c r="D214">
        <v>19</v>
      </c>
      <c r="E214">
        <v>29</v>
      </c>
      <c r="F214">
        <v>2</v>
      </c>
      <c r="G214">
        <v>4</v>
      </c>
      <c r="H214">
        <v>0.35185185185185203</v>
      </c>
      <c r="I214">
        <v>0.53703703703703698</v>
      </c>
      <c r="J214">
        <v>3.7037037037037E-2</v>
      </c>
      <c r="K214" s="38">
        <v>7.4074074074074098E-2</v>
      </c>
      <c r="L214">
        <v>56</v>
      </c>
      <c r="M214">
        <v>13</v>
      </c>
      <c r="N214">
        <v>31</v>
      </c>
      <c r="O214">
        <v>8</v>
      </c>
      <c r="P214">
        <v>4</v>
      </c>
      <c r="Q214">
        <v>0.23214285714285701</v>
      </c>
      <c r="R214">
        <v>0.55357142857142905</v>
      </c>
      <c r="S214">
        <v>0.14285714285714299</v>
      </c>
      <c r="T214" s="38">
        <v>7.1428571428571397E-2</v>
      </c>
      <c r="U214">
        <v>53</v>
      </c>
      <c r="V214">
        <v>20</v>
      </c>
      <c r="W214">
        <v>18</v>
      </c>
      <c r="X214">
        <v>10</v>
      </c>
      <c r="Y214">
        <v>5</v>
      </c>
      <c r="Z214">
        <v>0.37735849056603799</v>
      </c>
      <c r="AA214">
        <v>0.339622641509434</v>
      </c>
      <c r="AB214">
        <v>0.18867924528301899</v>
      </c>
      <c r="AC214" s="38">
        <v>9.4339622641509399E-2</v>
      </c>
    </row>
    <row r="215" spans="1:29">
      <c r="A215">
        <v>7</v>
      </c>
      <c r="B215">
        <v>3</v>
      </c>
      <c r="C215">
        <v>25</v>
      </c>
      <c r="D215">
        <v>4</v>
      </c>
      <c r="E215">
        <v>13</v>
      </c>
      <c r="F215">
        <v>6</v>
      </c>
      <c r="G215">
        <v>2</v>
      </c>
      <c r="H215">
        <v>0.16</v>
      </c>
      <c r="I215">
        <v>0.52</v>
      </c>
      <c r="J215">
        <v>0.24</v>
      </c>
      <c r="K215">
        <v>0.08</v>
      </c>
      <c r="L215">
        <v>25</v>
      </c>
      <c r="M215">
        <v>2</v>
      </c>
      <c r="N215">
        <v>11</v>
      </c>
      <c r="O215">
        <v>9</v>
      </c>
      <c r="P215">
        <v>3</v>
      </c>
      <c r="Q215">
        <v>0.08</v>
      </c>
      <c r="R215">
        <v>0.44</v>
      </c>
      <c r="S215">
        <v>0.36</v>
      </c>
      <c r="T215">
        <v>0.12</v>
      </c>
      <c r="U215">
        <v>25</v>
      </c>
      <c r="V215">
        <v>2</v>
      </c>
      <c r="W215">
        <v>8</v>
      </c>
      <c r="X215">
        <v>7</v>
      </c>
      <c r="Y215">
        <v>8</v>
      </c>
      <c r="Z215">
        <v>0.08</v>
      </c>
      <c r="AA215">
        <v>0.32</v>
      </c>
      <c r="AB215">
        <v>0.28000000000000003</v>
      </c>
      <c r="AC215">
        <v>0.32</v>
      </c>
    </row>
    <row r="216" spans="1:29">
      <c r="A216">
        <v>7</v>
      </c>
      <c r="B216">
        <v>4</v>
      </c>
      <c r="C216">
        <v>6</v>
      </c>
      <c r="D216">
        <v>2</v>
      </c>
      <c r="E216">
        <v>2</v>
      </c>
      <c r="F216">
        <v>1</v>
      </c>
      <c r="G216">
        <v>1</v>
      </c>
      <c r="H216">
        <v>0.33333333333333298</v>
      </c>
      <c r="I216">
        <v>0.33333333333333298</v>
      </c>
      <c r="J216">
        <v>0.16666666666666699</v>
      </c>
      <c r="K216">
        <v>0.16666666666666699</v>
      </c>
      <c r="L216">
        <v>6</v>
      </c>
      <c r="M216">
        <v>2</v>
      </c>
      <c r="N216">
        <v>2</v>
      </c>
      <c r="O216">
        <v>0</v>
      </c>
      <c r="P216">
        <v>2</v>
      </c>
      <c r="Q216">
        <v>0.33333333333333298</v>
      </c>
      <c r="R216">
        <v>0.33333333333333298</v>
      </c>
      <c r="S216">
        <v>0</v>
      </c>
      <c r="T216">
        <v>0.33333333333333298</v>
      </c>
      <c r="U216">
        <v>6</v>
      </c>
      <c r="V216">
        <v>2</v>
      </c>
      <c r="W216">
        <v>2</v>
      </c>
      <c r="X216">
        <v>0</v>
      </c>
      <c r="Y216">
        <v>2</v>
      </c>
      <c r="Z216">
        <v>0.33333333333333298</v>
      </c>
      <c r="AA216">
        <v>0.33333333333333298</v>
      </c>
      <c r="AB216">
        <v>0</v>
      </c>
      <c r="AC216">
        <v>0.33333333333333298</v>
      </c>
    </row>
    <row r="217" spans="1:29">
      <c r="A217">
        <v>7</v>
      </c>
      <c r="B217">
        <v>5</v>
      </c>
      <c r="C217">
        <v>3959</v>
      </c>
      <c r="D217">
        <v>1138</v>
      </c>
      <c r="E217">
        <v>1920</v>
      </c>
      <c r="F217">
        <v>613</v>
      </c>
      <c r="G217">
        <v>288</v>
      </c>
      <c r="H217">
        <v>0.287446324829502</v>
      </c>
      <c r="I217">
        <v>0.48497095226067199</v>
      </c>
      <c r="J217">
        <v>0.154837080070725</v>
      </c>
      <c r="K217" s="38">
        <v>7.2745642839100802E-2</v>
      </c>
      <c r="L217">
        <v>3961</v>
      </c>
      <c r="M217">
        <v>628</v>
      </c>
      <c r="N217">
        <v>2282</v>
      </c>
      <c r="O217">
        <v>765</v>
      </c>
      <c r="P217">
        <v>286</v>
      </c>
      <c r="Q217">
        <v>0.15854582176218099</v>
      </c>
      <c r="R217">
        <v>0.57611714213582399</v>
      </c>
      <c r="S217">
        <v>0.1931330472103</v>
      </c>
      <c r="T217">
        <v>7.2203988891693993E-2</v>
      </c>
      <c r="U217">
        <v>3974</v>
      </c>
      <c r="V217">
        <v>1086</v>
      </c>
      <c r="W217">
        <v>1490</v>
      </c>
      <c r="X217">
        <v>802</v>
      </c>
      <c r="Y217">
        <v>596</v>
      </c>
      <c r="Z217">
        <v>0.273276295923503</v>
      </c>
      <c r="AA217">
        <v>0.374937091092099</v>
      </c>
      <c r="AB217">
        <v>0.201811776547559</v>
      </c>
      <c r="AC217">
        <v>0.14997483643683901</v>
      </c>
    </row>
    <row r="218" spans="1:29">
      <c r="A218">
        <v>7</v>
      </c>
      <c r="B218">
        <v>6</v>
      </c>
      <c r="C218">
        <v>26</v>
      </c>
      <c r="D218">
        <v>7</v>
      </c>
      <c r="E218">
        <v>11</v>
      </c>
      <c r="F218">
        <v>7</v>
      </c>
      <c r="G218">
        <v>1</v>
      </c>
      <c r="H218">
        <v>0.269230769230769</v>
      </c>
      <c r="I218">
        <v>0.42307692307692302</v>
      </c>
      <c r="J218">
        <v>0.269230769230769</v>
      </c>
      <c r="K218" s="38">
        <v>3.8461538461538498E-2</v>
      </c>
      <c r="L218">
        <v>26</v>
      </c>
      <c r="M218">
        <v>1</v>
      </c>
      <c r="N218">
        <v>16</v>
      </c>
      <c r="O218">
        <v>7</v>
      </c>
      <c r="P218">
        <v>2</v>
      </c>
      <c r="Q218" s="38">
        <v>3.8461538461538498E-2</v>
      </c>
      <c r="R218">
        <v>0.61538461538461497</v>
      </c>
      <c r="S218">
        <v>0.269230769230769</v>
      </c>
      <c r="T218" s="38">
        <v>7.69230769230769E-2</v>
      </c>
      <c r="U218">
        <v>26</v>
      </c>
      <c r="V218">
        <v>2</v>
      </c>
      <c r="W218">
        <v>11</v>
      </c>
      <c r="X218">
        <v>10</v>
      </c>
      <c r="Y218">
        <v>3</v>
      </c>
      <c r="Z218" s="38">
        <v>7.69230769230769E-2</v>
      </c>
      <c r="AA218">
        <v>0.42307692307692302</v>
      </c>
      <c r="AB218">
        <v>0.38461538461538503</v>
      </c>
      <c r="AC218">
        <v>0.115384615384615</v>
      </c>
    </row>
    <row r="219" spans="1:29">
      <c r="A219">
        <v>7</v>
      </c>
      <c r="B219">
        <v>7</v>
      </c>
      <c r="C219">
        <v>140</v>
      </c>
      <c r="D219">
        <v>7</v>
      </c>
      <c r="E219">
        <v>54</v>
      </c>
      <c r="F219">
        <v>50</v>
      </c>
      <c r="G219">
        <v>29</v>
      </c>
      <c r="H219">
        <v>0.05</v>
      </c>
      <c r="I219">
        <v>0.38571428571428601</v>
      </c>
      <c r="J219">
        <v>0.35714285714285698</v>
      </c>
      <c r="K219">
        <v>0.20714285714285699</v>
      </c>
      <c r="L219">
        <v>140</v>
      </c>
      <c r="M219">
        <v>1</v>
      </c>
      <c r="N219">
        <v>53</v>
      </c>
      <c r="O219">
        <v>60</v>
      </c>
      <c r="P219">
        <v>26</v>
      </c>
      <c r="Q219" s="38">
        <v>7.14285714285714E-3</v>
      </c>
      <c r="R219">
        <v>0.378571428571429</v>
      </c>
      <c r="S219">
        <v>0.42857142857142899</v>
      </c>
      <c r="T219">
        <v>0.185714285714286</v>
      </c>
      <c r="U219">
        <v>141</v>
      </c>
      <c r="V219">
        <v>9</v>
      </c>
      <c r="W219">
        <v>35</v>
      </c>
      <c r="X219">
        <v>48</v>
      </c>
      <c r="Y219">
        <v>49</v>
      </c>
      <c r="Z219" s="38">
        <v>6.3829787234042507E-2</v>
      </c>
      <c r="AA219">
        <v>0.24822695035461001</v>
      </c>
      <c r="AB219">
        <v>0.340425531914894</v>
      </c>
      <c r="AC219">
        <v>0.34751773049645401</v>
      </c>
    </row>
    <row r="220" spans="1:29">
      <c r="A220">
        <v>7</v>
      </c>
      <c r="B220">
        <v>8</v>
      </c>
      <c r="C220">
        <v>9</v>
      </c>
      <c r="D220">
        <v>2</v>
      </c>
      <c r="E220">
        <v>4</v>
      </c>
      <c r="F220">
        <v>2</v>
      </c>
      <c r="G220">
        <v>1</v>
      </c>
      <c r="H220">
        <v>0.22222222222222199</v>
      </c>
      <c r="I220">
        <v>0.44444444444444398</v>
      </c>
      <c r="J220">
        <v>0.22222222222222199</v>
      </c>
      <c r="K220">
        <v>0.11111111111111099</v>
      </c>
      <c r="L220">
        <v>9</v>
      </c>
      <c r="M220">
        <v>2</v>
      </c>
      <c r="N220">
        <v>3</v>
      </c>
      <c r="O220">
        <v>4</v>
      </c>
      <c r="P220">
        <v>0</v>
      </c>
      <c r="Q220">
        <v>0.22222222222222199</v>
      </c>
      <c r="R220">
        <v>0.33333333333333298</v>
      </c>
      <c r="S220">
        <v>0.44444444444444398</v>
      </c>
      <c r="T220">
        <v>0</v>
      </c>
      <c r="U220">
        <v>9</v>
      </c>
      <c r="V220">
        <v>1</v>
      </c>
      <c r="W220">
        <v>3</v>
      </c>
      <c r="X220">
        <v>3</v>
      </c>
      <c r="Y220">
        <v>2</v>
      </c>
      <c r="Z220">
        <v>0.11111111111111099</v>
      </c>
      <c r="AA220">
        <v>0.33333333333333298</v>
      </c>
      <c r="AB220">
        <v>0.33333333333333298</v>
      </c>
      <c r="AC220">
        <v>0.22222222222222199</v>
      </c>
    </row>
    <row r="221" spans="1:29">
      <c r="A221">
        <v>7</v>
      </c>
      <c r="B221">
        <v>9</v>
      </c>
      <c r="C221">
        <v>25</v>
      </c>
      <c r="D221">
        <v>5</v>
      </c>
      <c r="E221">
        <v>7</v>
      </c>
      <c r="F221">
        <v>8</v>
      </c>
      <c r="G221">
        <v>5</v>
      </c>
      <c r="H221">
        <v>0.2</v>
      </c>
      <c r="I221">
        <v>0.28000000000000003</v>
      </c>
      <c r="J221">
        <v>0.32</v>
      </c>
      <c r="K221">
        <v>0.2</v>
      </c>
      <c r="L221">
        <v>25</v>
      </c>
      <c r="M221">
        <v>2</v>
      </c>
      <c r="N221">
        <v>8</v>
      </c>
      <c r="O221">
        <v>9</v>
      </c>
      <c r="P221">
        <v>6</v>
      </c>
      <c r="Q221">
        <v>0.08</v>
      </c>
      <c r="R221">
        <v>0.32</v>
      </c>
      <c r="S221">
        <v>0.36</v>
      </c>
      <c r="T221">
        <v>0.24</v>
      </c>
      <c r="U221">
        <v>25</v>
      </c>
      <c r="V221">
        <v>4</v>
      </c>
      <c r="W221">
        <v>7</v>
      </c>
      <c r="X221">
        <v>8</v>
      </c>
      <c r="Y221">
        <v>6</v>
      </c>
      <c r="Z221">
        <v>0.16</v>
      </c>
      <c r="AA221">
        <v>0.28000000000000003</v>
      </c>
      <c r="AB221">
        <v>0.32</v>
      </c>
      <c r="AC221">
        <v>0.24</v>
      </c>
    </row>
    <row r="222" spans="1:29">
      <c r="A222">
        <v>7</v>
      </c>
      <c r="B222">
        <v>10</v>
      </c>
      <c r="C222">
        <v>13</v>
      </c>
      <c r="D222">
        <v>6</v>
      </c>
      <c r="E222">
        <v>5</v>
      </c>
      <c r="F222">
        <v>2</v>
      </c>
      <c r="G222">
        <v>0</v>
      </c>
      <c r="H222">
        <v>0.46153846153846201</v>
      </c>
      <c r="I222">
        <v>0.38461538461538503</v>
      </c>
      <c r="J222">
        <v>0.15384615384615399</v>
      </c>
      <c r="K222">
        <v>0</v>
      </c>
      <c r="L222">
        <v>13</v>
      </c>
      <c r="M222">
        <v>3</v>
      </c>
      <c r="N222">
        <v>6</v>
      </c>
      <c r="O222">
        <v>3</v>
      </c>
      <c r="P222">
        <v>1</v>
      </c>
      <c r="Q222">
        <v>0.230769230769231</v>
      </c>
      <c r="R222">
        <v>0.46153846153846201</v>
      </c>
      <c r="S222">
        <v>0.230769230769231</v>
      </c>
      <c r="T222" s="38">
        <v>7.69230769230769E-2</v>
      </c>
      <c r="U222">
        <v>13</v>
      </c>
      <c r="V222">
        <v>2</v>
      </c>
      <c r="W222">
        <v>6</v>
      </c>
      <c r="X222">
        <v>2</v>
      </c>
      <c r="Y222">
        <v>3</v>
      </c>
      <c r="Z222">
        <v>0.15384615384615399</v>
      </c>
      <c r="AA222">
        <v>0.46153846153846201</v>
      </c>
      <c r="AB222">
        <v>0.15384615384615399</v>
      </c>
      <c r="AC222">
        <v>0.230769230769231</v>
      </c>
    </row>
    <row r="223" spans="1:29">
      <c r="A223">
        <v>7</v>
      </c>
      <c r="B223">
        <v>11</v>
      </c>
      <c r="C223">
        <v>47</v>
      </c>
      <c r="D223">
        <v>16</v>
      </c>
      <c r="E223">
        <v>19</v>
      </c>
      <c r="F223">
        <v>5</v>
      </c>
      <c r="G223">
        <v>7</v>
      </c>
      <c r="H223">
        <v>0.340425531914894</v>
      </c>
      <c r="I223">
        <v>0.40425531914893598</v>
      </c>
      <c r="J223">
        <v>0.10638297872340401</v>
      </c>
      <c r="K223">
        <v>0.14893617021276601</v>
      </c>
      <c r="L223">
        <v>47</v>
      </c>
      <c r="M223">
        <v>12</v>
      </c>
      <c r="N223">
        <v>22</v>
      </c>
      <c r="O223">
        <v>6</v>
      </c>
      <c r="P223">
        <v>7</v>
      </c>
      <c r="Q223">
        <v>0.25531914893617003</v>
      </c>
      <c r="R223">
        <v>0.46808510638297901</v>
      </c>
      <c r="S223">
        <v>0.12765957446808501</v>
      </c>
      <c r="T223">
        <v>0.14893617021276601</v>
      </c>
      <c r="U223">
        <v>47</v>
      </c>
      <c r="V223">
        <v>18</v>
      </c>
      <c r="W223">
        <v>10</v>
      </c>
      <c r="X223">
        <v>9</v>
      </c>
      <c r="Y223">
        <v>10</v>
      </c>
      <c r="Z223">
        <v>0.38297872340425498</v>
      </c>
      <c r="AA223">
        <v>0.21276595744680901</v>
      </c>
      <c r="AB223">
        <v>0.19148936170212799</v>
      </c>
      <c r="AC223">
        <v>0.21276595744680901</v>
      </c>
    </row>
    <row r="224" spans="1:29">
      <c r="A224">
        <v>7</v>
      </c>
      <c r="B224">
        <v>12</v>
      </c>
      <c r="C224">
        <v>41</v>
      </c>
      <c r="D224">
        <v>15</v>
      </c>
      <c r="E224">
        <v>18</v>
      </c>
      <c r="F224">
        <v>7</v>
      </c>
      <c r="G224">
        <v>1</v>
      </c>
      <c r="H224">
        <v>0.36585365853658502</v>
      </c>
      <c r="I224">
        <v>0.439024390243902</v>
      </c>
      <c r="J224">
        <v>0.17073170731707299</v>
      </c>
      <c r="K224">
        <v>2.4390243902439001E-2</v>
      </c>
      <c r="L224">
        <v>41</v>
      </c>
      <c r="M224">
        <v>9</v>
      </c>
      <c r="N224">
        <v>27</v>
      </c>
      <c r="O224">
        <v>4</v>
      </c>
      <c r="P224">
        <v>1</v>
      </c>
      <c r="Q224">
        <v>0.219512195121951</v>
      </c>
      <c r="R224">
        <v>0.65853658536585402</v>
      </c>
      <c r="S224" s="38">
        <v>9.7560975609756101E-2</v>
      </c>
      <c r="T224">
        <v>2.4390243902439001E-2</v>
      </c>
      <c r="U224">
        <v>41</v>
      </c>
      <c r="V224">
        <v>14</v>
      </c>
      <c r="W224">
        <v>16</v>
      </c>
      <c r="X224">
        <v>7</v>
      </c>
      <c r="Y224">
        <v>4</v>
      </c>
      <c r="Z224">
        <v>0.34146341463414598</v>
      </c>
      <c r="AA224">
        <v>0.39024390243902402</v>
      </c>
      <c r="AB224">
        <v>0.17073170731707299</v>
      </c>
      <c r="AC224" s="38">
        <v>9.7560975609756101E-2</v>
      </c>
    </row>
    <row r="225" spans="1:29">
      <c r="A225">
        <v>7</v>
      </c>
      <c r="B225">
        <v>13</v>
      </c>
      <c r="C225">
        <v>53</v>
      </c>
      <c r="D225">
        <v>15</v>
      </c>
      <c r="E225">
        <v>32</v>
      </c>
      <c r="F225">
        <v>6</v>
      </c>
      <c r="G225">
        <v>0</v>
      </c>
      <c r="H225">
        <v>0.28301886792452802</v>
      </c>
      <c r="I225">
        <v>0.60377358490566002</v>
      </c>
      <c r="J225">
        <v>0.113207547169811</v>
      </c>
      <c r="K225">
        <v>0</v>
      </c>
      <c r="L225">
        <v>56</v>
      </c>
      <c r="M225">
        <v>6</v>
      </c>
      <c r="N225">
        <v>31</v>
      </c>
      <c r="O225">
        <v>16</v>
      </c>
      <c r="P225">
        <v>3</v>
      </c>
      <c r="Q225">
        <v>0.107142857142857</v>
      </c>
      <c r="R225">
        <v>0.55357142857142905</v>
      </c>
      <c r="S225">
        <v>0.28571428571428598</v>
      </c>
      <c r="T225" s="38">
        <v>5.3571428571428603E-2</v>
      </c>
      <c r="U225">
        <v>56</v>
      </c>
      <c r="V225">
        <v>7</v>
      </c>
      <c r="W225">
        <v>25</v>
      </c>
      <c r="X225">
        <v>17</v>
      </c>
      <c r="Y225">
        <v>7</v>
      </c>
      <c r="Z225">
        <v>0.125</v>
      </c>
      <c r="AA225">
        <v>0.44642857142857101</v>
      </c>
      <c r="AB225">
        <v>0.30357142857142899</v>
      </c>
      <c r="AC225">
        <v>0.125</v>
      </c>
    </row>
    <row r="226" spans="1:29">
      <c r="A226">
        <v>7</v>
      </c>
      <c r="B226">
        <v>14</v>
      </c>
      <c r="C226">
        <v>104</v>
      </c>
      <c r="D226">
        <v>31</v>
      </c>
      <c r="E226">
        <v>47</v>
      </c>
      <c r="F226">
        <v>14</v>
      </c>
      <c r="G226">
        <v>12</v>
      </c>
      <c r="H226">
        <v>0.29807692307692302</v>
      </c>
      <c r="I226">
        <v>0.45192307692307698</v>
      </c>
      <c r="J226">
        <v>0.134615384615385</v>
      </c>
      <c r="K226">
        <v>0.115384615384615</v>
      </c>
      <c r="L226">
        <v>104</v>
      </c>
      <c r="M226">
        <v>12</v>
      </c>
      <c r="N226">
        <v>64</v>
      </c>
      <c r="O226">
        <v>19</v>
      </c>
      <c r="P226">
        <v>9</v>
      </c>
      <c r="Q226">
        <v>0.115384615384615</v>
      </c>
      <c r="R226">
        <v>0.61538461538461497</v>
      </c>
      <c r="S226">
        <v>0.18269230769230799</v>
      </c>
      <c r="T226" s="38">
        <v>8.6538461538461495E-2</v>
      </c>
      <c r="U226">
        <v>104</v>
      </c>
      <c r="V226">
        <v>17</v>
      </c>
      <c r="W226">
        <v>46</v>
      </c>
      <c r="X226">
        <v>26</v>
      </c>
      <c r="Y226">
        <v>15</v>
      </c>
      <c r="Z226">
        <v>0.16346153846153799</v>
      </c>
      <c r="AA226">
        <v>0.44230769230769201</v>
      </c>
      <c r="AB226">
        <v>0.25</v>
      </c>
      <c r="AC226">
        <v>0.144230769230769</v>
      </c>
    </row>
    <row r="227" spans="1:29">
      <c r="A227">
        <v>7</v>
      </c>
      <c r="B227">
        <v>15</v>
      </c>
      <c r="C227">
        <v>36</v>
      </c>
      <c r="D227">
        <v>1</v>
      </c>
      <c r="E227">
        <v>24</v>
      </c>
      <c r="F227">
        <v>8</v>
      </c>
      <c r="G227">
        <v>3</v>
      </c>
      <c r="H227" s="38">
        <v>2.7777777777777801E-2</v>
      </c>
      <c r="I227">
        <v>0.66666666666666696</v>
      </c>
      <c r="J227">
        <v>0.22222222222222199</v>
      </c>
      <c r="K227" s="38">
        <v>8.3333333333333301E-2</v>
      </c>
      <c r="L227">
        <v>36</v>
      </c>
      <c r="M227">
        <v>1</v>
      </c>
      <c r="N227">
        <v>18</v>
      </c>
      <c r="O227">
        <v>13</v>
      </c>
      <c r="P227">
        <v>4</v>
      </c>
      <c r="Q227" s="38">
        <v>2.7777777777777801E-2</v>
      </c>
      <c r="R227">
        <v>0.5</v>
      </c>
      <c r="S227">
        <v>0.36111111111111099</v>
      </c>
      <c r="T227">
        <v>0.11111111111111099</v>
      </c>
      <c r="U227">
        <v>35</v>
      </c>
      <c r="V227">
        <v>3</v>
      </c>
      <c r="W227">
        <v>17</v>
      </c>
      <c r="X227">
        <v>8</v>
      </c>
      <c r="Y227">
        <v>7</v>
      </c>
      <c r="Z227" s="38">
        <v>8.5714285714285701E-2</v>
      </c>
      <c r="AA227">
        <v>0.48571428571428599</v>
      </c>
      <c r="AB227">
        <v>0.22857142857142901</v>
      </c>
      <c r="AC227">
        <v>0.2</v>
      </c>
    </row>
    <row r="228" spans="1:29">
      <c r="A228">
        <v>7</v>
      </c>
      <c r="B228">
        <v>16</v>
      </c>
      <c r="C228">
        <v>1116</v>
      </c>
      <c r="D228">
        <v>333</v>
      </c>
      <c r="E228">
        <v>554</v>
      </c>
      <c r="F228">
        <v>162</v>
      </c>
      <c r="G228">
        <v>67</v>
      </c>
      <c r="H228">
        <v>0.29838709677419401</v>
      </c>
      <c r="I228">
        <v>0.49641577060931902</v>
      </c>
      <c r="J228">
        <v>0.14516129032258099</v>
      </c>
      <c r="K228" s="38">
        <v>6.0035842293906801E-2</v>
      </c>
      <c r="L228">
        <v>1115</v>
      </c>
      <c r="M228">
        <v>187</v>
      </c>
      <c r="N228">
        <v>666</v>
      </c>
      <c r="O228">
        <v>204</v>
      </c>
      <c r="P228">
        <v>58</v>
      </c>
      <c r="Q228">
        <v>0.16771300448430501</v>
      </c>
      <c r="R228">
        <v>0.597309417040359</v>
      </c>
      <c r="S228">
        <v>0.18295964125560499</v>
      </c>
      <c r="T228" s="38">
        <v>5.20179372197309E-2</v>
      </c>
      <c r="U228">
        <v>1120</v>
      </c>
      <c r="V228">
        <v>273</v>
      </c>
      <c r="W228">
        <v>437</v>
      </c>
      <c r="X228">
        <v>263</v>
      </c>
      <c r="Y228">
        <v>147</v>
      </c>
      <c r="Z228">
        <v>0.24374999999999999</v>
      </c>
      <c r="AA228">
        <v>0.39017857142857099</v>
      </c>
      <c r="AB228">
        <v>0.23482142857142899</v>
      </c>
      <c r="AC228">
        <v>0.13125000000000001</v>
      </c>
    </row>
    <row r="229" spans="1:29">
      <c r="A229">
        <v>7</v>
      </c>
      <c r="B229">
        <v>17</v>
      </c>
      <c r="C229">
        <v>285</v>
      </c>
      <c r="D229">
        <v>121</v>
      </c>
      <c r="E229">
        <v>129</v>
      </c>
      <c r="F229">
        <v>29</v>
      </c>
      <c r="G229">
        <v>6</v>
      </c>
      <c r="H229">
        <v>0.42456140350877197</v>
      </c>
      <c r="I229">
        <v>0.452631578947368</v>
      </c>
      <c r="J229">
        <v>0.101754385964912</v>
      </c>
      <c r="K229" s="38">
        <v>2.1052631578947399E-2</v>
      </c>
      <c r="L229">
        <v>283</v>
      </c>
      <c r="M229">
        <v>59</v>
      </c>
      <c r="N229">
        <v>178</v>
      </c>
      <c r="O229">
        <v>38</v>
      </c>
      <c r="P229">
        <v>8</v>
      </c>
      <c r="Q229">
        <v>0.208480565371025</v>
      </c>
      <c r="R229">
        <v>0.62897526501766798</v>
      </c>
      <c r="S229">
        <v>0.13427561837455801</v>
      </c>
      <c r="T229" s="38">
        <v>2.8268551236749099E-2</v>
      </c>
      <c r="U229">
        <v>281</v>
      </c>
      <c r="V229">
        <v>67</v>
      </c>
      <c r="W229">
        <v>107</v>
      </c>
      <c r="X229">
        <v>72</v>
      </c>
      <c r="Y229">
        <v>35</v>
      </c>
      <c r="Z229">
        <v>0.23843416370106801</v>
      </c>
      <c r="AA229">
        <v>0.38078291814946602</v>
      </c>
      <c r="AB229">
        <v>0.256227758007117</v>
      </c>
      <c r="AC229">
        <v>0.12455516014234901</v>
      </c>
    </row>
    <row r="230" spans="1:29">
      <c r="A230">
        <v>7</v>
      </c>
      <c r="B230">
        <v>18</v>
      </c>
      <c r="C230">
        <v>23</v>
      </c>
      <c r="D230">
        <v>6</v>
      </c>
      <c r="E230">
        <v>9</v>
      </c>
      <c r="F230">
        <v>4</v>
      </c>
      <c r="G230">
        <v>4</v>
      </c>
      <c r="H230">
        <v>0.26086956521739102</v>
      </c>
      <c r="I230">
        <v>0.39130434782608697</v>
      </c>
      <c r="J230">
        <v>0.173913043478261</v>
      </c>
      <c r="K230">
        <v>0.173913043478261</v>
      </c>
      <c r="L230">
        <v>23</v>
      </c>
      <c r="M230">
        <v>0</v>
      </c>
      <c r="N230">
        <v>13</v>
      </c>
      <c r="O230">
        <v>8</v>
      </c>
      <c r="P230">
        <v>2</v>
      </c>
      <c r="Q230">
        <v>0</v>
      </c>
      <c r="R230">
        <v>0.565217391304348</v>
      </c>
      <c r="S230">
        <v>0.34782608695652201</v>
      </c>
      <c r="T230" s="38">
        <v>8.6956521739130405E-2</v>
      </c>
      <c r="U230">
        <v>23</v>
      </c>
      <c r="V230">
        <v>5</v>
      </c>
      <c r="W230">
        <v>9</v>
      </c>
      <c r="X230">
        <v>4</v>
      </c>
      <c r="Y230">
        <v>5</v>
      </c>
      <c r="Z230">
        <v>0.217391304347826</v>
      </c>
      <c r="AA230">
        <v>0.39130434782608697</v>
      </c>
      <c r="AB230">
        <v>0.173913043478261</v>
      </c>
      <c r="AC230">
        <v>0.217391304347826</v>
      </c>
    </row>
    <row r="231" spans="1:29">
      <c r="A231">
        <v>7</v>
      </c>
      <c r="B231">
        <v>19</v>
      </c>
      <c r="C231">
        <v>14</v>
      </c>
      <c r="D231">
        <v>0</v>
      </c>
      <c r="E231">
        <v>9</v>
      </c>
      <c r="F231">
        <v>4</v>
      </c>
      <c r="G231">
        <v>1</v>
      </c>
      <c r="H231">
        <v>0</v>
      </c>
      <c r="I231">
        <v>0.64285714285714302</v>
      </c>
      <c r="J231">
        <v>0.28571428571428598</v>
      </c>
      <c r="K231" s="38">
        <v>7.1428571428571397E-2</v>
      </c>
      <c r="L231">
        <v>14</v>
      </c>
      <c r="M231">
        <v>0</v>
      </c>
      <c r="N231">
        <v>6</v>
      </c>
      <c r="O231">
        <v>6</v>
      </c>
      <c r="P231">
        <v>2</v>
      </c>
      <c r="Q231">
        <v>0</v>
      </c>
      <c r="R231">
        <v>0.42857142857142899</v>
      </c>
      <c r="S231">
        <v>0.42857142857142899</v>
      </c>
      <c r="T231">
        <v>0.14285714285714299</v>
      </c>
      <c r="U231">
        <v>13</v>
      </c>
      <c r="V231">
        <v>1</v>
      </c>
      <c r="W231">
        <v>6</v>
      </c>
      <c r="X231">
        <v>2</v>
      </c>
      <c r="Y231">
        <v>4</v>
      </c>
      <c r="Z231" s="38">
        <v>7.69230769230769E-2</v>
      </c>
      <c r="AA231">
        <v>0.46153846153846201</v>
      </c>
      <c r="AB231">
        <v>0.15384615384615399</v>
      </c>
      <c r="AC231">
        <v>0.30769230769230799</v>
      </c>
    </row>
    <row r="232" spans="1:29">
      <c r="A232">
        <v>7</v>
      </c>
      <c r="B232">
        <v>20</v>
      </c>
      <c r="C232">
        <v>4</v>
      </c>
      <c r="D232">
        <v>0</v>
      </c>
      <c r="E232">
        <v>3</v>
      </c>
      <c r="F232">
        <v>1</v>
      </c>
      <c r="G232">
        <v>0</v>
      </c>
      <c r="H232" t="s">
        <v>38</v>
      </c>
      <c r="I232" t="s">
        <v>38</v>
      </c>
      <c r="J232" t="s">
        <v>38</v>
      </c>
      <c r="K232" t="s">
        <v>38</v>
      </c>
      <c r="L232">
        <v>4</v>
      </c>
      <c r="M232">
        <v>0</v>
      </c>
      <c r="N232">
        <v>3</v>
      </c>
      <c r="O232">
        <v>1</v>
      </c>
      <c r="P232">
        <v>0</v>
      </c>
      <c r="Q232" t="s">
        <v>38</v>
      </c>
      <c r="R232" t="s">
        <v>38</v>
      </c>
      <c r="S232" t="s">
        <v>38</v>
      </c>
      <c r="T232" t="s">
        <v>38</v>
      </c>
      <c r="U232">
        <v>4</v>
      </c>
      <c r="V232">
        <v>0</v>
      </c>
      <c r="W232">
        <v>3</v>
      </c>
      <c r="X232">
        <v>0</v>
      </c>
      <c r="Y232">
        <v>1</v>
      </c>
      <c r="Z232" t="s">
        <v>38</v>
      </c>
      <c r="AA232" t="s">
        <v>38</v>
      </c>
      <c r="AB232" t="s">
        <v>38</v>
      </c>
      <c r="AC232" t="s">
        <v>38</v>
      </c>
    </row>
    <row r="233" spans="1:29">
      <c r="A233">
        <v>7</v>
      </c>
      <c r="B233">
        <v>21</v>
      </c>
      <c r="C233">
        <v>31</v>
      </c>
      <c r="D233">
        <v>2</v>
      </c>
      <c r="E233">
        <v>13</v>
      </c>
      <c r="F233">
        <v>12</v>
      </c>
      <c r="G233">
        <v>4</v>
      </c>
      <c r="H233" s="38">
        <v>6.4516129032258104E-2</v>
      </c>
      <c r="I233">
        <v>0.41935483870967699</v>
      </c>
      <c r="J233">
        <v>0.38709677419354799</v>
      </c>
      <c r="K233">
        <v>0.12903225806451599</v>
      </c>
      <c r="L233">
        <v>31</v>
      </c>
      <c r="M233">
        <v>2</v>
      </c>
      <c r="N233">
        <v>13</v>
      </c>
      <c r="O233">
        <v>11</v>
      </c>
      <c r="P233">
        <v>5</v>
      </c>
      <c r="Q233" s="38">
        <v>6.4516129032258104E-2</v>
      </c>
      <c r="R233">
        <v>0.41935483870967699</v>
      </c>
      <c r="S233">
        <v>0.35483870967741898</v>
      </c>
      <c r="T233">
        <v>0.16129032258064499</v>
      </c>
      <c r="U233">
        <v>31</v>
      </c>
      <c r="V233">
        <v>1</v>
      </c>
      <c r="W233">
        <v>10</v>
      </c>
      <c r="X233">
        <v>10</v>
      </c>
      <c r="Y233">
        <v>10</v>
      </c>
      <c r="Z233">
        <v>3.2258064516128997E-2</v>
      </c>
      <c r="AA233">
        <v>0.32258064516128998</v>
      </c>
      <c r="AB233">
        <v>0.32258064516128998</v>
      </c>
      <c r="AC233">
        <v>0.32258064516128998</v>
      </c>
    </row>
    <row r="234" spans="1:29">
      <c r="A234">
        <v>7</v>
      </c>
      <c r="B234">
        <v>22</v>
      </c>
      <c r="C234">
        <v>403</v>
      </c>
      <c r="D234">
        <v>140</v>
      </c>
      <c r="E234">
        <v>189</v>
      </c>
      <c r="F234">
        <v>44</v>
      </c>
      <c r="G234">
        <v>30</v>
      </c>
      <c r="H234">
        <v>0.34739454094292799</v>
      </c>
      <c r="I234">
        <v>0.468982630272953</v>
      </c>
      <c r="J234">
        <v>0.109181141439206</v>
      </c>
      <c r="K234" s="38">
        <v>7.4441687344913104E-2</v>
      </c>
      <c r="L234">
        <v>405</v>
      </c>
      <c r="M234">
        <v>69</v>
      </c>
      <c r="N234">
        <v>243</v>
      </c>
      <c r="O234">
        <v>65</v>
      </c>
      <c r="P234">
        <v>28</v>
      </c>
      <c r="Q234">
        <v>0.17037037037037001</v>
      </c>
      <c r="R234">
        <v>0.6</v>
      </c>
      <c r="S234">
        <v>0.16049382716049401</v>
      </c>
      <c r="T234" s="38">
        <v>6.9135802469135796E-2</v>
      </c>
      <c r="U234">
        <v>404</v>
      </c>
      <c r="V234">
        <v>125</v>
      </c>
      <c r="W234">
        <v>157</v>
      </c>
      <c r="X234">
        <v>74</v>
      </c>
      <c r="Y234">
        <v>48</v>
      </c>
      <c r="Z234">
        <v>0.30940594059405901</v>
      </c>
      <c r="AA234">
        <v>0.38861386138613901</v>
      </c>
      <c r="AB234">
        <v>0.183168316831683</v>
      </c>
      <c r="AC234">
        <v>0.118811881188119</v>
      </c>
    </row>
    <row r="235" spans="1:29">
      <c r="A235">
        <v>7</v>
      </c>
      <c r="B235">
        <v>23</v>
      </c>
      <c r="C235">
        <v>14</v>
      </c>
      <c r="D235">
        <v>3</v>
      </c>
      <c r="E235">
        <v>9</v>
      </c>
      <c r="F235">
        <v>2</v>
      </c>
      <c r="G235">
        <v>0</v>
      </c>
      <c r="H235">
        <v>0.214285714285714</v>
      </c>
      <c r="I235">
        <v>0.64285714285714302</v>
      </c>
      <c r="J235">
        <v>0.14285714285714299</v>
      </c>
      <c r="K235">
        <v>0</v>
      </c>
      <c r="L235">
        <v>14</v>
      </c>
      <c r="M235">
        <v>0</v>
      </c>
      <c r="N235">
        <v>10</v>
      </c>
      <c r="O235">
        <v>4</v>
      </c>
      <c r="P235">
        <v>0</v>
      </c>
      <c r="Q235">
        <v>0</v>
      </c>
      <c r="R235">
        <v>0.71428571428571397</v>
      </c>
      <c r="S235">
        <v>0.28571428571428598</v>
      </c>
      <c r="T235">
        <v>0</v>
      </c>
      <c r="U235">
        <v>14</v>
      </c>
      <c r="V235">
        <v>3</v>
      </c>
      <c r="W235">
        <v>7</v>
      </c>
      <c r="X235">
        <v>2</v>
      </c>
      <c r="Y235">
        <v>2</v>
      </c>
      <c r="Z235">
        <v>0.214285714285714</v>
      </c>
      <c r="AA235">
        <v>0.5</v>
      </c>
      <c r="AB235">
        <v>0.14285714285714299</v>
      </c>
      <c r="AC235">
        <v>0.14285714285714299</v>
      </c>
    </row>
    <row r="236" spans="1:29">
      <c r="A236">
        <v>7</v>
      </c>
      <c r="B236">
        <v>24</v>
      </c>
      <c r="C236">
        <v>773</v>
      </c>
      <c r="D236">
        <v>250</v>
      </c>
      <c r="E236">
        <v>405</v>
      </c>
      <c r="F236">
        <v>89</v>
      </c>
      <c r="G236">
        <v>29</v>
      </c>
      <c r="H236">
        <v>0.323415265200517</v>
      </c>
      <c r="I236">
        <v>0.52393272962483795</v>
      </c>
      <c r="J236">
        <v>0.115135834411384</v>
      </c>
      <c r="K236">
        <v>3.7516170763259998E-2</v>
      </c>
      <c r="L236">
        <v>772</v>
      </c>
      <c r="M236">
        <v>129</v>
      </c>
      <c r="N236">
        <v>479</v>
      </c>
      <c r="O236">
        <v>128</v>
      </c>
      <c r="P236">
        <v>36</v>
      </c>
      <c r="Q236">
        <v>0.16709844559585499</v>
      </c>
      <c r="R236">
        <v>0.62046632124352297</v>
      </c>
      <c r="S236">
        <v>0.16580310880829</v>
      </c>
      <c r="T236" s="38">
        <v>4.6632124352331598E-2</v>
      </c>
      <c r="U236">
        <v>774</v>
      </c>
      <c r="V236">
        <v>216</v>
      </c>
      <c r="W236">
        <v>320</v>
      </c>
      <c r="X236">
        <v>167</v>
      </c>
      <c r="Y236">
        <v>71</v>
      </c>
      <c r="Z236">
        <v>0.27906976744186002</v>
      </c>
      <c r="AA236">
        <v>0.41343669250645998</v>
      </c>
      <c r="AB236">
        <v>0.21576227390180899</v>
      </c>
      <c r="AC236" s="38">
        <v>9.1731266149870802E-2</v>
      </c>
    </row>
    <row r="237" spans="1:29">
      <c r="A237">
        <v>7</v>
      </c>
      <c r="B237">
        <v>25</v>
      </c>
      <c r="C237">
        <v>185</v>
      </c>
      <c r="D237">
        <v>45</v>
      </c>
      <c r="E237">
        <v>111</v>
      </c>
      <c r="F237">
        <v>23</v>
      </c>
      <c r="G237">
        <v>6</v>
      </c>
      <c r="H237">
        <v>0.24324324324324301</v>
      </c>
      <c r="I237">
        <v>0.6</v>
      </c>
      <c r="J237">
        <v>0.124324324324324</v>
      </c>
      <c r="K237" s="38">
        <v>3.24324324324324E-2</v>
      </c>
      <c r="L237">
        <v>187</v>
      </c>
      <c r="M237">
        <v>20</v>
      </c>
      <c r="N237">
        <v>118</v>
      </c>
      <c r="O237">
        <v>39</v>
      </c>
      <c r="P237">
        <v>10</v>
      </c>
      <c r="Q237">
        <v>0.10695187165775399</v>
      </c>
      <c r="R237">
        <v>0.63101604278074896</v>
      </c>
      <c r="S237">
        <v>0.20855614973261999</v>
      </c>
      <c r="T237">
        <v>5.3475935828876997E-2</v>
      </c>
      <c r="U237">
        <v>188</v>
      </c>
      <c r="V237">
        <v>37</v>
      </c>
      <c r="W237">
        <v>79</v>
      </c>
      <c r="X237">
        <v>44</v>
      </c>
      <c r="Y237">
        <v>28</v>
      </c>
      <c r="Z237">
        <v>0.19680851063829799</v>
      </c>
      <c r="AA237">
        <v>0.420212765957447</v>
      </c>
      <c r="AB237">
        <v>0.23404255319148901</v>
      </c>
      <c r="AC237">
        <v>0.14893617021276601</v>
      </c>
    </row>
    <row r="238" spans="1:29">
      <c r="A238">
        <v>7</v>
      </c>
      <c r="B238">
        <v>27</v>
      </c>
      <c r="C238">
        <v>16</v>
      </c>
      <c r="D238">
        <v>6</v>
      </c>
      <c r="E238">
        <v>10</v>
      </c>
      <c r="F238">
        <v>0</v>
      </c>
      <c r="G238">
        <v>0</v>
      </c>
      <c r="H238">
        <v>0.375</v>
      </c>
      <c r="I238">
        <v>0.625</v>
      </c>
      <c r="J238">
        <v>0</v>
      </c>
      <c r="K238">
        <v>0</v>
      </c>
      <c r="L238">
        <v>16</v>
      </c>
      <c r="M238">
        <v>4</v>
      </c>
      <c r="N238">
        <v>11</v>
      </c>
      <c r="O238">
        <v>1</v>
      </c>
      <c r="P238">
        <v>0</v>
      </c>
      <c r="Q238">
        <v>0.25</v>
      </c>
      <c r="R238">
        <v>0.6875</v>
      </c>
      <c r="S238">
        <v>6.25E-2</v>
      </c>
      <c r="T238">
        <v>0</v>
      </c>
      <c r="U238">
        <v>16</v>
      </c>
      <c r="V238">
        <v>6</v>
      </c>
      <c r="W238">
        <v>5</v>
      </c>
      <c r="X238">
        <v>5</v>
      </c>
      <c r="Y238">
        <v>0</v>
      </c>
      <c r="Z238">
        <v>0.375</v>
      </c>
      <c r="AA238">
        <v>0.3125</v>
      </c>
      <c r="AB238">
        <v>0.3125</v>
      </c>
      <c r="AC238">
        <v>0</v>
      </c>
    </row>
    <row r="239" spans="1:29">
      <c r="A239">
        <v>7</v>
      </c>
      <c r="B239">
        <v>28</v>
      </c>
      <c r="C239">
        <v>199</v>
      </c>
      <c r="D239">
        <v>58</v>
      </c>
      <c r="E239">
        <v>99</v>
      </c>
      <c r="F239">
        <v>33</v>
      </c>
      <c r="G239">
        <v>9</v>
      </c>
      <c r="H239">
        <v>0.29145728643216101</v>
      </c>
      <c r="I239">
        <v>0.49748743718593003</v>
      </c>
      <c r="J239">
        <v>0.16582914572864299</v>
      </c>
      <c r="K239" s="38">
        <v>4.5226130653266298E-2</v>
      </c>
      <c r="L239">
        <v>199</v>
      </c>
      <c r="M239">
        <v>25</v>
      </c>
      <c r="N239">
        <v>118</v>
      </c>
      <c r="O239">
        <v>45</v>
      </c>
      <c r="P239">
        <v>11</v>
      </c>
      <c r="Q239">
        <v>0.12562814070351799</v>
      </c>
      <c r="R239">
        <v>0.59296482412060303</v>
      </c>
      <c r="S239">
        <v>0.226130653266332</v>
      </c>
      <c r="T239" s="38">
        <v>5.52763819095477E-2</v>
      </c>
      <c r="U239">
        <v>202</v>
      </c>
      <c r="V239">
        <v>39</v>
      </c>
      <c r="W239">
        <v>79</v>
      </c>
      <c r="X239">
        <v>57</v>
      </c>
      <c r="Y239">
        <v>27</v>
      </c>
      <c r="Z239">
        <v>0.19306930693069299</v>
      </c>
      <c r="AA239">
        <v>0.39108910891089099</v>
      </c>
      <c r="AB239">
        <v>0.28217821782178198</v>
      </c>
      <c r="AC239">
        <v>0.133663366336634</v>
      </c>
    </row>
    <row r="240" spans="1:29">
      <c r="A240">
        <v>7</v>
      </c>
      <c r="B240">
        <v>29</v>
      </c>
      <c r="C240">
        <v>36</v>
      </c>
      <c r="D240">
        <v>1</v>
      </c>
      <c r="E240">
        <v>10</v>
      </c>
      <c r="F240">
        <v>10</v>
      </c>
      <c r="G240">
        <v>15</v>
      </c>
      <c r="H240" s="38">
        <v>2.7777777777777801E-2</v>
      </c>
      <c r="I240">
        <v>0.27777777777777801</v>
      </c>
      <c r="J240">
        <v>0.27777777777777801</v>
      </c>
      <c r="K240">
        <v>0.41666666666666702</v>
      </c>
      <c r="L240">
        <v>37</v>
      </c>
      <c r="M240">
        <v>0</v>
      </c>
      <c r="N240">
        <v>5</v>
      </c>
      <c r="O240">
        <v>16</v>
      </c>
      <c r="P240">
        <v>16</v>
      </c>
      <c r="Q240">
        <v>0</v>
      </c>
      <c r="R240">
        <v>0.135135135135135</v>
      </c>
      <c r="S240">
        <v>0.43243243243243201</v>
      </c>
      <c r="T240">
        <v>0.43243243243243201</v>
      </c>
      <c r="U240">
        <v>36</v>
      </c>
      <c r="V240">
        <v>1</v>
      </c>
      <c r="W240">
        <v>3</v>
      </c>
      <c r="X240">
        <v>11</v>
      </c>
      <c r="Y240">
        <v>21</v>
      </c>
      <c r="Z240" s="38">
        <v>2.7777777777777801E-2</v>
      </c>
      <c r="AA240" s="38">
        <v>8.3333333333333301E-2</v>
      </c>
      <c r="AB240">
        <v>0.30555555555555602</v>
      </c>
      <c r="AC240">
        <v>0.58333333333333304</v>
      </c>
    </row>
    <row r="241" spans="1:29">
      <c r="A241">
        <v>7</v>
      </c>
      <c r="B241">
        <v>30</v>
      </c>
      <c r="C241">
        <v>30</v>
      </c>
      <c r="D241">
        <v>3</v>
      </c>
      <c r="E241">
        <v>16</v>
      </c>
      <c r="F241">
        <v>7</v>
      </c>
      <c r="G241">
        <v>4</v>
      </c>
      <c r="H241">
        <v>0.1</v>
      </c>
      <c r="I241">
        <v>0.53333333333333299</v>
      </c>
      <c r="J241">
        <v>0.233333333333333</v>
      </c>
      <c r="K241">
        <v>0.133333333333333</v>
      </c>
      <c r="L241">
        <v>30</v>
      </c>
      <c r="M241">
        <v>1</v>
      </c>
      <c r="N241">
        <v>17</v>
      </c>
      <c r="O241">
        <v>8</v>
      </c>
      <c r="P241">
        <v>4</v>
      </c>
      <c r="Q241" s="38">
        <v>3.3333333333333298E-2</v>
      </c>
      <c r="R241">
        <v>0.56666666666666698</v>
      </c>
      <c r="S241">
        <v>0.266666666666667</v>
      </c>
      <c r="T241">
        <v>0.133333333333333</v>
      </c>
      <c r="U241">
        <v>30</v>
      </c>
      <c r="V241">
        <v>5</v>
      </c>
      <c r="W241">
        <v>7</v>
      </c>
      <c r="X241">
        <v>6</v>
      </c>
      <c r="Y241">
        <v>12</v>
      </c>
      <c r="Z241">
        <v>0.16666666666666699</v>
      </c>
      <c r="AA241">
        <v>0.233333333333333</v>
      </c>
      <c r="AB241">
        <v>0.2</v>
      </c>
      <c r="AC241">
        <v>0.4</v>
      </c>
    </row>
    <row r="242" spans="1:29">
      <c r="A242">
        <v>7</v>
      </c>
      <c r="B242">
        <v>31</v>
      </c>
      <c r="C242">
        <v>255</v>
      </c>
      <c r="D242">
        <v>25</v>
      </c>
      <c r="E242">
        <v>87</v>
      </c>
      <c r="F242">
        <v>93</v>
      </c>
      <c r="G242">
        <v>50</v>
      </c>
      <c r="H242" s="38">
        <v>9.8039215686274495E-2</v>
      </c>
      <c r="I242">
        <v>0.34117647058823503</v>
      </c>
      <c r="J242">
        <v>0.36470588235294099</v>
      </c>
      <c r="K242">
        <v>0.19607843137254899</v>
      </c>
      <c r="L242">
        <v>258</v>
      </c>
      <c r="M242">
        <v>10</v>
      </c>
      <c r="N242">
        <v>112</v>
      </c>
      <c r="O242">
        <v>93</v>
      </c>
      <c r="P242">
        <v>43</v>
      </c>
      <c r="Q242" s="38">
        <v>3.8759689922480599E-2</v>
      </c>
      <c r="R242">
        <v>0.434108527131783</v>
      </c>
      <c r="S242">
        <v>0.36046511627907002</v>
      </c>
      <c r="T242">
        <v>0.16666666666666699</v>
      </c>
      <c r="U242">
        <v>260</v>
      </c>
      <c r="V242">
        <v>25</v>
      </c>
      <c r="W242">
        <v>66</v>
      </c>
      <c r="X242">
        <v>90</v>
      </c>
      <c r="Y242">
        <v>79</v>
      </c>
      <c r="Z242" s="38">
        <v>9.6153846153846201E-2</v>
      </c>
      <c r="AA242">
        <v>0.253846153846154</v>
      </c>
      <c r="AB242">
        <v>0.34615384615384598</v>
      </c>
      <c r="AC242">
        <v>0.30384615384615399</v>
      </c>
    </row>
    <row r="243" spans="1:29">
      <c r="A243">
        <v>7</v>
      </c>
      <c r="B243">
        <v>32</v>
      </c>
      <c r="C243">
        <v>157</v>
      </c>
      <c r="D243">
        <v>3</v>
      </c>
      <c r="E243">
        <v>52</v>
      </c>
      <c r="F243">
        <v>62</v>
      </c>
      <c r="G243">
        <v>40</v>
      </c>
      <c r="H243" s="38">
        <v>1.9108280254777101E-2</v>
      </c>
      <c r="I243">
        <v>0.33121019108280297</v>
      </c>
      <c r="J243">
        <v>0.39490445859872603</v>
      </c>
      <c r="K243">
        <v>0.25477707006369399</v>
      </c>
      <c r="L243">
        <v>160</v>
      </c>
      <c r="M243">
        <v>0</v>
      </c>
      <c r="N243">
        <v>40</v>
      </c>
      <c r="O243">
        <v>69</v>
      </c>
      <c r="P243">
        <v>51</v>
      </c>
      <c r="Q243">
        <v>0</v>
      </c>
      <c r="R243">
        <v>0.25</v>
      </c>
      <c r="S243">
        <v>0.43125000000000002</v>
      </c>
      <c r="T243">
        <v>0.31874999999999998</v>
      </c>
      <c r="U243">
        <v>158</v>
      </c>
      <c r="V243">
        <v>2</v>
      </c>
      <c r="W243">
        <v>24</v>
      </c>
      <c r="X243">
        <v>53</v>
      </c>
      <c r="Y243">
        <v>79</v>
      </c>
      <c r="Z243" s="38">
        <v>1.26582278481013E-2</v>
      </c>
      <c r="AA243">
        <v>0.151898734177215</v>
      </c>
      <c r="AB243">
        <v>0.335443037974684</v>
      </c>
      <c r="AC243">
        <v>0.5</v>
      </c>
    </row>
    <row r="244" spans="1:29">
      <c r="A244">
        <v>7</v>
      </c>
      <c r="B244">
        <v>33</v>
      </c>
      <c r="C244">
        <v>1224</v>
      </c>
      <c r="D244">
        <v>389</v>
      </c>
      <c r="E244">
        <v>623</v>
      </c>
      <c r="F244">
        <v>139</v>
      </c>
      <c r="G244">
        <v>73</v>
      </c>
      <c r="H244">
        <v>0.31781045751634002</v>
      </c>
      <c r="I244">
        <v>0.50898692810457502</v>
      </c>
      <c r="J244">
        <v>0.113562091503268</v>
      </c>
      <c r="K244">
        <v>5.9640522875816997E-2</v>
      </c>
      <c r="L244">
        <v>1222</v>
      </c>
      <c r="M244">
        <v>180</v>
      </c>
      <c r="N244">
        <v>766</v>
      </c>
      <c r="O244">
        <v>213</v>
      </c>
      <c r="P244">
        <v>63</v>
      </c>
      <c r="Q244">
        <v>0.14729950900163699</v>
      </c>
      <c r="R244">
        <v>0.62684124386252005</v>
      </c>
      <c r="S244">
        <v>0.17430441898526999</v>
      </c>
      <c r="T244" s="38">
        <v>5.1554828150572801E-2</v>
      </c>
      <c r="U244">
        <v>1220</v>
      </c>
      <c r="V244">
        <v>262</v>
      </c>
      <c r="W244">
        <v>531</v>
      </c>
      <c r="X244">
        <v>278</v>
      </c>
      <c r="Y244">
        <v>149</v>
      </c>
      <c r="Z244">
        <v>0.21475409836065601</v>
      </c>
      <c r="AA244">
        <v>0.43524590163934401</v>
      </c>
      <c r="AB244">
        <v>0.227868852459016</v>
      </c>
      <c r="AC244">
        <v>0.122131147540984</v>
      </c>
    </row>
    <row r="245" spans="1:29">
      <c r="A245">
        <v>7</v>
      </c>
      <c r="B245">
        <v>34</v>
      </c>
      <c r="C245">
        <v>42</v>
      </c>
      <c r="D245">
        <v>12</v>
      </c>
      <c r="E245">
        <v>16</v>
      </c>
      <c r="F245">
        <v>9</v>
      </c>
      <c r="G245">
        <v>5</v>
      </c>
      <c r="H245">
        <v>0.28571428571428598</v>
      </c>
      <c r="I245">
        <v>0.38095238095238099</v>
      </c>
      <c r="J245">
        <v>0.214285714285714</v>
      </c>
      <c r="K245">
        <v>0.119047619047619</v>
      </c>
      <c r="L245">
        <v>44</v>
      </c>
      <c r="M245">
        <v>4</v>
      </c>
      <c r="N245">
        <v>24</v>
      </c>
      <c r="O245">
        <v>11</v>
      </c>
      <c r="P245">
        <v>5</v>
      </c>
      <c r="Q245" s="38">
        <v>9.0909090909090898E-2</v>
      </c>
      <c r="R245">
        <v>0.54545454545454497</v>
      </c>
      <c r="S245">
        <v>0.25</v>
      </c>
      <c r="T245">
        <v>0.11363636363636399</v>
      </c>
      <c r="U245">
        <v>44</v>
      </c>
      <c r="V245">
        <v>4</v>
      </c>
      <c r="W245">
        <v>16</v>
      </c>
      <c r="X245">
        <v>14</v>
      </c>
      <c r="Y245">
        <v>10</v>
      </c>
      <c r="Z245" s="38">
        <v>9.0909090909090898E-2</v>
      </c>
      <c r="AA245">
        <v>0.36363636363636398</v>
      </c>
      <c r="AB245">
        <v>0.31818181818181801</v>
      </c>
      <c r="AC245">
        <v>0.22727272727272699</v>
      </c>
    </row>
    <row r="246" spans="1:29">
      <c r="A246">
        <v>7</v>
      </c>
      <c r="B246">
        <v>35</v>
      </c>
      <c r="C246">
        <v>88</v>
      </c>
      <c r="D246">
        <v>16</v>
      </c>
      <c r="E246">
        <v>30</v>
      </c>
      <c r="F246">
        <v>25</v>
      </c>
      <c r="G246">
        <v>17</v>
      </c>
      <c r="H246">
        <v>0.18181818181818199</v>
      </c>
      <c r="I246">
        <v>0.34090909090909099</v>
      </c>
      <c r="J246">
        <v>0.28409090909090901</v>
      </c>
      <c r="K246">
        <v>0.19318181818181801</v>
      </c>
      <c r="L246">
        <v>88</v>
      </c>
      <c r="M246">
        <v>7</v>
      </c>
      <c r="N246">
        <v>36</v>
      </c>
      <c r="O246">
        <v>26</v>
      </c>
      <c r="P246">
        <v>19</v>
      </c>
      <c r="Q246" s="38">
        <v>7.9545454545454503E-2</v>
      </c>
      <c r="R246">
        <v>0.40909090909090901</v>
      </c>
      <c r="S246">
        <v>0.29545454545454503</v>
      </c>
      <c r="T246">
        <v>0.21590909090909099</v>
      </c>
      <c r="U246">
        <v>88</v>
      </c>
      <c r="V246">
        <v>16</v>
      </c>
      <c r="W246">
        <v>19</v>
      </c>
      <c r="X246">
        <v>24</v>
      </c>
      <c r="Y246">
        <v>29</v>
      </c>
      <c r="Z246">
        <v>0.18181818181818199</v>
      </c>
      <c r="AA246">
        <v>0.21590909090909099</v>
      </c>
      <c r="AB246">
        <v>0.27272727272727298</v>
      </c>
      <c r="AC246">
        <v>0.32954545454545497</v>
      </c>
    </row>
    <row r="247" spans="1:29">
      <c r="A247">
        <v>7</v>
      </c>
      <c r="B247">
        <v>36</v>
      </c>
      <c r="C247">
        <v>115</v>
      </c>
      <c r="D247">
        <v>5</v>
      </c>
      <c r="E247">
        <v>48</v>
      </c>
      <c r="F247">
        <v>37</v>
      </c>
      <c r="G247">
        <v>25</v>
      </c>
      <c r="H247" s="38">
        <v>4.3478260869565202E-2</v>
      </c>
      <c r="I247">
        <v>0.41739130434782601</v>
      </c>
      <c r="J247">
        <v>0.32173913043478303</v>
      </c>
      <c r="K247">
        <v>0.217391304347826</v>
      </c>
      <c r="L247">
        <v>118</v>
      </c>
      <c r="M247">
        <v>3</v>
      </c>
      <c r="N247">
        <v>50</v>
      </c>
      <c r="O247">
        <v>47</v>
      </c>
      <c r="P247">
        <v>18</v>
      </c>
      <c r="Q247" s="38">
        <v>2.5423728813559299E-2</v>
      </c>
      <c r="R247">
        <v>0.42372881355932202</v>
      </c>
      <c r="S247">
        <v>0.39830508474576298</v>
      </c>
      <c r="T247">
        <v>0.152542372881356</v>
      </c>
      <c r="U247">
        <v>118</v>
      </c>
      <c r="V247">
        <v>13</v>
      </c>
      <c r="W247">
        <v>45</v>
      </c>
      <c r="X247">
        <v>40</v>
      </c>
      <c r="Y247">
        <v>20</v>
      </c>
      <c r="Z247">
        <v>0.110169491525424</v>
      </c>
      <c r="AA247">
        <v>0.38135593220338998</v>
      </c>
      <c r="AB247">
        <v>0.338983050847458</v>
      </c>
      <c r="AC247">
        <v>0.169491525423729</v>
      </c>
    </row>
    <row r="248" spans="1:29">
      <c r="A248">
        <v>7</v>
      </c>
      <c r="B248">
        <v>37</v>
      </c>
      <c r="C248">
        <v>180</v>
      </c>
      <c r="D248">
        <v>11</v>
      </c>
      <c r="E248">
        <v>68</v>
      </c>
      <c r="F248">
        <v>58</v>
      </c>
      <c r="G248">
        <v>43</v>
      </c>
      <c r="H248" s="38">
        <v>6.1111111111111102E-2</v>
      </c>
      <c r="I248">
        <v>0.37777777777777799</v>
      </c>
      <c r="J248">
        <v>0.32222222222222202</v>
      </c>
      <c r="K248">
        <v>0.23888888888888901</v>
      </c>
      <c r="L248">
        <v>177</v>
      </c>
      <c r="M248">
        <v>7</v>
      </c>
      <c r="N248">
        <v>65</v>
      </c>
      <c r="O248">
        <v>66</v>
      </c>
      <c r="P248">
        <v>39</v>
      </c>
      <c r="Q248" s="38">
        <v>3.9548022598870101E-2</v>
      </c>
      <c r="R248">
        <v>0.36723163841807899</v>
      </c>
      <c r="S248">
        <v>0.37288135593220301</v>
      </c>
      <c r="T248">
        <v>0.22033898305084701</v>
      </c>
      <c r="U248">
        <v>178</v>
      </c>
      <c r="V248">
        <v>15</v>
      </c>
      <c r="W248">
        <v>53</v>
      </c>
      <c r="X248">
        <v>64</v>
      </c>
      <c r="Y248">
        <v>46</v>
      </c>
      <c r="Z248" s="38">
        <v>8.4269662921348298E-2</v>
      </c>
      <c r="AA248">
        <v>0.297752808988764</v>
      </c>
      <c r="AB248">
        <v>0.35955056179775302</v>
      </c>
      <c r="AC248">
        <v>0.25842696629213502</v>
      </c>
    </row>
    <row r="249" spans="1:29">
      <c r="A249">
        <v>7</v>
      </c>
      <c r="B249">
        <v>38</v>
      </c>
      <c r="C249">
        <v>1</v>
      </c>
      <c r="D249">
        <v>1</v>
      </c>
      <c r="E249">
        <v>0</v>
      </c>
      <c r="F249">
        <v>0</v>
      </c>
      <c r="G249">
        <v>0</v>
      </c>
      <c r="H249" t="s">
        <v>38</v>
      </c>
      <c r="I249" t="s">
        <v>38</v>
      </c>
      <c r="J249" t="s">
        <v>38</v>
      </c>
      <c r="K249" t="s">
        <v>38</v>
      </c>
      <c r="L249">
        <v>1</v>
      </c>
      <c r="M249">
        <v>0</v>
      </c>
      <c r="N249">
        <v>1</v>
      </c>
      <c r="O249">
        <v>0</v>
      </c>
      <c r="P249">
        <v>0</v>
      </c>
      <c r="Q249" t="s">
        <v>38</v>
      </c>
      <c r="R249" t="s">
        <v>38</v>
      </c>
      <c r="S249" t="s">
        <v>38</v>
      </c>
      <c r="T249" t="s">
        <v>38</v>
      </c>
      <c r="U249">
        <v>1</v>
      </c>
      <c r="V249">
        <v>0</v>
      </c>
      <c r="W249">
        <v>1</v>
      </c>
      <c r="X249">
        <v>0</v>
      </c>
      <c r="Y249">
        <v>0</v>
      </c>
      <c r="Z249" t="s">
        <v>38</v>
      </c>
      <c r="AA249" t="s">
        <v>38</v>
      </c>
      <c r="AB249" t="s">
        <v>38</v>
      </c>
      <c r="AC249" t="s">
        <v>38</v>
      </c>
    </row>
    <row r="250" spans="1:29">
      <c r="A250">
        <v>7</v>
      </c>
      <c r="B250">
        <v>39</v>
      </c>
      <c r="C250">
        <v>42</v>
      </c>
      <c r="D250">
        <v>11</v>
      </c>
      <c r="E250">
        <v>24</v>
      </c>
      <c r="F250">
        <v>6</v>
      </c>
      <c r="G250">
        <v>1</v>
      </c>
      <c r="H250">
        <v>0.26190476190476197</v>
      </c>
      <c r="I250">
        <v>0.57142857142857095</v>
      </c>
      <c r="J250">
        <v>0.14285714285714299</v>
      </c>
      <c r="K250" s="38">
        <v>2.3809523809523801E-2</v>
      </c>
      <c r="L250">
        <v>42</v>
      </c>
      <c r="M250">
        <v>4</v>
      </c>
      <c r="N250">
        <v>30</v>
      </c>
      <c r="O250">
        <v>7</v>
      </c>
      <c r="P250">
        <v>1</v>
      </c>
      <c r="Q250" s="38">
        <v>9.5238095238095205E-2</v>
      </c>
      <c r="R250">
        <v>0.71428571428571397</v>
      </c>
      <c r="S250">
        <v>0.16666666666666699</v>
      </c>
      <c r="T250" s="38">
        <v>2.3809523809523801E-2</v>
      </c>
      <c r="U250">
        <v>42</v>
      </c>
      <c r="V250">
        <v>14</v>
      </c>
      <c r="W250">
        <v>19</v>
      </c>
      <c r="X250">
        <v>6</v>
      </c>
      <c r="Y250">
        <v>3</v>
      </c>
      <c r="Z250">
        <v>0.33333333333333298</v>
      </c>
      <c r="AA250">
        <v>0.452380952380952</v>
      </c>
      <c r="AB250">
        <v>0.14285714285714299</v>
      </c>
      <c r="AC250" s="38">
        <v>7.1428571428571397E-2</v>
      </c>
    </row>
    <row r="251" spans="1:29">
      <c r="A251">
        <v>7</v>
      </c>
      <c r="B251">
        <v>40</v>
      </c>
      <c r="C251">
        <v>18</v>
      </c>
      <c r="D251">
        <v>1</v>
      </c>
      <c r="E251">
        <v>9</v>
      </c>
      <c r="F251">
        <v>6</v>
      </c>
      <c r="G251">
        <v>2</v>
      </c>
      <c r="H251" s="38">
        <v>5.5555555555555601E-2</v>
      </c>
      <c r="I251">
        <v>0.5</v>
      </c>
      <c r="J251">
        <v>0.33333333333333298</v>
      </c>
      <c r="K251">
        <v>0.11111111111111099</v>
      </c>
      <c r="L251">
        <v>18</v>
      </c>
      <c r="M251">
        <v>1</v>
      </c>
      <c r="N251">
        <v>9</v>
      </c>
      <c r="O251">
        <v>7</v>
      </c>
      <c r="P251">
        <v>1</v>
      </c>
      <c r="Q251" s="38">
        <v>5.5555555555555601E-2</v>
      </c>
      <c r="R251">
        <v>0.5</v>
      </c>
      <c r="S251">
        <v>0.38888888888888901</v>
      </c>
      <c r="T251" s="38">
        <v>5.5555555555555601E-2</v>
      </c>
      <c r="U251">
        <v>18</v>
      </c>
      <c r="V251">
        <v>2</v>
      </c>
      <c r="W251">
        <v>9</v>
      </c>
      <c r="X251">
        <v>5</v>
      </c>
      <c r="Y251">
        <v>2</v>
      </c>
      <c r="Z251">
        <v>0.11111111111111099</v>
      </c>
      <c r="AA251">
        <v>0.5</v>
      </c>
      <c r="AB251">
        <v>0.27777777777777801</v>
      </c>
      <c r="AC251">
        <v>0.11111111111111099</v>
      </c>
    </row>
    <row r="252" spans="1:29">
      <c r="A252">
        <v>7</v>
      </c>
      <c r="B252">
        <v>42</v>
      </c>
      <c r="C252">
        <v>94</v>
      </c>
      <c r="D252">
        <v>43</v>
      </c>
      <c r="E252">
        <v>43</v>
      </c>
      <c r="F252">
        <v>7</v>
      </c>
      <c r="G252">
        <v>1</v>
      </c>
      <c r="H252">
        <v>0.45744680851063801</v>
      </c>
      <c r="I252">
        <v>0.45744680851063801</v>
      </c>
      <c r="J252">
        <v>7.4468085106383003E-2</v>
      </c>
      <c r="K252" s="38">
        <v>1.0638297872340399E-2</v>
      </c>
      <c r="L252">
        <v>94</v>
      </c>
      <c r="M252">
        <v>30</v>
      </c>
      <c r="N252">
        <v>55</v>
      </c>
      <c r="O252">
        <v>8</v>
      </c>
      <c r="P252">
        <v>1</v>
      </c>
      <c r="Q252">
        <v>0.319148936170213</v>
      </c>
      <c r="R252">
        <v>0.58510638297872297</v>
      </c>
      <c r="S252" s="38">
        <v>8.5106382978723402E-2</v>
      </c>
      <c r="T252" s="38">
        <v>1.0638297872340399E-2</v>
      </c>
      <c r="U252">
        <v>96</v>
      </c>
      <c r="V252">
        <v>33</v>
      </c>
      <c r="W252">
        <v>37</v>
      </c>
      <c r="X252">
        <v>21</v>
      </c>
      <c r="Y252">
        <v>5</v>
      </c>
      <c r="Z252">
        <v>0.34375</v>
      </c>
      <c r="AA252">
        <v>0.38541666666666702</v>
      </c>
      <c r="AB252">
        <v>0.21875</v>
      </c>
      <c r="AC252" s="38">
        <v>5.2083333333333301E-2</v>
      </c>
    </row>
    <row r="253" spans="1:29">
      <c r="A253">
        <v>7</v>
      </c>
      <c r="B253">
        <v>43</v>
      </c>
      <c r="C253">
        <v>11</v>
      </c>
      <c r="D253">
        <v>6</v>
      </c>
      <c r="E253">
        <v>5</v>
      </c>
      <c r="F253">
        <v>0</v>
      </c>
      <c r="G253">
        <v>0</v>
      </c>
      <c r="H253">
        <v>0.54545454545454497</v>
      </c>
      <c r="I253">
        <v>0.45454545454545497</v>
      </c>
      <c r="J253">
        <v>0</v>
      </c>
      <c r="K253">
        <v>0</v>
      </c>
      <c r="L253">
        <v>11</v>
      </c>
      <c r="M253">
        <v>2</v>
      </c>
      <c r="N253">
        <v>8</v>
      </c>
      <c r="O253">
        <v>0</v>
      </c>
      <c r="P253">
        <v>1</v>
      </c>
      <c r="Q253">
        <v>0.18181818181818199</v>
      </c>
      <c r="R253">
        <v>0.72727272727272696</v>
      </c>
      <c r="S253">
        <v>0</v>
      </c>
      <c r="T253" s="38">
        <v>9.0909090909090898E-2</v>
      </c>
      <c r="U253">
        <v>11</v>
      </c>
      <c r="V253">
        <v>5</v>
      </c>
      <c r="W253">
        <v>4</v>
      </c>
      <c r="X253">
        <v>1</v>
      </c>
      <c r="Y253">
        <v>1</v>
      </c>
      <c r="Z253">
        <v>0.45454545454545497</v>
      </c>
      <c r="AA253">
        <v>0.36363636363636398</v>
      </c>
      <c r="AB253" s="38">
        <v>9.0909090909090898E-2</v>
      </c>
      <c r="AC253" s="38">
        <v>9.0909090909090898E-2</v>
      </c>
    </row>
    <row r="254" spans="1:29">
      <c r="A254">
        <v>7</v>
      </c>
      <c r="B254">
        <v>44</v>
      </c>
      <c r="C254">
        <v>18</v>
      </c>
      <c r="D254">
        <v>4</v>
      </c>
      <c r="E254">
        <v>10</v>
      </c>
      <c r="F254">
        <v>2</v>
      </c>
      <c r="G254">
        <v>2</v>
      </c>
      <c r="H254">
        <v>0.22222222222222199</v>
      </c>
      <c r="I254">
        <v>0.55555555555555602</v>
      </c>
      <c r="J254">
        <v>0.11111111111111099</v>
      </c>
      <c r="K254">
        <v>0.11111111111111099</v>
      </c>
      <c r="L254">
        <v>18</v>
      </c>
      <c r="M254">
        <v>1</v>
      </c>
      <c r="N254">
        <v>11</v>
      </c>
      <c r="O254">
        <v>3</v>
      </c>
      <c r="P254">
        <v>3</v>
      </c>
      <c r="Q254" s="38">
        <v>5.5555555555555601E-2</v>
      </c>
      <c r="R254">
        <v>0.61111111111111105</v>
      </c>
      <c r="S254">
        <v>0.16666666666666699</v>
      </c>
      <c r="T254">
        <v>0.16666666666666699</v>
      </c>
      <c r="U254">
        <v>18</v>
      </c>
      <c r="V254">
        <v>4</v>
      </c>
      <c r="W254">
        <v>4</v>
      </c>
      <c r="X254">
        <v>7</v>
      </c>
      <c r="Y254">
        <v>3</v>
      </c>
      <c r="Z254">
        <v>0.22222222222222199</v>
      </c>
      <c r="AA254">
        <v>0.22222222222222199</v>
      </c>
      <c r="AB254">
        <v>0.38888888888888901</v>
      </c>
      <c r="AC254">
        <v>0.16666666666666699</v>
      </c>
    </row>
    <row r="255" spans="1:29">
      <c r="A255">
        <v>7</v>
      </c>
      <c r="B255">
        <v>45</v>
      </c>
      <c r="C255">
        <v>67</v>
      </c>
      <c r="D255">
        <v>0</v>
      </c>
      <c r="E255">
        <v>24</v>
      </c>
      <c r="F255">
        <v>21</v>
      </c>
      <c r="G255">
        <v>22</v>
      </c>
      <c r="H255">
        <v>0</v>
      </c>
      <c r="I255">
        <v>0.35820895522388102</v>
      </c>
      <c r="J255">
        <v>0.31343283582089598</v>
      </c>
      <c r="K255">
        <v>0.328358208955224</v>
      </c>
      <c r="L255">
        <v>68</v>
      </c>
      <c r="M255">
        <v>0</v>
      </c>
      <c r="N255">
        <v>25</v>
      </c>
      <c r="O255">
        <v>23</v>
      </c>
      <c r="P255">
        <v>20</v>
      </c>
      <c r="Q255">
        <v>0</v>
      </c>
      <c r="R255">
        <v>0.36764705882352899</v>
      </c>
      <c r="S255">
        <v>0.33823529411764702</v>
      </c>
      <c r="T255">
        <v>0.29411764705882398</v>
      </c>
      <c r="U255">
        <v>68</v>
      </c>
      <c r="V255">
        <v>2</v>
      </c>
      <c r="W255">
        <v>21</v>
      </c>
      <c r="X255">
        <v>15</v>
      </c>
      <c r="Y255">
        <v>30</v>
      </c>
      <c r="Z255" s="38">
        <v>2.9411764705882401E-2</v>
      </c>
      <c r="AA255">
        <v>0.308823529411765</v>
      </c>
      <c r="AB255">
        <v>0.220588235294118</v>
      </c>
      <c r="AC255">
        <v>0.441176470588235</v>
      </c>
    </row>
    <row r="256" spans="1:29">
      <c r="A256">
        <v>7</v>
      </c>
      <c r="B256">
        <v>46</v>
      </c>
      <c r="C256">
        <v>11</v>
      </c>
      <c r="D256">
        <v>0</v>
      </c>
      <c r="E256">
        <v>6</v>
      </c>
      <c r="F256">
        <v>4</v>
      </c>
      <c r="G256">
        <v>1</v>
      </c>
      <c r="H256">
        <v>0</v>
      </c>
      <c r="I256">
        <v>0.54545454545454497</v>
      </c>
      <c r="J256">
        <v>0.36363636363636398</v>
      </c>
      <c r="K256" s="38">
        <v>9.0909090909090898E-2</v>
      </c>
      <c r="L256">
        <v>11</v>
      </c>
      <c r="M256">
        <v>0</v>
      </c>
      <c r="N256">
        <v>6</v>
      </c>
      <c r="O256">
        <v>5</v>
      </c>
      <c r="P256">
        <v>0</v>
      </c>
      <c r="Q256">
        <v>0</v>
      </c>
      <c r="R256">
        <v>0.54545454545454497</v>
      </c>
      <c r="S256">
        <v>0.45454545454545497</v>
      </c>
      <c r="T256">
        <v>0</v>
      </c>
      <c r="U256">
        <v>11</v>
      </c>
      <c r="V256">
        <v>1</v>
      </c>
      <c r="W256">
        <v>6</v>
      </c>
      <c r="X256">
        <v>4</v>
      </c>
      <c r="Y256">
        <v>0</v>
      </c>
      <c r="Z256" s="38">
        <v>9.0909090909090898E-2</v>
      </c>
      <c r="AA256">
        <v>0.54545454545454497</v>
      </c>
      <c r="AB256">
        <v>0.36363636363636398</v>
      </c>
      <c r="AC256">
        <v>0</v>
      </c>
    </row>
    <row r="257" spans="1:29">
      <c r="A257">
        <v>7</v>
      </c>
      <c r="B257">
        <v>47</v>
      </c>
      <c r="C257">
        <v>31</v>
      </c>
      <c r="D257">
        <v>14</v>
      </c>
      <c r="E257">
        <v>12</v>
      </c>
      <c r="F257">
        <v>4</v>
      </c>
      <c r="G257">
        <v>1</v>
      </c>
      <c r="H257">
        <v>0.45161290322580599</v>
      </c>
      <c r="I257">
        <v>0.38709677419354799</v>
      </c>
      <c r="J257">
        <v>0.12903225806451599</v>
      </c>
      <c r="K257">
        <v>3.2258064516128997E-2</v>
      </c>
      <c r="L257">
        <v>31</v>
      </c>
      <c r="M257">
        <v>5</v>
      </c>
      <c r="N257">
        <v>20</v>
      </c>
      <c r="O257">
        <v>5</v>
      </c>
      <c r="P257">
        <v>1</v>
      </c>
      <c r="Q257">
        <v>0.16129032258064499</v>
      </c>
      <c r="R257">
        <v>0.64516129032258096</v>
      </c>
      <c r="S257">
        <v>0.16129032258064499</v>
      </c>
      <c r="T257">
        <v>3.2258064516128997E-2</v>
      </c>
      <c r="U257">
        <v>31</v>
      </c>
      <c r="V257">
        <v>18</v>
      </c>
      <c r="W257">
        <v>6</v>
      </c>
      <c r="X257">
        <v>6</v>
      </c>
      <c r="Y257">
        <v>1</v>
      </c>
      <c r="Z257">
        <v>0.58064516129032295</v>
      </c>
      <c r="AA257">
        <v>0.19354838709677399</v>
      </c>
      <c r="AB257">
        <v>0.19354838709677399</v>
      </c>
      <c r="AC257">
        <v>3.2258064516128997E-2</v>
      </c>
    </row>
    <row r="258" spans="1:29">
      <c r="A258">
        <v>7</v>
      </c>
      <c r="B258">
        <v>48</v>
      </c>
      <c r="C258">
        <v>77</v>
      </c>
      <c r="D258">
        <v>16</v>
      </c>
      <c r="E258">
        <v>45</v>
      </c>
      <c r="F258">
        <v>10</v>
      </c>
      <c r="G258">
        <v>6</v>
      </c>
      <c r="H258">
        <v>0.207792207792208</v>
      </c>
      <c r="I258">
        <v>0.58441558441558406</v>
      </c>
      <c r="J258">
        <v>0.12987012987013</v>
      </c>
      <c r="K258" s="38">
        <v>7.7922077922077906E-2</v>
      </c>
      <c r="L258">
        <v>77</v>
      </c>
      <c r="M258">
        <v>9</v>
      </c>
      <c r="N258">
        <v>44</v>
      </c>
      <c r="O258">
        <v>17</v>
      </c>
      <c r="P258">
        <v>7</v>
      </c>
      <c r="Q258">
        <v>0.11688311688311701</v>
      </c>
      <c r="R258">
        <v>0.57142857142857095</v>
      </c>
      <c r="S258">
        <v>0.22077922077922099</v>
      </c>
      <c r="T258" s="38">
        <v>9.0909090909090898E-2</v>
      </c>
      <c r="U258">
        <v>77</v>
      </c>
      <c r="V258">
        <v>16</v>
      </c>
      <c r="W258">
        <v>35</v>
      </c>
      <c r="X258">
        <v>19</v>
      </c>
      <c r="Y258">
        <v>7</v>
      </c>
      <c r="Z258">
        <v>0.207792207792208</v>
      </c>
      <c r="AA258">
        <v>0.45454545454545497</v>
      </c>
      <c r="AB258">
        <v>0.246753246753247</v>
      </c>
      <c r="AC258" s="38">
        <v>9.0909090909090898E-2</v>
      </c>
    </row>
    <row r="259" spans="1:29">
      <c r="A259">
        <v>7</v>
      </c>
      <c r="B259">
        <v>49</v>
      </c>
      <c r="C259">
        <v>27</v>
      </c>
      <c r="D259">
        <v>7</v>
      </c>
      <c r="E259">
        <v>17</v>
      </c>
      <c r="F259">
        <v>3</v>
      </c>
      <c r="G259">
        <v>0</v>
      </c>
      <c r="H259">
        <v>0.25925925925925902</v>
      </c>
      <c r="I259">
        <v>0.62962962962962998</v>
      </c>
      <c r="J259">
        <v>0.11111111111111099</v>
      </c>
      <c r="K259">
        <v>0</v>
      </c>
      <c r="L259">
        <v>27</v>
      </c>
      <c r="M259">
        <v>1</v>
      </c>
      <c r="N259">
        <v>22</v>
      </c>
      <c r="O259">
        <v>2</v>
      </c>
      <c r="P259">
        <v>2</v>
      </c>
      <c r="Q259">
        <v>3.7037037037037E-2</v>
      </c>
      <c r="R259">
        <v>0.81481481481481499</v>
      </c>
      <c r="S259" s="38">
        <v>7.4074074074074098E-2</v>
      </c>
      <c r="T259" s="38">
        <v>7.4074074074074098E-2</v>
      </c>
      <c r="U259">
        <v>27</v>
      </c>
      <c r="V259">
        <v>11</v>
      </c>
      <c r="W259">
        <v>8</v>
      </c>
      <c r="X259">
        <v>5</v>
      </c>
      <c r="Y259">
        <v>3</v>
      </c>
      <c r="Z259">
        <v>0.407407407407407</v>
      </c>
      <c r="AA259">
        <v>0.296296296296296</v>
      </c>
      <c r="AB259">
        <v>0.18518518518518501</v>
      </c>
      <c r="AC259">
        <v>0.11111111111111099</v>
      </c>
    </row>
    <row r="260" spans="1:29">
      <c r="A260">
        <v>7</v>
      </c>
      <c r="B260">
        <v>50</v>
      </c>
      <c r="C260">
        <v>12</v>
      </c>
      <c r="D260">
        <v>1</v>
      </c>
      <c r="E260">
        <v>10</v>
      </c>
      <c r="F260">
        <v>1</v>
      </c>
      <c r="G260">
        <v>0</v>
      </c>
      <c r="H260" s="38">
        <v>8.3333333333333301E-2</v>
      </c>
      <c r="I260">
        <v>0.83333333333333304</v>
      </c>
      <c r="J260" s="38">
        <v>8.3333333333333301E-2</v>
      </c>
      <c r="K260">
        <v>0</v>
      </c>
      <c r="L260">
        <v>12</v>
      </c>
      <c r="M260">
        <v>0</v>
      </c>
      <c r="N260">
        <v>10</v>
      </c>
      <c r="O260">
        <v>2</v>
      </c>
      <c r="P260">
        <v>0</v>
      </c>
      <c r="Q260">
        <v>0</v>
      </c>
      <c r="R260" t="s">
        <v>46</v>
      </c>
      <c r="S260" t="s">
        <v>45</v>
      </c>
      <c r="T260">
        <v>0</v>
      </c>
      <c r="U260">
        <v>12</v>
      </c>
      <c r="V260">
        <v>2</v>
      </c>
      <c r="W260">
        <v>5</v>
      </c>
      <c r="X260">
        <v>5</v>
      </c>
      <c r="Y260">
        <v>0</v>
      </c>
      <c r="Z260">
        <v>0.16666666666666699</v>
      </c>
      <c r="AA260">
        <v>0.41666666666666702</v>
      </c>
      <c r="AB260">
        <v>0.41666666666666702</v>
      </c>
      <c r="AC260">
        <v>0</v>
      </c>
    </row>
    <row r="261" spans="1:29">
      <c r="A261">
        <v>7</v>
      </c>
      <c r="B261">
        <v>51</v>
      </c>
      <c r="C261">
        <v>37</v>
      </c>
      <c r="D261">
        <v>0</v>
      </c>
      <c r="E261">
        <v>15</v>
      </c>
      <c r="F261">
        <v>12</v>
      </c>
      <c r="G261">
        <v>10</v>
      </c>
      <c r="H261">
        <v>0</v>
      </c>
      <c r="I261">
        <v>0.40540540540540498</v>
      </c>
      <c r="J261">
        <v>0.32432432432432401</v>
      </c>
      <c r="K261">
        <v>0.27027027027027001</v>
      </c>
      <c r="L261">
        <v>37</v>
      </c>
      <c r="M261">
        <v>0</v>
      </c>
      <c r="N261">
        <v>10</v>
      </c>
      <c r="O261">
        <v>17</v>
      </c>
      <c r="P261">
        <v>10</v>
      </c>
      <c r="Q261">
        <v>0</v>
      </c>
      <c r="R261">
        <v>0.27027027027027001</v>
      </c>
      <c r="S261">
        <v>0.45945945945945899</v>
      </c>
      <c r="T261">
        <v>0.27027027027027001</v>
      </c>
      <c r="U261">
        <v>37</v>
      </c>
      <c r="V261">
        <v>0</v>
      </c>
      <c r="W261">
        <v>9</v>
      </c>
      <c r="X261">
        <v>9</v>
      </c>
      <c r="Y261">
        <v>19</v>
      </c>
      <c r="Z261">
        <v>0</v>
      </c>
      <c r="AA261">
        <v>0.24324324324324301</v>
      </c>
      <c r="AB261">
        <v>0.24324324324324301</v>
      </c>
      <c r="AC261">
        <v>0.51351351351351304</v>
      </c>
    </row>
    <row r="262" spans="1:29">
      <c r="A262">
        <v>7</v>
      </c>
      <c r="B262">
        <v>52</v>
      </c>
      <c r="C262">
        <v>131</v>
      </c>
      <c r="D262">
        <v>37</v>
      </c>
      <c r="E262">
        <v>66</v>
      </c>
      <c r="F262">
        <v>19</v>
      </c>
      <c r="G262">
        <v>9</v>
      </c>
      <c r="H262">
        <v>0.28244274809160302</v>
      </c>
      <c r="I262">
        <v>0.50381679389313005</v>
      </c>
      <c r="J262">
        <v>0.14503816793893101</v>
      </c>
      <c r="K262" s="38">
        <v>6.8702290076335895E-2</v>
      </c>
      <c r="L262">
        <v>131</v>
      </c>
      <c r="M262">
        <v>19</v>
      </c>
      <c r="N262">
        <v>72</v>
      </c>
      <c r="O262">
        <v>34</v>
      </c>
      <c r="P262">
        <v>6</v>
      </c>
      <c r="Q262">
        <v>0.14503816793893101</v>
      </c>
      <c r="R262">
        <v>0.54961832061068705</v>
      </c>
      <c r="S262">
        <v>0.25954198473282403</v>
      </c>
      <c r="T262" s="38">
        <v>4.58015267175573E-2</v>
      </c>
      <c r="U262">
        <v>135</v>
      </c>
      <c r="V262">
        <v>21</v>
      </c>
      <c r="W262">
        <v>54</v>
      </c>
      <c r="X262">
        <v>39</v>
      </c>
      <c r="Y262">
        <v>21</v>
      </c>
      <c r="Z262">
        <v>0.155555555555556</v>
      </c>
      <c r="AA262">
        <v>0.4</v>
      </c>
      <c r="AB262">
        <v>0.28888888888888897</v>
      </c>
      <c r="AC262">
        <v>0.155555555555556</v>
      </c>
    </row>
    <row r="263" spans="1:29">
      <c r="A263">
        <v>7</v>
      </c>
      <c r="B263">
        <v>53</v>
      </c>
      <c r="C263">
        <v>7</v>
      </c>
      <c r="D263">
        <v>0</v>
      </c>
      <c r="E263">
        <v>2</v>
      </c>
      <c r="F263">
        <v>3</v>
      </c>
      <c r="G263">
        <v>2</v>
      </c>
      <c r="H263">
        <v>0</v>
      </c>
      <c r="I263">
        <v>0.28571428571428598</v>
      </c>
      <c r="J263">
        <v>0.42857142857142899</v>
      </c>
      <c r="K263">
        <v>0.28571428571428598</v>
      </c>
      <c r="L263">
        <v>7</v>
      </c>
      <c r="M263">
        <v>0</v>
      </c>
      <c r="N263">
        <v>2</v>
      </c>
      <c r="O263">
        <v>4</v>
      </c>
      <c r="P263">
        <v>1</v>
      </c>
      <c r="Q263">
        <v>0</v>
      </c>
      <c r="R263">
        <v>0.28571428571428598</v>
      </c>
      <c r="S263">
        <v>0.57142857142857095</v>
      </c>
      <c r="T263">
        <v>0.14285714285714299</v>
      </c>
      <c r="U263">
        <v>7</v>
      </c>
      <c r="V263">
        <v>0</v>
      </c>
      <c r="W263">
        <v>1</v>
      </c>
      <c r="X263">
        <v>3</v>
      </c>
      <c r="Y263">
        <v>3</v>
      </c>
      <c r="Z263">
        <v>0</v>
      </c>
      <c r="AA263">
        <v>0.14285714285714299</v>
      </c>
      <c r="AB263">
        <v>0.42857142857142899</v>
      </c>
      <c r="AC263">
        <v>0.42857142857142899</v>
      </c>
    </row>
    <row r="264" spans="1:29">
      <c r="A264">
        <v>7</v>
      </c>
      <c r="B264">
        <v>54</v>
      </c>
      <c r="C264">
        <v>29</v>
      </c>
      <c r="D264">
        <v>0</v>
      </c>
      <c r="E264">
        <v>5</v>
      </c>
      <c r="F264">
        <v>9</v>
      </c>
      <c r="G264">
        <v>15</v>
      </c>
      <c r="H264">
        <v>0</v>
      </c>
      <c r="I264">
        <v>0.17241379310344801</v>
      </c>
      <c r="J264">
        <v>0.31034482758620702</v>
      </c>
      <c r="K264">
        <v>0.51724137931034497</v>
      </c>
      <c r="L264">
        <v>31</v>
      </c>
      <c r="M264">
        <v>0</v>
      </c>
      <c r="N264">
        <v>4</v>
      </c>
      <c r="O264">
        <v>15</v>
      </c>
      <c r="P264">
        <v>12</v>
      </c>
      <c r="Q264">
        <v>0</v>
      </c>
      <c r="R264">
        <v>0.12903225806451599</v>
      </c>
      <c r="S264">
        <v>0.483870967741936</v>
      </c>
      <c r="T264">
        <v>0.38709677419354799</v>
      </c>
      <c r="U264">
        <v>31</v>
      </c>
      <c r="V264">
        <v>1</v>
      </c>
      <c r="W264">
        <v>1</v>
      </c>
      <c r="X264">
        <v>9</v>
      </c>
      <c r="Y264">
        <v>20</v>
      </c>
      <c r="Z264">
        <v>3.2258064516128997E-2</v>
      </c>
      <c r="AA264">
        <v>3.2258064516128997E-2</v>
      </c>
      <c r="AB264">
        <v>0.29032258064516098</v>
      </c>
      <c r="AC264">
        <v>0.64516129032258096</v>
      </c>
    </row>
    <row r="265" spans="1:29">
      <c r="A265">
        <v>7</v>
      </c>
      <c r="B265">
        <v>55</v>
      </c>
      <c r="C265">
        <v>29</v>
      </c>
      <c r="D265">
        <v>1</v>
      </c>
      <c r="E265">
        <v>15</v>
      </c>
      <c r="F265">
        <v>10</v>
      </c>
      <c r="G265">
        <v>3</v>
      </c>
      <c r="H265" s="38">
        <v>3.4482758620689703E-2</v>
      </c>
      <c r="I265">
        <v>0.51724137931034497</v>
      </c>
      <c r="J265">
        <v>0.34482758620689702</v>
      </c>
      <c r="K265">
        <v>0.10344827586206901</v>
      </c>
      <c r="L265">
        <v>29</v>
      </c>
      <c r="M265">
        <v>0</v>
      </c>
      <c r="N265">
        <v>14</v>
      </c>
      <c r="O265">
        <v>13</v>
      </c>
      <c r="P265">
        <v>2</v>
      </c>
      <c r="Q265">
        <v>0</v>
      </c>
      <c r="R265">
        <v>0.48275862068965503</v>
      </c>
      <c r="S265">
        <v>0.44827586206896602</v>
      </c>
      <c r="T265" s="38">
        <v>6.8965517241379296E-2</v>
      </c>
      <c r="U265">
        <v>29</v>
      </c>
      <c r="V265">
        <v>0</v>
      </c>
      <c r="W265">
        <v>10</v>
      </c>
      <c r="X265">
        <v>12</v>
      </c>
      <c r="Y265">
        <v>7</v>
      </c>
      <c r="Z265">
        <v>0</v>
      </c>
      <c r="AA265">
        <v>0.34482758620689702</v>
      </c>
      <c r="AB265">
        <v>0.41379310344827602</v>
      </c>
      <c r="AC265">
        <v>0.24137931034482801</v>
      </c>
    </row>
    <row r="266" spans="1:29">
      <c r="A266">
        <v>7</v>
      </c>
      <c r="B266">
        <v>56</v>
      </c>
      <c r="C266">
        <v>22</v>
      </c>
      <c r="D266">
        <v>8</v>
      </c>
      <c r="E266">
        <v>7</v>
      </c>
      <c r="F266">
        <v>7</v>
      </c>
      <c r="G266">
        <v>0</v>
      </c>
      <c r="H266">
        <v>0.36363636363636398</v>
      </c>
      <c r="I266">
        <v>0.31818181818181801</v>
      </c>
      <c r="J266">
        <v>0.31818181818181801</v>
      </c>
      <c r="K266">
        <v>0</v>
      </c>
      <c r="L266">
        <v>22</v>
      </c>
      <c r="M266">
        <v>3</v>
      </c>
      <c r="N266">
        <v>10</v>
      </c>
      <c r="O266">
        <v>8</v>
      </c>
      <c r="P266">
        <v>1</v>
      </c>
      <c r="Q266">
        <v>0.13636363636363599</v>
      </c>
      <c r="R266">
        <v>0.45454545454545497</v>
      </c>
      <c r="S266">
        <v>0.36363636363636398</v>
      </c>
      <c r="T266" s="38">
        <v>4.5454545454545497E-2</v>
      </c>
      <c r="U266">
        <v>22</v>
      </c>
      <c r="V266">
        <v>3</v>
      </c>
      <c r="W266">
        <v>15</v>
      </c>
      <c r="X266">
        <v>3</v>
      </c>
      <c r="Y266">
        <v>1</v>
      </c>
      <c r="Z266">
        <v>0.13636363636363599</v>
      </c>
      <c r="AA266">
        <v>0.68181818181818199</v>
      </c>
      <c r="AB266">
        <v>0.13636363636363599</v>
      </c>
      <c r="AC266" s="38">
        <v>4.5454545454545497E-2</v>
      </c>
    </row>
    <row r="267" spans="1:29">
      <c r="A267">
        <v>8</v>
      </c>
      <c r="B267">
        <v>2</v>
      </c>
      <c r="C267">
        <v>51</v>
      </c>
      <c r="D267">
        <v>12</v>
      </c>
      <c r="E267">
        <v>31</v>
      </c>
      <c r="F267">
        <v>6</v>
      </c>
      <c r="G267">
        <v>2</v>
      </c>
      <c r="H267">
        <v>0.23529411764705899</v>
      </c>
      <c r="I267">
        <v>0.60784313725490202</v>
      </c>
      <c r="J267">
        <v>0.11764705882352899</v>
      </c>
      <c r="K267" s="38">
        <v>3.9215686274509803E-2</v>
      </c>
      <c r="L267">
        <v>52</v>
      </c>
      <c r="M267">
        <v>1</v>
      </c>
      <c r="N267">
        <v>40</v>
      </c>
      <c r="O267">
        <v>8</v>
      </c>
      <c r="P267">
        <v>3</v>
      </c>
      <c r="Q267" s="38">
        <v>1.9230769230769201E-2</v>
      </c>
      <c r="R267">
        <v>0.76923076923076905</v>
      </c>
      <c r="S267">
        <v>0.15384615384615399</v>
      </c>
      <c r="T267" s="38">
        <v>5.7692307692307702E-2</v>
      </c>
      <c r="U267">
        <v>51</v>
      </c>
      <c r="V267">
        <v>11</v>
      </c>
      <c r="W267">
        <v>21</v>
      </c>
      <c r="X267">
        <v>8</v>
      </c>
      <c r="Y267">
        <v>11</v>
      </c>
      <c r="Z267">
        <v>0.21568627450980399</v>
      </c>
      <c r="AA267">
        <v>0.41176470588235298</v>
      </c>
      <c r="AB267">
        <v>0.15686274509803899</v>
      </c>
      <c r="AC267">
        <v>0.21568627450980399</v>
      </c>
    </row>
    <row r="268" spans="1:29">
      <c r="A268">
        <v>8</v>
      </c>
      <c r="B268">
        <v>3</v>
      </c>
      <c r="C268">
        <v>45</v>
      </c>
      <c r="D268">
        <v>9</v>
      </c>
      <c r="E268">
        <v>25</v>
      </c>
      <c r="F268">
        <v>10</v>
      </c>
      <c r="G268">
        <v>1</v>
      </c>
      <c r="H268">
        <v>0.2</v>
      </c>
      <c r="I268">
        <v>0.55555555555555602</v>
      </c>
      <c r="J268">
        <v>0.22222222222222199</v>
      </c>
      <c r="K268" s="38">
        <v>2.2222222222222199E-2</v>
      </c>
      <c r="L268">
        <v>46</v>
      </c>
      <c r="M268">
        <v>3</v>
      </c>
      <c r="N268">
        <v>28</v>
      </c>
      <c r="O268">
        <v>12</v>
      </c>
      <c r="P268">
        <v>3</v>
      </c>
      <c r="Q268" s="38">
        <v>6.5217391304347797E-2</v>
      </c>
      <c r="R268">
        <v>0.60869565217391297</v>
      </c>
      <c r="S268">
        <v>0.26086956521739102</v>
      </c>
      <c r="T268" s="38">
        <v>6.5217391304347797E-2</v>
      </c>
      <c r="U268">
        <v>46</v>
      </c>
      <c r="V268">
        <v>4</v>
      </c>
      <c r="W268">
        <v>21</v>
      </c>
      <c r="X268">
        <v>11</v>
      </c>
      <c r="Y268">
        <v>10</v>
      </c>
      <c r="Z268" s="38">
        <v>8.6956521739130405E-2</v>
      </c>
      <c r="AA268">
        <v>0.45652173913043498</v>
      </c>
      <c r="AB268">
        <v>0.23913043478260901</v>
      </c>
      <c r="AC268">
        <v>0.217391304347826</v>
      </c>
    </row>
    <row r="269" spans="1:29">
      <c r="A269">
        <v>8</v>
      </c>
      <c r="B269">
        <v>4</v>
      </c>
      <c r="C269">
        <v>4</v>
      </c>
      <c r="D269">
        <v>0</v>
      </c>
      <c r="E269">
        <v>2</v>
      </c>
      <c r="F269">
        <v>0</v>
      </c>
      <c r="G269">
        <v>2</v>
      </c>
      <c r="H269" t="s">
        <v>38</v>
      </c>
      <c r="I269" t="s">
        <v>38</v>
      </c>
      <c r="J269" t="s">
        <v>38</v>
      </c>
      <c r="K269" t="s">
        <v>38</v>
      </c>
      <c r="L269">
        <v>4</v>
      </c>
      <c r="M269">
        <v>0</v>
      </c>
      <c r="N269">
        <v>2</v>
      </c>
      <c r="O269">
        <v>1</v>
      </c>
      <c r="P269">
        <v>1</v>
      </c>
      <c r="Q269" t="s">
        <v>38</v>
      </c>
      <c r="R269" t="s">
        <v>38</v>
      </c>
      <c r="S269" t="s">
        <v>38</v>
      </c>
      <c r="T269" t="s">
        <v>38</v>
      </c>
      <c r="U269">
        <v>4</v>
      </c>
      <c r="V269">
        <v>0</v>
      </c>
      <c r="W269">
        <v>2</v>
      </c>
      <c r="X269">
        <v>0</v>
      </c>
      <c r="Y269">
        <v>2</v>
      </c>
      <c r="Z269" t="s">
        <v>38</v>
      </c>
      <c r="AA269" t="s">
        <v>38</v>
      </c>
      <c r="AB269" t="s">
        <v>38</v>
      </c>
      <c r="AC269" t="s">
        <v>38</v>
      </c>
    </row>
    <row r="270" spans="1:29">
      <c r="A270">
        <v>8</v>
      </c>
      <c r="B270">
        <v>5</v>
      </c>
      <c r="C270">
        <v>3841</v>
      </c>
      <c r="D270">
        <v>1268</v>
      </c>
      <c r="E270">
        <v>1845</v>
      </c>
      <c r="F270">
        <v>551</v>
      </c>
      <c r="G270">
        <v>177</v>
      </c>
      <c r="H270">
        <v>0.33012236396771699</v>
      </c>
      <c r="I270">
        <v>0.48034366050507699</v>
      </c>
      <c r="J270">
        <v>0.14345222598281701</v>
      </c>
      <c r="K270" s="38">
        <v>4.6081749544389497E-2</v>
      </c>
      <c r="L270">
        <v>3838</v>
      </c>
      <c r="M270">
        <v>264</v>
      </c>
      <c r="N270">
        <v>2641</v>
      </c>
      <c r="O270">
        <v>708</v>
      </c>
      <c r="P270">
        <v>225</v>
      </c>
      <c r="Q270" s="38">
        <v>6.8785825951016205E-2</v>
      </c>
      <c r="R270">
        <v>0.68811881188118795</v>
      </c>
      <c r="S270">
        <v>0.184471078686816</v>
      </c>
      <c r="T270" s="38">
        <v>5.86242834809797E-2</v>
      </c>
      <c r="U270">
        <v>3848</v>
      </c>
      <c r="V270">
        <v>971</v>
      </c>
      <c r="W270">
        <v>1509</v>
      </c>
      <c r="X270">
        <v>679</v>
      </c>
      <c r="Y270">
        <v>689</v>
      </c>
      <c r="Z270">
        <v>0.252338877338877</v>
      </c>
      <c r="AA270">
        <v>0.39215176715176697</v>
      </c>
      <c r="AB270">
        <v>0.176455301455301</v>
      </c>
      <c r="AC270">
        <v>0.179054054054054</v>
      </c>
    </row>
    <row r="271" spans="1:29">
      <c r="A271">
        <v>8</v>
      </c>
      <c r="B271">
        <v>6</v>
      </c>
      <c r="C271">
        <v>27</v>
      </c>
      <c r="D271">
        <v>5</v>
      </c>
      <c r="E271">
        <v>20</v>
      </c>
      <c r="F271">
        <v>2</v>
      </c>
      <c r="G271">
        <v>0</v>
      </c>
      <c r="H271">
        <v>0.18518518518518501</v>
      </c>
      <c r="I271">
        <v>0.74074074074074103</v>
      </c>
      <c r="J271" s="38">
        <v>7.4074074074074098E-2</v>
      </c>
      <c r="K271">
        <v>0</v>
      </c>
      <c r="L271">
        <v>27</v>
      </c>
      <c r="M271">
        <v>0</v>
      </c>
      <c r="N271">
        <v>21</v>
      </c>
      <c r="O271">
        <v>6</v>
      </c>
      <c r="P271">
        <v>0</v>
      </c>
      <c r="Q271">
        <v>0</v>
      </c>
      <c r="R271">
        <v>0.77777777777777801</v>
      </c>
      <c r="S271">
        <v>0.22222222222222199</v>
      </c>
      <c r="T271">
        <v>0</v>
      </c>
      <c r="U271">
        <v>27</v>
      </c>
      <c r="V271">
        <v>3</v>
      </c>
      <c r="W271">
        <v>14</v>
      </c>
      <c r="X271">
        <v>6</v>
      </c>
      <c r="Y271">
        <v>4</v>
      </c>
      <c r="Z271">
        <v>0.11111111111111099</v>
      </c>
      <c r="AA271">
        <v>0.51851851851851805</v>
      </c>
      <c r="AB271">
        <v>0.22222222222222199</v>
      </c>
      <c r="AC271">
        <v>0.148148148148148</v>
      </c>
    </row>
    <row r="272" spans="1:29">
      <c r="A272">
        <v>8</v>
      </c>
      <c r="B272">
        <v>7</v>
      </c>
      <c r="C272">
        <v>111</v>
      </c>
      <c r="D272">
        <v>6</v>
      </c>
      <c r="E272">
        <v>53</v>
      </c>
      <c r="F272">
        <v>45</v>
      </c>
      <c r="G272">
        <v>7</v>
      </c>
      <c r="H272" s="38">
        <v>5.4054054054054099E-2</v>
      </c>
      <c r="I272">
        <v>0.47747747747747699</v>
      </c>
      <c r="J272">
        <v>0.40540540540540498</v>
      </c>
      <c r="K272" s="38">
        <v>6.3063063063063099E-2</v>
      </c>
      <c r="L272">
        <v>111</v>
      </c>
      <c r="M272">
        <v>1</v>
      </c>
      <c r="N272">
        <v>51</v>
      </c>
      <c r="O272">
        <v>46</v>
      </c>
      <c r="P272">
        <v>13</v>
      </c>
      <c r="Q272" s="38">
        <v>9.0090090090090107E-3</v>
      </c>
      <c r="R272">
        <v>0.45945945945945899</v>
      </c>
      <c r="S272">
        <v>0.41441441441441401</v>
      </c>
      <c r="T272">
        <v>0.117117117117117</v>
      </c>
      <c r="U272">
        <v>111</v>
      </c>
      <c r="V272">
        <v>5</v>
      </c>
      <c r="W272">
        <v>34</v>
      </c>
      <c r="X272">
        <v>26</v>
      </c>
      <c r="Y272">
        <v>46</v>
      </c>
      <c r="Z272">
        <v>4.5045045045045001E-2</v>
      </c>
      <c r="AA272">
        <v>0.30630630630630601</v>
      </c>
      <c r="AB272">
        <v>0.23423423423423401</v>
      </c>
      <c r="AC272">
        <v>0.41441441441441401</v>
      </c>
    </row>
    <row r="273" spans="1:29">
      <c r="A273">
        <v>8</v>
      </c>
      <c r="B273">
        <v>8</v>
      </c>
      <c r="C273">
        <v>10</v>
      </c>
      <c r="D273">
        <v>1</v>
      </c>
      <c r="E273">
        <v>9</v>
      </c>
      <c r="F273">
        <v>0</v>
      </c>
      <c r="G273">
        <v>0</v>
      </c>
      <c r="H273" t="s">
        <v>45</v>
      </c>
      <c r="I273" t="s">
        <v>46</v>
      </c>
      <c r="J273">
        <v>0</v>
      </c>
      <c r="K273">
        <v>0</v>
      </c>
      <c r="L273">
        <v>10</v>
      </c>
      <c r="M273">
        <v>0</v>
      </c>
      <c r="N273">
        <v>9</v>
      </c>
      <c r="O273">
        <v>1</v>
      </c>
      <c r="P273">
        <v>0</v>
      </c>
      <c r="Q273">
        <v>0</v>
      </c>
      <c r="R273" t="s">
        <v>46</v>
      </c>
      <c r="S273" t="s">
        <v>45</v>
      </c>
      <c r="T273">
        <v>0</v>
      </c>
      <c r="U273">
        <v>10</v>
      </c>
      <c r="V273">
        <v>1</v>
      </c>
      <c r="W273">
        <v>7</v>
      </c>
      <c r="X273">
        <v>2</v>
      </c>
      <c r="Y273">
        <v>0</v>
      </c>
      <c r="Z273">
        <v>0.1</v>
      </c>
      <c r="AA273">
        <v>0.7</v>
      </c>
      <c r="AB273">
        <v>0.2</v>
      </c>
      <c r="AC273">
        <v>0</v>
      </c>
    </row>
    <row r="274" spans="1:29">
      <c r="A274">
        <v>8</v>
      </c>
      <c r="B274">
        <v>9</v>
      </c>
      <c r="C274">
        <v>17</v>
      </c>
      <c r="D274">
        <v>6</v>
      </c>
      <c r="E274">
        <v>7</v>
      </c>
      <c r="F274">
        <v>3</v>
      </c>
      <c r="G274">
        <v>1</v>
      </c>
      <c r="H274">
        <v>0.35294117647058798</v>
      </c>
      <c r="I274">
        <v>0.41176470588235298</v>
      </c>
      <c r="J274">
        <v>0.17647058823529399</v>
      </c>
      <c r="K274" s="38">
        <v>5.8823529411764698E-2</v>
      </c>
      <c r="L274">
        <v>16</v>
      </c>
      <c r="M274">
        <v>0</v>
      </c>
      <c r="N274">
        <v>11</v>
      </c>
      <c r="O274">
        <v>4</v>
      </c>
      <c r="P274">
        <v>1</v>
      </c>
      <c r="Q274">
        <v>0</v>
      </c>
      <c r="R274">
        <v>0.6875</v>
      </c>
      <c r="S274">
        <v>0.25</v>
      </c>
      <c r="T274">
        <v>6.25E-2</v>
      </c>
      <c r="U274">
        <v>16</v>
      </c>
      <c r="V274">
        <v>2</v>
      </c>
      <c r="W274">
        <v>5</v>
      </c>
      <c r="X274">
        <v>7</v>
      </c>
      <c r="Y274">
        <v>2</v>
      </c>
      <c r="Z274">
        <v>0.125</v>
      </c>
      <c r="AA274">
        <v>0.3125</v>
      </c>
      <c r="AB274">
        <v>0.4375</v>
      </c>
      <c r="AC274">
        <v>0.125</v>
      </c>
    </row>
    <row r="275" spans="1:29">
      <c r="A275">
        <v>8</v>
      </c>
      <c r="B275">
        <v>10</v>
      </c>
      <c r="C275">
        <v>20</v>
      </c>
      <c r="D275">
        <v>9</v>
      </c>
      <c r="E275">
        <v>10</v>
      </c>
      <c r="F275">
        <v>0</v>
      </c>
      <c r="G275">
        <v>1</v>
      </c>
      <c r="H275">
        <v>0.45</v>
      </c>
      <c r="I275">
        <v>0.5</v>
      </c>
      <c r="J275">
        <v>0</v>
      </c>
      <c r="K275">
        <v>0.05</v>
      </c>
      <c r="L275">
        <v>20</v>
      </c>
      <c r="M275">
        <v>1</v>
      </c>
      <c r="N275">
        <v>17</v>
      </c>
      <c r="O275">
        <v>2</v>
      </c>
      <c r="P275">
        <v>0</v>
      </c>
      <c r="Q275">
        <v>0.05</v>
      </c>
      <c r="R275">
        <v>0.85</v>
      </c>
      <c r="S275">
        <v>0.1</v>
      </c>
      <c r="T275">
        <v>0</v>
      </c>
      <c r="U275">
        <v>20</v>
      </c>
      <c r="V275">
        <v>3</v>
      </c>
      <c r="W275">
        <v>10</v>
      </c>
      <c r="X275">
        <v>4</v>
      </c>
      <c r="Y275">
        <v>3</v>
      </c>
      <c r="Z275">
        <v>0.15</v>
      </c>
      <c r="AA275">
        <v>0.5</v>
      </c>
      <c r="AB275">
        <v>0.2</v>
      </c>
      <c r="AC275">
        <v>0.15</v>
      </c>
    </row>
    <row r="276" spans="1:29">
      <c r="A276">
        <v>8</v>
      </c>
      <c r="B276">
        <v>11</v>
      </c>
      <c r="C276">
        <v>57</v>
      </c>
      <c r="D276">
        <v>27</v>
      </c>
      <c r="E276">
        <v>23</v>
      </c>
      <c r="F276">
        <v>6</v>
      </c>
      <c r="G276">
        <v>1</v>
      </c>
      <c r="H276">
        <v>0.47368421052631599</v>
      </c>
      <c r="I276">
        <v>0.40350877192982498</v>
      </c>
      <c r="J276">
        <v>0.105263157894737</v>
      </c>
      <c r="K276" s="38">
        <v>1.7543859649122799E-2</v>
      </c>
      <c r="L276">
        <v>57</v>
      </c>
      <c r="M276">
        <v>11</v>
      </c>
      <c r="N276">
        <v>36</v>
      </c>
      <c r="O276">
        <v>10</v>
      </c>
      <c r="P276">
        <v>0</v>
      </c>
      <c r="Q276">
        <v>0.19298245614035101</v>
      </c>
      <c r="R276">
        <v>0.63157894736842102</v>
      </c>
      <c r="S276">
        <v>0.175438596491228</v>
      </c>
      <c r="T276">
        <v>0</v>
      </c>
      <c r="U276">
        <v>57</v>
      </c>
      <c r="V276">
        <v>20</v>
      </c>
      <c r="W276">
        <v>22</v>
      </c>
      <c r="X276">
        <v>7</v>
      </c>
      <c r="Y276">
        <v>8</v>
      </c>
      <c r="Z276">
        <v>0.35087719298245601</v>
      </c>
      <c r="AA276">
        <v>0.38596491228070201</v>
      </c>
      <c r="AB276">
        <v>0.12280701754386</v>
      </c>
      <c r="AC276">
        <v>0.140350877192982</v>
      </c>
    </row>
    <row r="277" spans="1:29">
      <c r="A277">
        <v>8</v>
      </c>
      <c r="B277">
        <v>12</v>
      </c>
      <c r="C277">
        <v>35</v>
      </c>
      <c r="D277">
        <v>23</v>
      </c>
      <c r="E277">
        <v>9</v>
      </c>
      <c r="F277">
        <v>3</v>
      </c>
      <c r="G277">
        <v>0</v>
      </c>
      <c r="H277">
        <v>0.65714285714285703</v>
      </c>
      <c r="I277">
        <v>0.25714285714285701</v>
      </c>
      <c r="J277" s="38">
        <v>8.5714285714285701E-2</v>
      </c>
      <c r="K277">
        <v>0</v>
      </c>
      <c r="L277">
        <v>35</v>
      </c>
      <c r="M277">
        <v>0</v>
      </c>
      <c r="N277">
        <v>32</v>
      </c>
      <c r="O277">
        <v>3</v>
      </c>
      <c r="P277">
        <v>0</v>
      </c>
      <c r="Q277">
        <v>0</v>
      </c>
      <c r="R277">
        <v>0.91428571428571404</v>
      </c>
      <c r="S277" s="38">
        <v>8.5714285714285701E-2</v>
      </c>
      <c r="T277">
        <v>0</v>
      </c>
      <c r="U277">
        <v>35</v>
      </c>
      <c r="V277">
        <v>9</v>
      </c>
      <c r="W277">
        <v>23</v>
      </c>
      <c r="X277">
        <v>0</v>
      </c>
      <c r="Y277">
        <v>3</v>
      </c>
      <c r="Z277">
        <v>0.25714285714285701</v>
      </c>
      <c r="AA277">
        <v>0.65714285714285703</v>
      </c>
      <c r="AB277">
        <v>0</v>
      </c>
      <c r="AC277" s="38">
        <v>8.5714285714285701E-2</v>
      </c>
    </row>
    <row r="278" spans="1:29">
      <c r="A278">
        <v>8</v>
      </c>
      <c r="B278">
        <v>13</v>
      </c>
      <c r="C278">
        <v>56</v>
      </c>
      <c r="D278">
        <v>18</v>
      </c>
      <c r="E278">
        <v>30</v>
      </c>
      <c r="F278">
        <v>6</v>
      </c>
      <c r="G278">
        <v>2</v>
      </c>
      <c r="H278">
        <v>0.32142857142857101</v>
      </c>
      <c r="I278">
        <v>0.53571428571428603</v>
      </c>
      <c r="J278">
        <v>0.107142857142857</v>
      </c>
      <c r="K278" s="38">
        <v>3.5714285714285698E-2</v>
      </c>
      <c r="L278">
        <v>56</v>
      </c>
      <c r="M278">
        <v>3</v>
      </c>
      <c r="N278">
        <v>41</v>
      </c>
      <c r="O278">
        <v>8</v>
      </c>
      <c r="P278">
        <v>4</v>
      </c>
      <c r="Q278" s="38">
        <v>5.3571428571428603E-2</v>
      </c>
      <c r="R278">
        <v>0.73214285714285698</v>
      </c>
      <c r="S278">
        <v>0.14285714285714299</v>
      </c>
      <c r="T278" s="38">
        <v>7.1428571428571397E-2</v>
      </c>
      <c r="U278">
        <v>55</v>
      </c>
      <c r="V278">
        <v>9</v>
      </c>
      <c r="W278">
        <v>28</v>
      </c>
      <c r="X278">
        <v>11</v>
      </c>
      <c r="Y278">
        <v>7</v>
      </c>
      <c r="Z278">
        <v>0.163636363636364</v>
      </c>
      <c r="AA278">
        <v>0.50909090909090904</v>
      </c>
      <c r="AB278">
        <v>0.2</v>
      </c>
      <c r="AC278">
        <v>0.12727272727272701</v>
      </c>
    </row>
    <row r="279" spans="1:29">
      <c r="A279">
        <v>8</v>
      </c>
      <c r="B279">
        <v>14</v>
      </c>
      <c r="C279">
        <v>71</v>
      </c>
      <c r="D279">
        <v>26</v>
      </c>
      <c r="E279">
        <v>37</v>
      </c>
      <c r="F279">
        <v>6</v>
      </c>
      <c r="G279">
        <v>2</v>
      </c>
      <c r="H279">
        <v>0.36619718309859201</v>
      </c>
      <c r="I279">
        <v>0.52112676056338003</v>
      </c>
      <c r="J279" s="38">
        <v>8.4507042253521097E-2</v>
      </c>
      <c r="K279">
        <v>2.8169014084507001E-2</v>
      </c>
      <c r="L279">
        <v>71</v>
      </c>
      <c r="M279">
        <v>5</v>
      </c>
      <c r="N279">
        <v>54</v>
      </c>
      <c r="O279">
        <v>10</v>
      </c>
      <c r="P279">
        <v>2</v>
      </c>
      <c r="Q279" s="38">
        <v>7.0422535211267595E-2</v>
      </c>
      <c r="R279">
        <v>0.76056338028169002</v>
      </c>
      <c r="S279">
        <v>0.140845070422535</v>
      </c>
      <c r="T279">
        <v>2.8169014084507001E-2</v>
      </c>
      <c r="U279">
        <v>71</v>
      </c>
      <c r="V279">
        <v>15</v>
      </c>
      <c r="W279">
        <v>36</v>
      </c>
      <c r="X279">
        <v>12</v>
      </c>
      <c r="Y279">
        <v>8</v>
      </c>
      <c r="Z279">
        <v>0.21126760563380301</v>
      </c>
      <c r="AA279">
        <v>0.50704225352112697</v>
      </c>
      <c r="AB279">
        <v>0.169014084507042</v>
      </c>
      <c r="AC279">
        <v>0.11267605633802801</v>
      </c>
    </row>
    <row r="280" spans="1:29">
      <c r="A280">
        <v>8</v>
      </c>
      <c r="B280">
        <v>15</v>
      </c>
      <c r="C280">
        <v>48</v>
      </c>
      <c r="D280">
        <v>15</v>
      </c>
      <c r="E280">
        <v>15</v>
      </c>
      <c r="F280">
        <v>15</v>
      </c>
      <c r="G280">
        <v>3</v>
      </c>
      <c r="H280">
        <v>0.3125</v>
      </c>
      <c r="I280">
        <v>0.3125</v>
      </c>
      <c r="J280">
        <v>0.3125</v>
      </c>
      <c r="K280">
        <v>6.25E-2</v>
      </c>
      <c r="L280">
        <v>48</v>
      </c>
      <c r="M280">
        <v>2</v>
      </c>
      <c r="N280">
        <v>25</v>
      </c>
      <c r="O280">
        <v>15</v>
      </c>
      <c r="P280">
        <v>6</v>
      </c>
      <c r="Q280" s="38">
        <v>4.1666666666666699E-2</v>
      </c>
      <c r="R280">
        <v>0.52083333333333304</v>
      </c>
      <c r="S280">
        <v>0.3125</v>
      </c>
      <c r="T280">
        <v>0.125</v>
      </c>
      <c r="U280">
        <v>48</v>
      </c>
      <c r="V280">
        <v>11</v>
      </c>
      <c r="W280">
        <v>15</v>
      </c>
      <c r="X280">
        <v>8</v>
      </c>
      <c r="Y280">
        <v>14</v>
      </c>
      <c r="Z280">
        <v>0.22916666666666699</v>
      </c>
      <c r="AA280">
        <v>0.3125</v>
      </c>
      <c r="AB280">
        <v>0.16666666666666699</v>
      </c>
      <c r="AC280">
        <v>0.29166666666666702</v>
      </c>
    </row>
    <row r="281" spans="1:29">
      <c r="A281">
        <v>8</v>
      </c>
      <c r="B281">
        <v>16</v>
      </c>
      <c r="C281">
        <v>1123</v>
      </c>
      <c r="D281">
        <v>413</v>
      </c>
      <c r="E281">
        <v>561</v>
      </c>
      <c r="F281">
        <v>119</v>
      </c>
      <c r="G281">
        <v>30</v>
      </c>
      <c r="H281">
        <v>0.36776491540516498</v>
      </c>
      <c r="I281">
        <v>0.49955476402493298</v>
      </c>
      <c r="J281">
        <v>0.105966162065895</v>
      </c>
      <c r="K281" s="38">
        <v>2.6714158504007102E-2</v>
      </c>
      <c r="L281">
        <v>1125</v>
      </c>
      <c r="M281">
        <v>70</v>
      </c>
      <c r="N281">
        <v>820</v>
      </c>
      <c r="O281">
        <v>184</v>
      </c>
      <c r="P281">
        <v>51</v>
      </c>
      <c r="Q281" s="38">
        <v>6.22222222222222E-2</v>
      </c>
      <c r="R281">
        <v>0.72888888888888903</v>
      </c>
      <c r="S281">
        <v>0.16355555555555601</v>
      </c>
      <c r="T281" s="38">
        <v>4.5333333333333302E-2</v>
      </c>
      <c r="U281">
        <v>1130</v>
      </c>
      <c r="V281">
        <v>270</v>
      </c>
      <c r="W281">
        <v>456</v>
      </c>
      <c r="X281">
        <v>216</v>
      </c>
      <c r="Y281">
        <v>188</v>
      </c>
      <c r="Z281">
        <v>0.238938053097345</v>
      </c>
      <c r="AA281">
        <v>0.40353982300885</v>
      </c>
      <c r="AB281">
        <v>0.19115044247787599</v>
      </c>
      <c r="AC281">
        <v>0.16637168141592901</v>
      </c>
    </row>
    <row r="282" spans="1:29">
      <c r="A282">
        <v>8</v>
      </c>
      <c r="B282">
        <v>17</v>
      </c>
      <c r="C282">
        <v>245</v>
      </c>
      <c r="D282">
        <v>117</v>
      </c>
      <c r="E282">
        <v>110</v>
      </c>
      <c r="F282">
        <v>16</v>
      </c>
      <c r="G282">
        <v>2</v>
      </c>
      <c r="H282">
        <v>0.477551020408163</v>
      </c>
      <c r="I282">
        <v>0.44897959183673503</v>
      </c>
      <c r="J282" s="38">
        <v>6.5306122448979598E-2</v>
      </c>
      <c r="K282" s="38">
        <v>8.1632653061224497E-3</v>
      </c>
      <c r="L282">
        <v>245</v>
      </c>
      <c r="M282">
        <v>21</v>
      </c>
      <c r="N282">
        <v>187</v>
      </c>
      <c r="O282">
        <v>31</v>
      </c>
      <c r="P282">
        <v>6</v>
      </c>
      <c r="Q282" s="38">
        <v>8.5714285714285701E-2</v>
      </c>
      <c r="R282">
        <v>0.76326530612244903</v>
      </c>
      <c r="S282">
        <v>0.12653061224489801</v>
      </c>
      <c r="T282" s="38">
        <v>2.4489795918367301E-2</v>
      </c>
      <c r="U282">
        <v>243</v>
      </c>
      <c r="V282">
        <v>52</v>
      </c>
      <c r="W282">
        <v>116</v>
      </c>
      <c r="X282">
        <v>49</v>
      </c>
      <c r="Y282">
        <v>26</v>
      </c>
      <c r="Z282">
        <v>0.21399176954732499</v>
      </c>
      <c r="AA282">
        <v>0.47736625514403302</v>
      </c>
      <c r="AB282">
        <v>0.20164609053497901</v>
      </c>
      <c r="AC282">
        <v>0.10699588477366299</v>
      </c>
    </row>
    <row r="283" spans="1:29">
      <c r="A283">
        <v>8</v>
      </c>
      <c r="B283">
        <v>18</v>
      </c>
      <c r="C283">
        <v>21</v>
      </c>
      <c r="D283">
        <v>7</v>
      </c>
      <c r="E283">
        <v>10</v>
      </c>
      <c r="F283">
        <v>4</v>
      </c>
      <c r="G283">
        <v>0</v>
      </c>
      <c r="H283">
        <v>0.33333333333333298</v>
      </c>
      <c r="I283">
        <v>0.476190476190476</v>
      </c>
      <c r="J283">
        <v>0.19047619047618999</v>
      </c>
      <c r="K283">
        <v>0</v>
      </c>
      <c r="L283">
        <v>21</v>
      </c>
      <c r="M283">
        <v>3</v>
      </c>
      <c r="N283">
        <v>13</v>
      </c>
      <c r="O283">
        <v>5</v>
      </c>
      <c r="P283">
        <v>0</v>
      </c>
      <c r="Q283">
        <v>0.14285714285714299</v>
      </c>
      <c r="R283">
        <v>0.61904761904761896</v>
      </c>
      <c r="S283">
        <v>0.238095238095238</v>
      </c>
      <c r="T283">
        <v>0</v>
      </c>
      <c r="U283">
        <v>21</v>
      </c>
      <c r="V283">
        <v>8</v>
      </c>
      <c r="W283">
        <v>6</v>
      </c>
      <c r="X283">
        <v>5</v>
      </c>
      <c r="Y283">
        <v>2</v>
      </c>
      <c r="Z283">
        <v>0.38095238095238099</v>
      </c>
      <c r="AA283">
        <v>0.28571428571428598</v>
      </c>
      <c r="AB283">
        <v>0.238095238095238</v>
      </c>
      <c r="AC283" s="38">
        <v>9.5238095238095205E-2</v>
      </c>
    </row>
    <row r="284" spans="1:29">
      <c r="A284">
        <v>8</v>
      </c>
      <c r="B284">
        <v>19</v>
      </c>
      <c r="C284">
        <v>11</v>
      </c>
      <c r="D284">
        <v>4</v>
      </c>
      <c r="E284">
        <v>5</v>
      </c>
      <c r="F284">
        <v>1</v>
      </c>
      <c r="G284">
        <v>1</v>
      </c>
      <c r="H284">
        <v>0.36363636363636398</v>
      </c>
      <c r="I284">
        <v>0.45454545454545497</v>
      </c>
      <c r="J284" s="38">
        <v>9.0909090909090898E-2</v>
      </c>
      <c r="K284" s="38">
        <v>9.0909090909090898E-2</v>
      </c>
      <c r="L284">
        <v>11</v>
      </c>
      <c r="M284">
        <v>0</v>
      </c>
      <c r="N284">
        <v>6</v>
      </c>
      <c r="O284">
        <v>4</v>
      </c>
      <c r="P284">
        <v>1</v>
      </c>
      <c r="Q284">
        <v>0</v>
      </c>
      <c r="R284">
        <v>0.54545454545454497</v>
      </c>
      <c r="S284">
        <v>0.36363636363636398</v>
      </c>
      <c r="T284" s="38">
        <v>9.0909090909090898E-2</v>
      </c>
      <c r="U284">
        <v>11</v>
      </c>
      <c r="V284">
        <v>3</v>
      </c>
      <c r="W284">
        <v>3</v>
      </c>
      <c r="X284">
        <v>4</v>
      </c>
      <c r="Y284">
        <v>1</v>
      </c>
      <c r="Z284">
        <v>0.27272727272727298</v>
      </c>
      <c r="AA284">
        <v>0.27272727272727298</v>
      </c>
      <c r="AB284">
        <v>0.36363636363636398</v>
      </c>
      <c r="AC284" s="38">
        <v>9.0909090909090898E-2</v>
      </c>
    </row>
    <row r="285" spans="1:29">
      <c r="A285">
        <v>8</v>
      </c>
      <c r="B285">
        <v>20</v>
      </c>
      <c r="C285">
        <v>6</v>
      </c>
      <c r="D285">
        <v>1</v>
      </c>
      <c r="E285">
        <v>2</v>
      </c>
      <c r="F285">
        <v>3</v>
      </c>
      <c r="G285">
        <v>0</v>
      </c>
      <c r="H285">
        <v>0.16666666666666699</v>
      </c>
      <c r="I285">
        <v>0.33333333333333298</v>
      </c>
      <c r="J285">
        <v>0.5</v>
      </c>
      <c r="K285">
        <v>0</v>
      </c>
      <c r="L285">
        <v>6</v>
      </c>
      <c r="M285">
        <v>0</v>
      </c>
      <c r="N285">
        <v>5</v>
      </c>
      <c r="O285">
        <v>1</v>
      </c>
      <c r="P285">
        <v>0</v>
      </c>
      <c r="Q285">
        <v>0</v>
      </c>
      <c r="R285" t="s">
        <v>39</v>
      </c>
      <c r="S285" t="s">
        <v>40</v>
      </c>
      <c r="T285">
        <v>0</v>
      </c>
      <c r="U285">
        <v>6</v>
      </c>
      <c r="V285">
        <v>1</v>
      </c>
      <c r="W285">
        <v>2</v>
      </c>
      <c r="X285">
        <v>1</v>
      </c>
      <c r="Y285">
        <v>2</v>
      </c>
      <c r="Z285">
        <v>0.16666666666666699</v>
      </c>
      <c r="AA285">
        <v>0.33333333333333298</v>
      </c>
      <c r="AB285">
        <v>0.16666666666666699</v>
      </c>
      <c r="AC285">
        <v>0.33333333333333298</v>
      </c>
    </row>
    <row r="286" spans="1:29">
      <c r="A286">
        <v>8</v>
      </c>
      <c r="B286">
        <v>21</v>
      </c>
      <c r="C286">
        <v>33</v>
      </c>
      <c r="D286">
        <v>3</v>
      </c>
      <c r="E286">
        <v>15</v>
      </c>
      <c r="F286">
        <v>12</v>
      </c>
      <c r="G286">
        <v>3</v>
      </c>
      <c r="H286" s="38">
        <v>9.0909090909090898E-2</v>
      </c>
      <c r="I286">
        <v>0.45454545454545497</v>
      </c>
      <c r="J286">
        <v>0.36363636363636398</v>
      </c>
      <c r="K286" s="38">
        <v>9.0909090909090898E-2</v>
      </c>
      <c r="L286">
        <v>33</v>
      </c>
      <c r="M286">
        <v>1</v>
      </c>
      <c r="N286">
        <v>12</v>
      </c>
      <c r="O286">
        <v>16</v>
      </c>
      <c r="P286">
        <v>4</v>
      </c>
      <c r="Q286" s="38">
        <v>3.03030303030303E-2</v>
      </c>
      <c r="R286">
        <v>0.36363636363636398</v>
      </c>
      <c r="S286">
        <v>0.48484848484848497</v>
      </c>
      <c r="T286">
        <v>0.12121212121212099</v>
      </c>
      <c r="U286">
        <v>33</v>
      </c>
      <c r="V286">
        <v>1</v>
      </c>
      <c r="W286">
        <v>6</v>
      </c>
      <c r="X286">
        <v>13</v>
      </c>
      <c r="Y286">
        <v>13</v>
      </c>
      <c r="Z286" s="38">
        <v>3.03030303030303E-2</v>
      </c>
      <c r="AA286">
        <v>0.18181818181818199</v>
      </c>
      <c r="AB286">
        <v>0.39393939393939398</v>
      </c>
      <c r="AC286">
        <v>0.39393939393939398</v>
      </c>
    </row>
    <row r="287" spans="1:29">
      <c r="A287">
        <v>8</v>
      </c>
      <c r="B287">
        <v>22</v>
      </c>
      <c r="C287">
        <v>394</v>
      </c>
      <c r="D287">
        <v>162</v>
      </c>
      <c r="E287">
        <v>172</v>
      </c>
      <c r="F287">
        <v>48</v>
      </c>
      <c r="G287">
        <v>12</v>
      </c>
      <c r="H287">
        <v>0.41116751269035501</v>
      </c>
      <c r="I287">
        <v>0.43654822335025401</v>
      </c>
      <c r="J287">
        <v>0.121827411167513</v>
      </c>
      <c r="K287" s="38">
        <v>3.0456852791878201E-2</v>
      </c>
      <c r="L287">
        <v>424</v>
      </c>
      <c r="M287">
        <v>41</v>
      </c>
      <c r="N287">
        <v>304</v>
      </c>
      <c r="O287">
        <v>65</v>
      </c>
      <c r="P287">
        <v>14</v>
      </c>
      <c r="Q287" s="38">
        <v>9.6698113207547204E-2</v>
      </c>
      <c r="R287">
        <v>0.71698113207547198</v>
      </c>
      <c r="S287">
        <v>0.15330188679245299</v>
      </c>
      <c r="T287" s="38">
        <v>3.3018867924528301E-2</v>
      </c>
      <c r="U287">
        <v>422</v>
      </c>
      <c r="V287">
        <v>135</v>
      </c>
      <c r="W287">
        <v>182</v>
      </c>
      <c r="X287">
        <v>58</v>
      </c>
      <c r="Y287">
        <v>47</v>
      </c>
      <c r="Z287">
        <v>0.31990521327014199</v>
      </c>
      <c r="AA287">
        <v>0.43127962085308102</v>
      </c>
      <c r="AB287">
        <v>0.137440758293839</v>
      </c>
      <c r="AC287">
        <v>0.111374407582938</v>
      </c>
    </row>
    <row r="288" spans="1:29">
      <c r="A288">
        <v>8</v>
      </c>
      <c r="B288">
        <v>23</v>
      </c>
      <c r="C288">
        <v>9</v>
      </c>
      <c r="D288">
        <v>3</v>
      </c>
      <c r="E288">
        <v>6</v>
      </c>
      <c r="F288">
        <v>0</v>
      </c>
      <c r="G288">
        <v>0</v>
      </c>
      <c r="H288">
        <v>0.33333333333333298</v>
      </c>
      <c r="I288">
        <v>0.66666666666666696</v>
      </c>
      <c r="J288">
        <v>0</v>
      </c>
      <c r="K288">
        <v>0</v>
      </c>
      <c r="L288">
        <v>9</v>
      </c>
      <c r="M288">
        <v>0</v>
      </c>
      <c r="N288">
        <v>7</v>
      </c>
      <c r="O288">
        <v>2</v>
      </c>
      <c r="P288">
        <v>0</v>
      </c>
      <c r="Q288">
        <v>0</v>
      </c>
      <c r="R288" t="s">
        <v>51</v>
      </c>
      <c r="S288" t="s">
        <v>50</v>
      </c>
      <c r="T288">
        <v>0</v>
      </c>
      <c r="U288">
        <v>9</v>
      </c>
      <c r="V288">
        <v>3</v>
      </c>
      <c r="W288">
        <v>4</v>
      </c>
      <c r="X288">
        <v>1</v>
      </c>
      <c r="Y288">
        <v>1</v>
      </c>
      <c r="Z288">
        <v>0.33333333333333298</v>
      </c>
      <c r="AA288">
        <v>0.44444444444444398</v>
      </c>
      <c r="AB288">
        <v>0.11111111111111099</v>
      </c>
      <c r="AC288">
        <v>0.11111111111111099</v>
      </c>
    </row>
    <row r="289" spans="1:29">
      <c r="A289">
        <v>8</v>
      </c>
      <c r="B289">
        <v>24</v>
      </c>
      <c r="C289">
        <v>783</v>
      </c>
      <c r="D289">
        <v>289</v>
      </c>
      <c r="E289">
        <v>403</v>
      </c>
      <c r="F289">
        <v>72</v>
      </c>
      <c r="G289">
        <v>19</v>
      </c>
      <c r="H289">
        <v>0.369093231162197</v>
      </c>
      <c r="I289">
        <v>0.51468710089399805</v>
      </c>
      <c r="J289" s="38">
        <v>9.1954022988505704E-2</v>
      </c>
      <c r="K289" s="38">
        <v>2.4265644955300099E-2</v>
      </c>
      <c r="L289">
        <v>785</v>
      </c>
      <c r="M289">
        <v>71</v>
      </c>
      <c r="N289">
        <v>573</v>
      </c>
      <c r="O289">
        <v>121</v>
      </c>
      <c r="P289">
        <v>20</v>
      </c>
      <c r="Q289" s="38">
        <v>9.04458598726115E-2</v>
      </c>
      <c r="R289">
        <v>0.72993630573248403</v>
      </c>
      <c r="S289">
        <v>0.154140127388535</v>
      </c>
      <c r="T289" s="38">
        <v>2.54777070063694E-2</v>
      </c>
      <c r="U289">
        <v>784</v>
      </c>
      <c r="V289">
        <v>237</v>
      </c>
      <c r="W289">
        <v>324</v>
      </c>
      <c r="X289">
        <v>141</v>
      </c>
      <c r="Y289">
        <v>82</v>
      </c>
      <c r="Z289">
        <v>0.30229591836734698</v>
      </c>
      <c r="AA289">
        <v>0.41326530612244899</v>
      </c>
      <c r="AB289">
        <v>0.17984693877551</v>
      </c>
      <c r="AC289">
        <v>0.10459183673469399</v>
      </c>
    </row>
    <row r="290" spans="1:29">
      <c r="A290">
        <v>8</v>
      </c>
      <c r="B290">
        <v>25</v>
      </c>
      <c r="C290">
        <v>170</v>
      </c>
      <c r="D290">
        <v>53</v>
      </c>
      <c r="E290">
        <v>88</v>
      </c>
      <c r="F290">
        <v>23</v>
      </c>
      <c r="G290">
        <v>6</v>
      </c>
      <c r="H290">
        <v>0.311764705882353</v>
      </c>
      <c r="I290">
        <v>0.51764705882352902</v>
      </c>
      <c r="J290">
        <v>0.13529411764705901</v>
      </c>
      <c r="K290" s="38">
        <v>3.5294117647058802E-2</v>
      </c>
      <c r="L290">
        <v>170</v>
      </c>
      <c r="M290">
        <v>7</v>
      </c>
      <c r="N290">
        <v>122</v>
      </c>
      <c r="O290">
        <v>29</v>
      </c>
      <c r="P290">
        <v>12</v>
      </c>
      <c r="Q290" s="38">
        <v>4.11764705882353E-2</v>
      </c>
      <c r="R290">
        <v>0.71764705882352897</v>
      </c>
      <c r="S290">
        <v>0.17058823529411801</v>
      </c>
      <c r="T290" s="38">
        <v>7.0588235294117604E-2</v>
      </c>
      <c r="U290">
        <v>170</v>
      </c>
      <c r="V290">
        <v>41</v>
      </c>
      <c r="W290">
        <v>71</v>
      </c>
      <c r="X290">
        <v>28</v>
      </c>
      <c r="Y290">
        <v>30</v>
      </c>
      <c r="Z290">
        <v>0.24117647058823499</v>
      </c>
      <c r="AA290">
        <v>0.41764705882352898</v>
      </c>
      <c r="AB290">
        <v>0.16470588235294101</v>
      </c>
      <c r="AC290">
        <v>0.17647058823529399</v>
      </c>
    </row>
    <row r="291" spans="1:29">
      <c r="A291">
        <v>8</v>
      </c>
      <c r="B291">
        <v>27</v>
      </c>
      <c r="C291">
        <v>17</v>
      </c>
      <c r="D291">
        <v>5</v>
      </c>
      <c r="E291">
        <v>9</v>
      </c>
      <c r="F291">
        <v>2</v>
      </c>
      <c r="G291">
        <v>1</v>
      </c>
      <c r="H291">
        <v>0.29411764705882398</v>
      </c>
      <c r="I291">
        <v>0.52941176470588203</v>
      </c>
      <c r="J291">
        <v>0.11764705882352899</v>
      </c>
      <c r="K291" s="38">
        <v>5.8823529411764698E-2</v>
      </c>
      <c r="L291">
        <v>17</v>
      </c>
      <c r="M291">
        <v>2</v>
      </c>
      <c r="N291">
        <v>11</v>
      </c>
      <c r="O291">
        <v>2</v>
      </c>
      <c r="P291">
        <v>2</v>
      </c>
      <c r="Q291">
        <v>0.11764705882352899</v>
      </c>
      <c r="R291">
        <v>0.64705882352941202</v>
      </c>
      <c r="S291">
        <v>0.11764705882352899</v>
      </c>
      <c r="T291">
        <v>0.11764705882352899</v>
      </c>
      <c r="U291">
        <v>17</v>
      </c>
      <c r="V291">
        <v>2</v>
      </c>
      <c r="W291">
        <v>7</v>
      </c>
      <c r="X291">
        <v>6</v>
      </c>
      <c r="Y291">
        <v>2</v>
      </c>
      <c r="Z291">
        <v>0.11764705882352899</v>
      </c>
      <c r="AA291">
        <v>0.41176470588235298</v>
      </c>
      <c r="AB291">
        <v>0.35294117647058798</v>
      </c>
      <c r="AC291">
        <v>0.11764705882352899</v>
      </c>
    </row>
    <row r="292" spans="1:29">
      <c r="A292">
        <v>8</v>
      </c>
      <c r="B292">
        <v>28</v>
      </c>
      <c r="C292">
        <v>215</v>
      </c>
      <c r="D292">
        <v>67</v>
      </c>
      <c r="E292">
        <v>122</v>
      </c>
      <c r="F292">
        <v>18</v>
      </c>
      <c r="G292">
        <v>8</v>
      </c>
      <c r="H292">
        <v>0.31162790697674397</v>
      </c>
      <c r="I292">
        <v>0.56744186046511602</v>
      </c>
      <c r="J292" s="38">
        <v>8.3720930232558097E-2</v>
      </c>
      <c r="K292" s="38">
        <v>3.7209302325581402E-2</v>
      </c>
      <c r="L292">
        <v>215</v>
      </c>
      <c r="M292">
        <v>17</v>
      </c>
      <c r="N292">
        <v>163</v>
      </c>
      <c r="O292">
        <v>27</v>
      </c>
      <c r="P292">
        <v>8</v>
      </c>
      <c r="Q292" s="38">
        <v>7.9069767441860506E-2</v>
      </c>
      <c r="R292">
        <v>0.75813953488372099</v>
      </c>
      <c r="S292">
        <v>0.125581395348837</v>
      </c>
      <c r="T292" s="38">
        <v>3.7209302325581402E-2</v>
      </c>
      <c r="U292">
        <v>215</v>
      </c>
      <c r="V292">
        <v>57</v>
      </c>
      <c r="W292">
        <v>84</v>
      </c>
      <c r="X292">
        <v>49</v>
      </c>
      <c r="Y292">
        <v>25</v>
      </c>
      <c r="Z292">
        <v>0.26511627906976698</v>
      </c>
      <c r="AA292">
        <v>0.39069767441860498</v>
      </c>
      <c r="AB292">
        <v>0.227906976744186</v>
      </c>
      <c r="AC292">
        <v>0.116279069767442</v>
      </c>
    </row>
    <row r="293" spans="1:29">
      <c r="A293">
        <v>8</v>
      </c>
      <c r="B293">
        <v>29</v>
      </c>
      <c r="C293">
        <v>32</v>
      </c>
      <c r="D293">
        <v>2</v>
      </c>
      <c r="E293">
        <v>11</v>
      </c>
      <c r="F293">
        <v>10</v>
      </c>
      <c r="G293">
        <v>9</v>
      </c>
      <c r="H293">
        <v>6.25E-2</v>
      </c>
      <c r="I293">
        <v>0.34375</v>
      </c>
      <c r="J293">
        <v>0.3125</v>
      </c>
      <c r="K293">
        <v>0.28125</v>
      </c>
      <c r="L293">
        <v>33</v>
      </c>
      <c r="M293">
        <v>0</v>
      </c>
      <c r="N293">
        <v>12</v>
      </c>
      <c r="O293">
        <v>15</v>
      </c>
      <c r="P293">
        <v>6</v>
      </c>
      <c r="Q293">
        <v>0</v>
      </c>
      <c r="R293">
        <v>0.36363636363636398</v>
      </c>
      <c r="S293">
        <v>0.45454545454545497</v>
      </c>
      <c r="T293">
        <v>0.18181818181818199</v>
      </c>
      <c r="U293">
        <v>32</v>
      </c>
      <c r="V293">
        <v>0</v>
      </c>
      <c r="W293">
        <v>10</v>
      </c>
      <c r="X293">
        <v>7</v>
      </c>
      <c r="Y293">
        <v>15</v>
      </c>
      <c r="Z293">
        <v>0</v>
      </c>
      <c r="AA293">
        <v>0.3125</v>
      </c>
      <c r="AB293">
        <v>0.21875</v>
      </c>
      <c r="AC293">
        <v>0.46875</v>
      </c>
    </row>
    <row r="294" spans="1:29">
      <c r="A294">
        <v>8</v>
      </c>
      <c r="B294">
        <v>30</v>
      </c>
      <c r="C294">
        <v>31</v>
      </c>
      <c r="D294">
        <v>2</v>
      </c>
      <c r="E294">
        <v>19</v>
      </c>
      <c r="F294">
        <v>9</v>
      </c>
      <c r="G294">
        <v>1</v>
      </c>
      <c r="H294" s="38">
        <v>6.4516129032258104E-2</v>
      </c>
      <c r="I294">
        <v>0.61290322580645196</v>
      </c>
      <c r="J294">
        <v>0.29032258064516098</v>
      </c>
      <c r="K294">
        <v>3.2258064516128997E-2</v>
      </c>
      <c r="L294">
        <v>31</v>
      </c>
      <c r="M294">
        <v>0</v>
      </c>
      <c r="N294">
        <v>16</v>
      </c>
      <c r="O294">
        <v>7</v>
      </c>
      <c r="P294">
        <v>8</v>
      </c>
      <c r="Q294">
        <v>0</v>
      </c>
      <c r="R294">
        <v>0.51612903225806495</v>
      </c>
      <c r="S294">
        <v>0.225806451612903</v>
      </c>
      <c r="T294">
        <v>0.25806451612903197</v>
      </c>
      <c r="U294">
        <v>30</v>
      </c>
      <c r="V294">
        <v>1</v>
      </c>
      <c r="W294">
        <v>9</v>
      </c>
      <c r="X294">
        <v>9</v>
      </c>
      <c r="Y294">
        <v>11</v>
      </c>
      <c r="Z294" s="38">
        <v>3.3333333333333298E-2</v>
      </c>
      <c r="AA294">
        <v>0.3</v>
      </c>
      <c r="AB294">
        <v>0.3</v>
      </c>
      <c r="AC294">
        <v>0.36666666666666697</v>
      </c>
    </row>
    <row r="295" spans="1:29">
      <c r="A295">
        <v>8</v>
      </c>
      <c r="B295">
        <v>31</v>
      </c>
      <c r="C295">
        <v>285</v>
      </c>
      <c r="D295">
        <v>30</v>
      </c>
      <c r="E295">
        <v>126</v>
      </c>
      <c r="F295">
        <v>93</v>
      </c>
      <c r="G295">
        <v>36</v>
      </c>
      <c r="H295">
        <v>0.105263157894737</v>
      </c>
      <c r="I295">
        <v>0.442105263157895</v>
      </c>
      <c r="J295">
        <v>0.326315789473684</v>
      </c>
      <c r="K295">
        <v>0.12631578947368399</v>
      </c>
      <c r="L295">
        <v>283</v>
      </c>
      <c r="M295">
        <v>1</v>
      </c>
      <c r="N295">
        <v>141</v>
      </c>
      <c r="O295">
        <v>86</v>
      </c>
      <c r="P295">
        <v>55</v>
      </c>
      <c r="Q295" s="38">
        <v>3.53356890459364E-3</v>
      </c>
      <c r="R295">
        <v>0.498233215547703</v>
      </c>
      <c r="S295">
        <v>0.303886925795053</v>
      </c>
      <c r="T295">
        <v>0.19434628975265</v>
      </c>
      <c r="U295">
        <v>285</v>
      </c>
      <c r="V295">
        <v>29</v>
      </c>
      <c r="W295">
        <v>82</v>
      </c>
      <c r="X295">
        <v>63</v>
      </c>
      <c r="Y295">
        <v>111</v>
      </c>
      <c r="Z295">
        <v>0.101754385964912</v>
      </c>
      <c r="AA295">
        <v>0.28771929824561399</v>
      </c>
      <c r="AB295">
        <v>0.221052631578947</v>
      </c>
      <c r="AC295">
        <v>0.38947368421052603</v>
      </c>
    </row>
    <row r="296" spans="1:29">
      <c r="A296">
        <v>8</v>
      </c>
      <c r="B296">
        <v>32</v>
      </c>
      <c r="C296">
        <v>155</v>
      </c>
      <c r="D296">
        <v>4</v>
      </c>
      <c r="E296">
        <v>53</v>
      </c>
      <c r="F296">
        <v>65</v>
      </c>
      <c r="G296">
        <v>33</v>
      </c>
      <c r="H296" s="38">
        <v>2.5806451612903201E-2</v>
      </c>
      <c r="I296">
        <v>0.341935483870968</v>
      </c>
      <c r="J296">
        <v>0.41935483870967699</v>
      </c>
      <c r="K296">
        <v>0.21290322580645199</v>
      </c>
      <c r="L296">
        <v>156</v>
      </c>
      <c r="M296">
        <v>0</v>
      </c>
      <c r="N296">
        <v>50</v>
      </c>
      <c r="O296">
        <v>65</v>
      </c>
      <c r="P296">
        <v>41</v>
      </c>
      <c r="Q296">
        <v>0</v>
      </c>
      <c r="R296">
        <v>0.32051282051282098</v>
      </c>
      <c r="S296">
        <v>0.41666666666666702</v>
      </c>
      <c r="T296">
        <v>0.262820512820513</v>
      </c>
      <c r="U296">
        <v>155</v>
      </c>
      <c r="V296">
        <v>5</v>
      </c>
      <c r="W296">
        <v>28</v>
      </c>
      <c r="X296">
        <v>34</v>
      </c>
      <c r="Y296">
        <v>88</v>
      </c>
      <c r="Z296">
        <v>3.2258064516128997E-2</v>
      </c>
      <c r="AA296">
        <v>0.18064516129032299</v>
      </c>
      <c r="AB296">
        <v>0.21935483870967701</v>
      </c>
      <c r="AC296">
        <v>0.56774193548387097</v>
      </c>
    </row>
    <row r="297" spans="1:29">
      <c r="A297">
        <v>8</v>
      </c>
      <c r="B297">
        <v>33</v>
      </c>
      <c r="C297">
        <v>1212</v>
      </c>
      <c r="D297">
        <v>418</v>
      </c>
      <c r="E297">
        <v>625</v>
      </c>
      <c r="F297">
        <v>144</v>
      </c>
      <c r="G297">
        <v>25</v>
      </c>
      <c r="H297">
        <v>0.34488448844884501</v>
      </c>
      <c r="I297">
        <v>0.51567656765676595</v>
      </c>
      <c r="J297">
        <v>0.118811881188119</v>
      </c>
      <c r="K297" s="38">
        <v>2.0627062706270599E-2</v>
      </c>
      <c r="L297">
        <v>1215</v>
      </c>
      <c r="M297">
        <v>87</v>
      </c>
      <c r="N297">
        <v>847</v>
      </c>
      <c r="O297">
        <v>230</v>
      </c>
      <c r="P297">
        <v>51</v>
      </c>
      <c r="Q297" s="38">
        <v>7.1604938271604898E-2</v>
      </c>
      <c r="R297">
        <v>0.69711934156378597</v>
      </c>
      <c r="S297">
        <v>0.18930041152263399</v>
      </c>
      <c r="T297" s="38">
        <v>4.1975308641975302E-2</v>
      </c>
      <c r="U297">
        <v>1214</v>
      </c>
      <c r="V297">
        <v>310</v>
      </c>
      <c r="W297">
        <v>470</v>
      </c>
      <c r="X297">
        <v>231</v>
      </c>
      <c r="Y297">
        <v>203</v>
      </c>
      <c r="Z297">
        <v>0.25535420098846801</v>
      </c>
      <c r="AA297">
        <v>0.38714991762767698</v>
      </c>
      <c r="AB297">
        <v>0.19028006589785801</v>
      </c>
      <c r="AC297">
        <v>0.16721581548599701</v>
      </c>
    </row>
    <row r="298" spans="1:29">
      <c r="A298">
        <v>8</v>
      </c>
      <c r="B298">
        <v>34</v>
      </c>
      <c r="C298">
        <v>45</v>
      </c>
      <c r="D298">
        <v>11</v>
      </c>
      <c r="E298">
        <v>32</v>
      </c>
      <c r="F298">
        <v>2</v>
      </c>
      <c r="G298">
        <v>0</v>
      </c>
      <c r="H298">
        <v>0.24444444444444399</v>
      </c>
      <c r="I298">
        <v>0.71111111111111103</v>
      </c>
      <c r="J298" s="38">
        <v>4.4444444444444398E-2</v>
      </c>
      <c r="K298">
        <v>0</v>
      </c>
      <c r="L298">
        <v>43</v>
      </c>
      <c r="M298">
        <v>1</v>
      </c>
      <c r="N298">
        <v>32</v>
      </c>
      <c r="O298">
        <v>9</v>
      </c>
      <c r="P298">
        <v>1</v>
      </c>
      <c r="Q298" s="38">
        <v>2.32558139534884E-2</v>
      </c>
      <c r="R298">
        <v>0.74418604651162801</v>
      </c>
      <c r="S298">
        <v>0.209302325581395</v>
      </c>
      <c r="T298" s="38">
        <v>2.32558139534884E-2</v>
      </c>
      <c r="U298">
        <v>44</v>
      </c>
      <c r="V298">
        <v>4</v>
      </c>
      <c r="W298">
        <v>19</v>
      </c>
      <c r="X298">
        <v>11</v>
      </c>
      <c r="Y298">
        <v>10</v>
      </c>
      <c r="Z298" s="38">
        <v>9.0909090909090898E-2</v>
      </c>
      <c r="AA298">
        <v>0.43181818181818199</v>
      </c>
      <c r="AB298">
        <v>0.25</v>
      </c>
      <c r="AC298">
        <v>0.22727272727272699</v>
      </c>
    </row>
    <row r="299" spans="1:29">
      <c r="A299">
        <v>8</v>
      </c>
      <c r="B299">
        <v>35</v>
      </c>
      <c r="C299">
        <v>69</v>
      </c>
      <c r="D299">
        <v>7</v>
      </c>
      <c r="E299">
        <v>36</v>
      </c>
      <c r="F299">
        <v>22</v>
      </c>
      <c r="G299">
        <v>4</v>
      </c>
      <c r="H299">
        <v>0.101449275362319</v>
      </c>
      <c r="I299">
        <v>0.52173913043478304</v>
      </c>
      <c r="J299">
        <v>0.31884057971014501</v>
      </c>
      <c r="K299" s="38">
        <v>5.7971014492753603E-2</v>
      </c>
      <c r="L299">
        <v>70</v>
      </c>
      <c r="M299">
        <v>3</v>
      </c>
      <c r="N299">
        <v>34</v>
      </c>
      <c r="O299">
        <v>22</v>
      </c>
      <c r="P299">
        <v>11</v>
      </c>
      <c r="Q299" s="38">
        <v>4.2857142857142899E-2</v>
      </c>
      <c r="R299">
        <v>0.48571428571428599</v>
      </c>
      <c r="S299">
        <v>0.314285714285714</v>
      </c>
      <c r="T299">
        <v>0.157142857142857</v>
      </c>
      <c r="U299">
        <v>70</v>
      </c>
      <c r="V299">
        <v>7</v>
      </c>
      <c r="W299">
        <v>22</v>
      </c>
      <c r="X299">
        <v>17</v>
      </c>
      <c r="Y299">
        <v>24</v>
      </c>
      <c r="Z299">
        <v>0.1</v>
      </c>
      <c r="AA299">
        <v>0.314285714285714</v>
      </c>
      <c r="AB299">
        <v>0.24285714285714299</v>
      </c>
      <c r="AC299">
        <v>0.34285714285714303</v>
      </c>
    </row>
    <row r="300" spans="1:29">
      <c r="A300">
        <v>8</v>
      </c>
      <c r="B300">
        <v>36</v>
      </c>
      <c r="C300">
        <v>162</v>
      </c>
      <c r="D300">
        <v>10</v>
      </c>
      <c r="E300">
        <v>82</v>
      </c>
      <c r="F300">
        <v>43</v>
      </c>
      <c r="G300">
        <v>27</v>
      </c>
      <c r="H300" s="38">
        <v>6.1728395061728399E-2</v>
      </c>
      <c r="I300">
        <v>0.50617283950617298</v>
      </c>
      <c r="J300">
        <v>0.265432098765432</v>
      </c>
      <c r="K300">
        <v>0.16666666666666699</v>
      </c>
      <c r="L300">
        <v>165</v>
      </c>
      <c r="M300">
        <v>0</v>
      </c>
      <c r="N300">
        <v>87</v>
      </c>
      <c r="O300">
        <v>46</v>
      </c>
      <c r="P300">
        <v>32</v>
      </c>
      <c r="Q300">
        <v>0</v>
      </c>
      <c r="R300">
        <v>0.527272727272727</v>
      </c>
      <c r="S300">
        <v>0.27878787878787897</v>
      </c>
      <c r="T300">
        <v>0.19393939393939399</v>
      </c>
      <c r="U300">
        <v>163</v>
      </c>
      <c r="V300">
        <v>20</v>
      </c>
      <c r="W300">
        <v>59</v>
      </c>
      <c r="X300">
        <v>46</v>
      </c>
      <c r="Y300">
        <v>38</v>
      </c>
      <c r="Z300">
        <v>0.122699386503067</v>
      </c>
      <c r="AA300">
        <v>0.36196319018404899</v>
      </c>
      <c r="AB300">
        <v>0.28220858895705497</v>
      </c>
      <c r="AC300">
        <v>0.23312883435582801</v>
      </c>
    </row>
    <row r="301" spans="1:29">
      <c r="A301">
        <v>8</v>
      </c>
      <c r="B301">
        <v>37</v>
      </c>
      <c r="C301">
        <v>223</v>
      </c>
      <c r="D301">
        <v>13</v>
      </c>
      <c r="E301">
        <v>101</v>
      </c>
      <c r="F301">
        <v>86</v>
      </c>
      <c r="G301">
        <v>23</v>
      </c>
      <c r="H301" s="38">
        <v>5.8295964125560498E-2</v>
      </c>
      <c r="I301">
        <v>0.452914798206278</v>
      </c>
      <c r="J301">
        <v>0.38565022421524697</v>
      </c>
      <c r="K301">
        <v>0.103139013452915</v>
      </c>
      <c r="L301">
        <v>225</v>
      </c>
      <c r="M301">
        <v>3</v>
      </c>
      <c r="N301">
        <v>106</v>
      </c>
      <c r="O301">
        <v>78</v>
      </c>
      <c r="P301">
        <v>38</v>
      </c>
      <c r="Q301" s="38">
        <v>1.3333333333333299E-2</v>
      </c>
      <c r="R301">
        <v>0.47111111111111098</v>
      </c>
      <c r="S301">
        <v>0.34666666666666701</v>
      </c>
      <c r="T301">
        <v>0.168888888888889</v>
      </c>
      <c r="U301">
        <v>226</v>
      </c>
      <c r="V301">
        <v>12</v>
      </c>
      <c r="W301">
        <v>74</v>
      </c>
      <c r="X301">
        <v>53</v>
      </c>
      <c r="Y301">
        <v>87</v>
      </c>
      <c r="Z301" s="38">
        <v>5.3097345132743397E-2</v>
      </c>
      <c r="AA301">
        <v>0.32743362831858402</v>
      </c>
      <c r="AB301">
        <v>0.234513274336283</v>
      </c>
      <c r="AC301">
        <v>0.38495575221238898</v>
      </c>
    </row>
    <row r="302" spans="1:29">
      <c r="A302">
        <v>8</v>
      </c>
      <c r="B302">
        <v>39</v>
      </c>
      <c r="C302">
        <v>60</v>
      </c>
      <c r="D302">
        <v>28</v>
      </c>
      <c r="E302">
        <v>27</v>
      </c>
      <c r="F302">
        <v>3</v>
      </c>
      <c r="G302">
        <v>2</v>
      </c>
      <c r="H302">
        <v>0.46666666666666701</v>
      </c>
      <c r="I302">
        <v>0.45</v>
      </c>
      <c r="J302">
        <v>0.05</v>
      </c>
      <c r="K302" s="38">
        <v>3.3333333333333298E-2</v>
      </c>
      <c r="L302">
        <v>61</v>
      </c>
      <c r="M302">
        <v>2</v>
      </c>
      <c r="N302">
        <v>52</v>
      </c>
      <c r="O302">
        <v>6</v>
      </c>
      <c r="P302">
        <v>1</v>
      </c>
      <c r="Q302" s="38">
        <v>3.2786885245901599E-2</v>
      </c>
      <c r="R302">
        <v>0.85245901639344301</v>
      </c>
      <c r="S302" s="38">
        <v>9.8360655737704902E-2</v>
      </c>
      <c r="T302" s="38">
        <v>1.63934426229508E-2</v>
      </c>
      <c r="U302">
        <v>60</v>
      </c>
      <c r="V302">
        <v>20</v>
      </c>
      <c r="W302">
        <v>26</v>
      </c>
      <c r="X302">
        <v>6</v>
      </c>
      <c r="Y302">
        <v>8</v>
      </c>
      <c r="Z302">
        <v>0.33333333333333298</v>
      </c>
      <c r="AA302">
        <v>0.43333333333333302</v>
      </c>
      <c r="AB302">
        <v>0.1</v>
      </c>
      <c r="AC302">
        <v>0.133333333333333</v>
      </c>
    </row>
    <row r="303" spans="1:29">
      <c r="A303">
        <v>8</v>
      </c>
      <c r="B303">
        <v>40</v>
      </c>
      <c r="C303">
        <v>14</v>
      </c>
      <c r="D303">
        <v>3</v>
      </c>
      <c r="E303">
        <v>9</v>
      </c>
      <c r="F303">
        <v>2</v>
      </c>
      <c r="G303">
        <v>0</v>
      </c>
      <c r="H303">
        <v>0.214285714285714</v>
      </c>
      <c r="I303">
        <v>0.64285714285714302</v>
      </c>
      <c r="J303">
        <v>0.14285714285714299</v>
      </c>
      <c r="K303">
        <v>0</v>
      </c>
      <c r="L303">
        <v>14</v>
      </c>
      <c r="M303">
        <v>3</v>
      </c>
      <c r="N303">
        <v>7</v>
      </c>
      <c r="O303">
        <v>4</v>
      </c>
      <c r="P303">
        <v>0</v>
      </c>
      <c r="Q303">
        <v>0.214285714285714</v>
      </c>
      <c r="R303">
        <v>0.5</v>
      </c>
      <c r="S303">
        <v>0.28571428571428598</v>
      </c>
      <c r="T303">
        <v>0</v>
      </c>
      <c r="U303">
        <v>14</v>
      </c>
      <c r="V303">
        <v>4</v>
      </c>
      <c r="W303">
        <v>4</v>
      </c>
      <c r="X303">
        <v>5</v>
      </c>
      <c r="Y303">
        <v>1</v>
      </c>
      <c r="Z303">
        <v>0.28571428571428598</v>
      </c>
      <c r="AA303">
        <v>0.28571428571428598</v>
      </c>
      <c r="AB303">
        <v>0.35714285714285698</v>
      </c>
      <c r="AC303" s="38">
        <v>7.1428571428571397E-2</v>
      </c>
    </row>
    <row r="304" spans="1:29">
      <c r="A304">
        <v>8</v>
      </c>
      <c r="B304">
        <v>42</v>
      </c>
      <c r="C304">
        <v>93</v>
      </c>
      <c r="D304">
        <v>37</v>
      </c>
      <c r="E304">
        <v>52</v>
      </c>
      <c r="F304">
        <v>3</v>
      </c>
      <c r="G304">
        <v>1</v>
      </c>
      <c r="H304">
        <v>0.39784946236559099</v>
      </c>
      <c r="I304">
        <v>0.55913978494623695</v>
      </c>
      <c r="J304">
        <v>3.2258064516128997E-2</v>
      </c>
      <c r="K304">
        <v>1.0752688172042999E-2</v>
      </c>
      <c r="L304">
        <v>93</v>
      </c>
      <c r="M304">
        <v>9</v>
      </c>
      <c r="N304">
        <v>76</v>
      </c>
      <c r="O304">
        <v>8</v>
      </c>
      <c r="P304">
        <v>0</v>
      </c>
      <c r="Q304" s="38">
        <v>9.6774193548387094E-2</v>
      </c>
      <c r="R304">
        <v>0.81720430107526898</v>
      </c>
      <c r="S304" s="38">
        <v>8.6021505376344107E-2</v>
      </c>
      <c r="T304">
        <v>0</v>
      </c>
      <c r="U304">
        <v>93</v>
      </c>
      <c r="V304">
        <v>36</v>
      </c>
      <c r="W304">
        <v>37</v>
      </c>
      <c r="X304">
        <v>12</v>
      </c>
      <c r="Y304">
        <v>8</v>
      </c>
      <c r="Z304">
        <v>0.38709677419354799</v>
      </c>
      <c r="AA304">
        <v>0.39784946236559099</v>
      </c>
      <c r="AB304">
        <v>0.12903225806451599</v>
      </c>
      <c r="AC304" s="38">
        <v>8.6021505376344107E-2</v>
      </c>
    </row>
    <row r="305" spans="1:29">
      <c r="A305">
        <v>8</v>
      </c>
      <c r="B305">
        <v>43</v>
      </c>
      <c r="C305">
        <v>6</v>
      </c>
      <c r="D305">
        <v>1</v>
      </c>
      <c r="E305">
        <v>4</v>
      </c>
      <c r="F305">
        <v>1</v>
      </c>
      <c r="G305">
        <v>0</v>
      </c>
      <c r="H305">
        <v>0.16666666666666699</v>
      </c>
      <c r="I305">
        <v>0.66666666666666696</v>
      </c>
      <c r="J305">
        <v>0.16666666666666699</v>
      </c>
      <c r="K305">
        <v>0</v>
      </c>
      <c r="L305">
        <v>6</v>
      </c>
      <c r="M305">
        <v>1</v>
      </c>
      <c r="N305">
        <v>4</v>
      </c>
      <c r="O305">
        <v>1</v>
      </c>
      <c r="P305">
        <v>0</v>
      </c>
      <c r="Q305">
        <v>0.16666666666666699</v>
      </c>
      <c r="R305">
        <v>0.66666666666666696</v>
      </c>
      <c r="S305">
        <v>0.16666666666666699</v>
      </c>
      <c r="T305">
        <v>0</v>
      </c>
      <c r="U305">
        <v>6</v>
      </c>
      <c r="V305">
        <v>1</v>
      </c>
      <c r="W305">
        <v>1</v>
      </c>
      <c r="X305">
        <v>3</v>
      </c>
      <c r="Y305">
        <v>1</v>
      </c>
      <c r="Z305">
        <v>0.16666666666666699</v>
      </c>
      <c r="AA305">
        <v>0.16666666666666699</v>
      </c>
      <c r="AB305">
        <v>0.5</v>
      </c>
      <c r="AC305">
        <v>0.16666666666666699</v>
      </c>
    </row>
    <row r="306" spans="1:29">
      <c r="A306">
        <v>8</v>
      </c>
      <c r="B306">
        <v>44</v>
      </c>
      <c r="C306">
        <v>18</v>
      </c>
      <c r="D306">
        <v>6</v>
      </c>
      <c r="E306">
        <v>10</v>
      </c>
      <c r="F306">
        <v>2</v>
      </c>
      <c r="G306">
        <v>0</v>
      </c>
      <c r="H306">
        <v>0.33333333333333298</v>
      </c>
      <c r="I306">
        <v>0.55555555555555602</v>
      </c>
      <c r="J306">
        <v>0.11111111111111099</v>
      </c>
      <c r="K306">
        <v>0</v>
      </c>
      <c r="L306">
        <v>18</v>
      </c>
      <c r="M306">
        <v>1</v>
      </c>
      <c r="N306">
        <v>11</v>
      </c>
      <c r="O306">
        <v>5</v>
      </c>
      <c r="P306">
        <v>1</v>
      </c>
      <c r="Q306" s="38">
        <v>5.5555555555555601E-2</v>
      </c>
      <c r="R306">
        <v>0.61111111111111105</v>
      </c>
      <c r="S306">
        <v>0.27777777777777801</v>
      </c>
      <c r="T306" s="38">
        <v>5.5555555555555601E-2</v>
      </c>
      <c r="U306">
        <v>18</v>
      </c>
      <c r="V306">
        <v>3</v>
      </c>
      <c r="W306">
        <v>9</v>
      </c>
      <c r="X306">
        <v>3</v>
      </c>
      <c r="Y306">
        <v>3</v>
      </c>
      <c r="Z306">
        <v>0.16666666666666699</v>
      </c>
      <c r="AA306">
        <v>0.5</v>
      </c>
      <c r="AB306">
        <v>0.16666666666666699</v>
      </c>
      <c r="AC306">
        <v>0.16666666666666699</v>
      </c>
    </row>
    <row r="307" spans="1:29">
      <c r="A307">
        <v>8</v>
      </c>
      <c r="B307">
        <v>45</v>
      </c>
      <c r="C307">
        <v>56</v>
      </c>
      <c r="D307">
        <v>0</v>
      </c>
      <c r="E307">
        <v>25</v>
      </c>
      <c r="F307">
        <v>21</v>
      </c>
      <c r="G307">
        <v>10</v>
      </c>
      <c r="H307">
        <v>0</v>
      </c>
      <c r="I307">
        <v>0.44642857142857101</v>
      </c>
      <c r="J307">
        <v>0.375</v>
      </c>
      <c r="K307">
        <v>0.17857142857142899</v>
      </c>
      <c r="L307">
        <v>55</v>
      </c>
      <c r="M307">
        <v>0</v>
      </c>
      <c r="N307">
        <v>18</v>
      </c>
      <c r="O307">
        <v>24</v>
      </c>
      <c r="P307">
        <v>13</v>
      </c>
      <c r="Q307">
        <v>0</v>
      </c>
      <c r="R307">
        <v>0.32727272727272699</v>
      </c>
      <c r="S307">
        <v>0.43636363636363601</v>
      </c>
      <c r="T307">
        <v>0.236363636363636</v>
      </c>
      <c r="U307">
        <v>56</v>
      </c>
      <c r="V307">
        <v>3</v>
      </c>
      <c r="W307">
        <v>14</v>
      </c>
      <c r="X307">
        <v>12</v>
      </c>
      <c r="Y307">
        <v>27</v>
      </c>
      <c r="Z307" s="38">
        <v>5.3571428571428603E-2</v>
      </c>
      <c r="AA307">
        <v>0.25</v>
      </c>
      <c r="AB307">
        <v>0.214285714285714</v>
      </c>
      <c r="AC307">
        <v>0.48214285714285698</v>
      </c>
    </row>
    <row r="308" spans="1:29">
      <c r="A308">
        <v>8</v>
      </c>
      <c r="B308">
        <v>46</v>
      </c>
      <c r="C308">
        <v>18</v>
      </c>
      <c r="D308">
        <v>0</v>
      </c>
      <c r="E308">
        <v>8</v>
      </c>
      <c r="F308">
        <v>9</v>
      </c>
      <c r="G308">
        <v>1</v>
      </c>
      <c r="H308">
        <v>0</v>
      </c>
      <c r="I308">
        <v>0.44444444444444398</v>
      </c>
      <c r="J308">
        <v>0.5</v>
      </c>
      <c r="K308" s="38">
        <v>5.5555555555555601E-2</v>
      </c>
      <c r="L308">
        <v>18</v>
      </c>
      <c r="M308">
        <v>0</v>
      </c>
      <c r="N308">
        <v>2</v>
      </c>
      <c r="O308">
        <v>8</v>
      </c>
      <c r="P308">
        <v>8</v>
      </c>
      <c r="Q308">
        <v>0</v>
      </c>
      <c r="R308">
        <v>0.11111111111111099</v>
      </c>
      <c r="S308">
        <v>0.44444444444444398</v>
      </c>
      <c r="T308">
        <v>0.44444444444444398</v>
      </c>
      <c r="U308">
        <v>18</v>
      </c>
      <c r="V308">
        <v>1</v>
      </c>
      <c r="W308">
        <v>5</v>
      </c>
      <c r="X308">
        <v>7</v>
      </c>
      <c r="Y308">
        <v>5</v>
      </c>
      <c r="Z308" s="38">
        <v>5.5555555555555601E-2</v>
      </c>
      <c r="AA308">
        <v>0.27777777777777801</v>
      </c>
      <c r="AB308">
        <v>0.38888888888888901</v>
      </c>
      <c r="AC308">
        <v>0.27777777777777801</v>
      </c>
    </row>
    <row r="309" spans="1:29">
      <c r="A309">
        <v>8</v>
      </c>
      <c r="B309">
        <v>47</v>
      </c>
      <c r="C309">
        <v>14</v>
      </c>
      <c r="D309">
        <v>7</v>
      </c>
      <c r="E309">
        <v>7</v>
      </c>
      <c r="F309">
        <v>0</v>
      </c>
      <c r="G309">
        <v>0</v>
      </c>
      <c r="H309">
        <v>0.5</v>
      </c>
      <c r="I309">
        <v>0.5</v>
      </c>
      <c r="J309">
        <v>0</v>
      </c>
      <c r="K309">
        <v>0</v>
      </c>
      <c r="L309">
        <v>14</v>
      </c>
      <c r="M309">
        <v>4</v>
      </c>
      <c r="N309">
        <v>8</v>
      </c>
      <c r="O309">
        <v>2</v>
      </c>
      <c r="P309">
        <v>0</v>
      </c>
      <c r="Q309">
        <v>0.28571428571428598</v>
      </c>
      <c r="R309">
        <v>0.57142857142857095</v>
      </c>
      <c r="S309">
        <v>0.14285714285714299</v>
      </c>
      <c r="T309">
        <v>0</v>
      </c>
      <c r="U309">
        <v>14</v>
      </c>
      <c r="V309">
        <v>5</v>
      </c>
      <c r="W309">
        <v>7</v>
      </c>
      <c r="X309">
        <v>1</v>
      </c>
      <c r="Y309">
        <v>1</v>
      </c>
      <c r="Z309">
        <v>0.35714285714285698</v>
      </c>
      <c r="AA309">
        <v>0.5</v>
      </c>
      <c r="AB309" s="38">
        <v>7.1428571428571397E-2</v>
      </c>
      <c r="AC309" s="38">
        <v>7.1428571428571397E-2</v>
      </c>
    </row>
    <row r="310" spans="1:29">
      <c r="A310">
        <v>8</v>
      </c>
      <c r="B310">
        <v>48</v>
      </c>
      <c r="C310">
        <v>60</v>
      </c>
      <c r="D310">
        <v>20</v>
      </c>
      <c r="E310">
        <v>36</v>
      </c>
      <c r="F310">
        <v>2</v>
      </c>
      <c r="G310">
        <v>2</v>
      </c>
      <c r="H310">
        <v>0.33333333333333298</v>
      </c>
      <c r="I310">
        <v>0.6</v>
      </c>
      <c r="J310" s="38">
        <v>3.3333333333333298E-2</v>
      </c>
      <c r="K310" s="38">
        <v>3.3333333333333298E-2</v>
      </c>
      <c r="L310">
        <v>59</v>
      </c>
      <c r="M310">
        <v>1</v>
      </c>
      <c r="N310">
        <v>49</v>
      </c>
      <c r="O310">
        <v>7</v>
      </c>
      <c r="P310">
        <v>2</v>
      </c>
      <c r="Q310" s="38">
        <v>1.6949152542372899E-2</v>
      </c>
      <c r="R310">
        <v>0.83050847457627097</v>
      </c>
      <c r="S310">
        <v>0.11864406779661001</v>
      </c>
      <c r="T310" s="38">
        <v>3.3898305084745797E-2</v>
      </c>
      <c r="U310">
        <v>60</v>
      </c>
      <c r="V310">
        <v>14</v>
      </c>
      <c r="W310">
        <v>34</v>
      </c>
      <c r="X310">
        <v>5</v>
      </c>
      <c r="Y310">
        <v>7</v>
      </c>
      <c r="Z310">
        <v>0.233333333333333</v>
      </c>
      <c r="AA310">
        <v>0.56666666666666698</v>
      </c>
      <c r="AB310" s="38">
        <v>8.3333333333333301E-2</v>
      </c>
      <c r="AC310">
        <v>0.116666666666667</v>
      </c>
    </row>
    <row r="311" spans="1:29">
      <c r="A311">
        <v>8</v>
      </c>
      <c r="B311">
        <v>49</v>
      </c>
      <c r="C311">
        <v>34</v>
      </c>
      <c r="D311">
        <v>15</v>
      </c>
      <c r="E311">
        <v>16</v>
      </c>
      <c r="F311">
        <v>3</v>
      </c>
      <c r="G311">
        <v>0</v>
      </c>
      <c r="H311">
        <v>0.441176470588235</v>
      </c>
      <c r="I311">
        <v>0.47058823529411797</v>
      </c>
      <c r="J311" s="38">
        <v>8.8235294117647106E-2</v>
      </c>
      <c r="K311">
        <v>0</v>
      </c>
      <c r="L311">
        <v>34</v>
      </c>
      <c r="M311">
        <v>5</v>
      </c>
      <c r="N311">
        <v>25</v>
      </c>
      <c r="O311">
        <v>4</v>
      </c>
      <c r="P311">
        <v>0</v>
      </c>
      <c r="Q311">
        <v>0.14705882352941199</v>
      </c>
      <c r="R311">
        <v>0.73529411764705899</v>
      </c>
      <c r="S311">
        <v>0.11764705882352899</v>
      </c>
      <c r="T311">
        <v>0</v>
      </c>
      <c r="U311">
        <v>34</v>
      </c>
      <c r="V311">
        <v>12</v>
      </c>
      <c r="W311">
        <v>16</v>
      </c>
      <c r="X311">
        <v>2</v>
      </c>
      <c r="Y311">
        <v>4</v>
      </c>
      <c r="Z311">
        <v>0.35294117647058798</v>
      </c>
      <c r="AA311">
        <v>0.47058823529411797</v>
      </c>
      <c r="AB311" s="38">
        <v>5.8823529411764698E-2</v>
      </c>
      <c r="AC311">
        <v>0.11764705882352899</v>
      </c>
    </row>
    <row r="312" spans="1:29">
      <c r="A312">
        <v>8</v>
      </c>
      <c r="B312">
        <v>50</v>
      </c>
      <c r="C312">
        <v>14</v>
      </c>
      <c r="D312">
        <v>2</v>
      </c>
      <c r="E312">
        <v>9</v>
      </c>
      <c r="F312">
        <v>2</v>
      </c>
      <c r="G312">
        <v>1</v>
      </c>
      <c r="H312">
        <v>0.14285714285714299</v>
      </c>
      <c r="I312">
        <v>0.64285714285714302</v>
      </c>
      <c r="J312">
        <v>0.14285714285714299</v>
      </c>
      <c r="K312" s="38">
        <v>7.1428571428571397E-2</v>
      </c>
      <c r="L312">
        <v>14</v>
      </c>
      <c r="M312">
        <v>1</v>
      </c>
      <c r="N312">
        <v>9</v>
      </c>
      <c r="O312">
        <v>3</v>
      </c>
      <c r="P312">
        <v>1</v>
      </c>
      <c r="Q312" s="38">
        <v>7.1428571428571397E-2</v>
      </c>
      <c r="R312">
        <v>0.64285714285714302</v>
      </c>
      <c r="S312">
        <v>0.214285714285714</v>
      </c>
      <c r="T312" s="38">
        <v>7.1428571428571397E-2</v>
      </c>
      <c r="U312">
        <v>14</v>
      </c>
      <c r="V312">
        <v>2</v>
      </c>
      <c r="W312">
        <v>7</v>
      </c>
      <c r="X312">
        <v>2</v>
      </c>
      <c r="Y312">
        <v>3</v>
      </c>
      <c r="Z312">
        <v>0.14285714285714299</v>
      </c>
      <c r="AA312">
        <v>0.5</v>
      </c>
      <c r="AB312">
        <v>0.14285714285714299</v>
      </c>
      <c r="AC312">
        <v>0.214285714285714</v>
      </c>
    </row>
    <row r="313" spans="1:29">
      <c r="A313">
        <v>8</v>
      </c>
      <c r="B313">
        <v>51</v>
      </c>
      <c r="C313">
        <v>22</v>
      </c>
      <c r="D313">
        <v>0</v>
      </c>
      <c r="E313">
        <v>10</v>
      </c>
      <c r="F313">
        <v>7</v>
      </c>
      <c r="G313">
        <v>5</v>
      </c>
      <c r="H313">
        <v>0</v>
      </c>
      <c r="I313">
        <v>0.45454545454545497</v>
      </c>
      <c r="J313">
        <v>0.31818181818181801</v>
      </c>
      <c r="K313">
        <v>0.22727272727272699</v>
      </c>
      <c r="L313">
        <v>22</v>
      </c>
      <c r="M313">
        <v>0</v>
      </c>
      <c r="N313">
        <v>5</v>
      </c>
      <c r="O313">
        <v>8</v>
      </c>
      <c r="P313">
        <v>9</v>
      </c>
      <c r="Q313">
        <v>0</v>
      </c>
      <c r="R313">
        <v>0.22727272727272699</v>
      </c>
      <c r="S313">
        <v>0.36363636363636398</v>
      </c>
      <c r="T313">
        <v>0.40909090909090901</v>
      </c>
      <c r="U313">
        <v>22</v>
      </c>
      <c r="V313">
        <v>0</v>
      </c>
      <c r="W313">
        <v>4</v>
      </c>
      <c r="X313">
        <v>7</v>
      </c>
      <c r="Y313">
        <v>11</v>
      </c>
      <c r="Z313">
        <v>0</v>
      </c>
      <c r="AA313">
        <v>0.18181818181818199</v>
      </c>
      <c r="AB313">
        <v>0.31818181818181801</v>
      </c>
      <c r="AC313">
        <v>0.5</v>
      </c>
    </row>
    <row r="314" spans="1:29">
      <c r="A314">
        <v>8</v>
      </c>
      <c r="B314">
        <v>52</v>
      </c>
      <c r="C314">
        <v>143</v>
      </c>
      <c r="D314">
        <v>51</v>
      </c>
      <c r="E314">
        <v>63</v>
      </c>
      <c r="F314">
        <v>23</v>
      </c>
      <c r="G314">
        <v>6</v>
      </c>
      <c r="H314">
        <v>0.356643356643357</v>
      </c>
      <c r="I314">
        <v>0.44055944055944102</v>
      </c>
      <c r="J314">
        <v>0.160839160839161</v>
      </c>
      <c r="K314">
        <v>4.1958041958042001E-2</v>
      </c>
      <c r="L314">
        <v>144</v>
      </c>
      <c r="M314">
        <v>7</v>
      </c>
      <c r="N314">
        <v>96</v>
      </c>
      <c r="O314">
        <v>28</v>
      </c>
      <c r="P314">
        <v>13</v>
      </c>
      <c r="Q314" s="38">
        <v>4.8611111111111098E-2</v>
      </c>
      <c r="R314">
        <v>0.66666666666666696</v>
      </c>
      <c r="S314">
        <v>0.194444444444444</v>
      </c>
      <c r="T314" s="38">
        <v>9.0277777777777804E-2</v>
      </c>
      <c r="U314">
        <v>143</v>
      </c>
      <c r="V314">
        <v>17</v>
      </c>
      <c r="W314">
        <v>63</v>
      </c>
      <c r="X314">
        <v>33</v>
      </c>
      <c r="Y314">
        <v>30</v>
      </c>
      <c r="Z314">
        <v>0.11888111888111901</v>
      </c>
      <c r="AA314">
        <v>0.44055944055944102</v>
      </c>
      <c r="AB314">
        <v>0.230769230769231</v>
      </c>
      <c r="AC314">
        <v>0.20979020979021001</v>
      </c>
    </row>
    <row r="315" spans="1:29">
      <c r="A315">
        <v>8</v>
      </c>
      <c r="B315">
        <v>53</v>
      </c>
      <c r="C315">
        <v>8</v>
      </c>
      <c r="D315">
        <v>1</v>
      </c>
      <c r="E315">
        <v>6</v>
      </c>
      <c r="F315">
        <v>1</v>
      </c>
      <c r="G315">
        <v>0</v>
      </c>
      <c r="H315">
        <v>0.125</v>
      </c>
      <c r="I315">
        <v>0.75</v>
      </c>
      <c r="J315">
        <v>0.125</v>
      </c>
      <c r="K315">
        <v>0</v>
      </c>
      <c r="L315">
        <v>7</v>
      </c>
      <c r="M315">
        <v>0</v>
      </c>
      <c r="N315">
        <v>5</v>
      </c>
      <c r="O315">
        <v>2</v>
      </c>
      <c r="P315">
        <v>0</v>
      </c>
      <c r="Q315">
        <v>0</v>
      </c>
      <c r="R315" t="s">
        <v>39</v>
      </c>
      <c r="S315" t="s">
        <v>40</v>
      </c>
      <c r="T315">
        <v>0</v>
      </c>
      <c r="U315">
        <v>8</v>
      </c>
      <c r="V315">
        <v>0</v>
      </c>
      <c r="W315">
        <v>3</v>
      </c>
      <c r="X315">
        <v>3</v>
      </c>
      <c r="Y315">
        <v>2</v>
      </c>
      <c r="Z315">
        <v>0</v>
      </c>
      <c r="AA315">
        <v>0.375</v>
      </c>
      <c r="AB315">
        <v>0.375</v>
      </c>
      <c r="AC315">
        <v>0.25</v>
      </c>
    </row>
    <row r="316" spans="1:29">
      <c r="A316">
        <v>8</v>
      </c>
      <c r="B316">
        <v>54</v>
      </c>
      <c r="C316">
        <v>36</v>
      </c>
      <c r="D316">
        <v>1</v>
      </c>
      <c r="E316">
        <v>12</v>
      </c>
      <c r="F316">
        <v>19</v>
      </c>
      <c r="G316">
        <v>4</v>
      </c>
      <c r="H316" s="38">
        <v>2.7777777777777801E-2</v>
      </c>
      <c r="I316">
        <v>0.33333333333333298</v>
      </c>
      <c r="J316">
        <v>0.52777777777777801</v>
      </c>
      <c r="K316">
        <v>0.11111111111111099</v>
      </c>
      <c r="L316">
        <v>36</v>
      </c>
      <c r="M316">
        <v>0</v>
      </c>
      <c r="N316">
        <v>5</v>
      </c>
      <c r="O316">
        <v>20</v>
      </c>
      <c r="P316">
        <v>11</v>
      </c>
      <c r="Q316">
        <v>0</v>
      </c>
      <c r="R316">
        <v>0.13888888888888901</v>
      </c>
      <c r="S316">
        <v>0.55555555555555602</v>
      </c>
      <c r="T316">
        <v>0.30555555555555602</v>
      </c>
      <c r="U316">
        <v>35</v>
      </c>
      <c r="V316">
        <v>1</v>
      </c>
      <c r="W316">
        <v>1</v>
      </c>
      <c r="X316">
        <v>8</v>
      </c>
      <c r="Y316">
        <v>25</v>
      </c>
      <c r="Z316" s="38">
        <v>2.8571428571428598E-2</v>
      </c>
      <c r="AA316" s="38">
        <v>2.8571428571428598E-2</v>
      </c>
      <c r="AB316">
        <v>0.22857142857142901</v>
      </c>
      <c r="AC316">
        <v>0.71428571428571397</v>
      </c>
    </row>
    <row r="317" spans="1:29">
      <c r="A317">
        <v>8</v>
      </c>
      <c r="B317">
        <v>55</v>
      </c>
      <c r="C317">
        <v>20</v>
      </c>
      <c r="D317">
        <v>0</v>
      </c>
      <c r="E317">
        <v>11</v>
      </c>
      <c r="F317">
        <v>8</v>
      </c>
      <c r="G317">
        <v>1</v>
      </c>
      <c r="H317">
        <v>0</v>
      </c>
      <c r="I317">
        <v>0.55000000000000004</v>
      </c>
      <c r="J317">
        <v>0.4</v>
      </c>
      <c r="K317">
        <v>0.05</v>
      </c>
      <c r="L317">
        <v>20</v>
      </c>
      <c r="M317">
        <v>0</v>
      </c>
      <c r="N317">
        <v>8</v>
      </c>
      <c r="O317">
        <v>10</v>
      </c>
      <c r="P317">
        <v>2</v>
      </c>
      <c r="Q317">
        <v>0</v>
      </c>
      <c r="R317">
        <v>0.4</v>
      </c>
      <c r="S317">
        <v>0.5</v>
      </c>
      <c r="T317">
        <v>0.1</v>
      </c>
      <c r="U317">
        <v>20</v>
      </c>
      <c r="V317">
        <v>0</v>
      </c>
      <c r="W317">
        <v>6</v>
      </c>
      <c r="X317">
        <v>7</v>
      </c>
      <c r="Y317">
        <v>7</v>
      </c>
      <c r="Z317">
        <v>0</v>
      </c>
      <c r="AA317">
        <v>0.3</v>
      </c>
      <c r="AB317">
        <v>0.35</v>
      </c>
      <c r="AC317">
        <v>0.35</v>
      </c>
    </row>
    <row r="318" spans="1:29">
      <c r="A318">
        <v>8</v>
      </c>
      <c r="B318">
        <v>56</v>
      </c>
      <c r="C318">
        <v>22</v>
      </c>
      <c r="D318">
        <v>1</v>
      </c>
      <c r="E318">
        <v>16</v>
      </c>
      <c r="F318">
        <v>4</v>
      </c>
      <c r="G318">
        <v>1</v>
      </c>
      <c r="H318" s="38">
        <v>4.5454545454545497E-2</v>
      </c>
      <c r="I318">
        <v>0.72727272727272696</v>
      </c>
      <c r="J318">
        <v>0.18181818181818199</v>
      </c>
      <c r="K318" s="38">
        <v>4.5454545454545497E-2</v>
      </c>
      <c r="L318">
        <v>22</v>
      </c>
      <c r="M318">
        <v>1</v>
      </c>
      <c r="N318">
        <v>12</v>
      </c>
      <c r="O318">
        <v>7</v>
      </c>
      <c r="P318">
        <v>2</v>
      </c>
      <c r="Q318" s="38">
        <v>4.5454545454545497E-2</v>
      </c>
      <c r="R318">
        <v>0.54545454545454497</v>
      </c>
      <c r="S318">
        <v>0.31818181818181801</v>
      </c>
      <c r="T318" s="38">
        <v>9.0909090909090898E-2</v>
      </c>
      <c r="U318">
        <v>22</v>
      </c>
      <c r="V318">
        <v>1</v>
      </c>
      <c r="W318">
        <v>7</v>
      </c>
      <c r="X318">
        <v>8</v>
      </c>
      <c r="Y318">
        <v>6</v>
      </c>
      <c r="Z318" s="38">
        <v>4.5454545454545497E-2</v>
      </c>
      <c r="AA318">
        <v>0.31818181818181801</v>
      </c>
      <c r="AB318">
        <v>0.36363636363636398</v>
      </c>
      <c r="AC318">
        <v>0.27272727272727298</v>
      </c>
    </row>
    <row r="319" spans="1:29">
      <c r="A319">
        <v>9</v>
      </c>
      <c r="B319">
        <v>2</v>
      </c>
      <c r="C319">
        <v>39</v>
      </c>
      <c r="D319">
        <v>21</v>
      </c>
      <c r="E319">
        <v>14</v>
      </c>
      <c r="F319">
        <v>4</v>
      </c>
      <c r="G319">
        <v>0</v>
      </c>
      <c r="H319">
        <v>0.53846153846153799</v>
      </c>
      <c r="I319">
        <v>0.35897435897435898</v>
      </c>
      <c r="J319">
        <v>0.102564102564103</v>
      </c>
      <c r="K319">
        <v>0</v>
      </c>
      <c r="L319">
        <v>41</v>
      </c>
      <c r="M319">
        <v>3</v>
      </c>
      <c r="N319">
        <v>34</v>
      </c>
      <c r="O319">
        <v>1</v>
      </c>
      <c r="P319">
        <v>3</v>
      </c>
      <c r="Q319" s="38">
        <v>7.3170731707317097E-2</v>
      </c>
      <c r="R319">
        <v>0.82926829268292701</v>
      </c>
      <c r="S319">
        <v>2.4390243902439001E-2</v>
      </c>
      <c r="T319" s="38">
        <v>7.3170731707317097E-2</v>
      </c>
      <c r="U319">
        <v>41</v>
      </c>
      <c r="V319">
        <v>17</v>
      </c>
      <c r="W319">
        <v>16</v>
      </c>
      <c r="X319">
        <v>6</v>
      </c>
      <c r="Y319">
        <v>2</v>
      </c>
      <c r="Z319">
        <v>0.41463414634146301</v>
      </c>
      <c r="AA319">
        <v>0.39024390243902402</v>
      </c>
      <c r="AB319">
        <v>0.146341463414634</v>
      </c>
      <c r="AC319" s="38">
        <v>4.8780487804878099E-2</v>
      </c>
    </row>
    <row r="320" spans="1:29">
      <c r="A320">
        <v>9</v>
      </c>
      <c r="B320">
        <v>3</v>
      </c>
      <c r="C320">
        <v>32</v>
      </c>
      <c r="D320">
        <v>8</v>
      </c>
      <c r="E320">
        <v>16</v>
      </c>
      <c r="F320">
        <v>6</v>
      </c>
      <c r="G320">
        <v>2</v>
      </c>
      <c r="H320">
        <v>0.25</v>
      </c>
      <c r="I320">
        <v>0.5</v>
      </c>
      <c r="J320">
        <v>0.1875</v>
      </c>
      <c r="K320">
        <v>6.25E-2</v>
      </c>
      <c r="L320">
        <v>32</v>
      </c>
      <c r="M320">
        <v>0</v>
      </c>
      <c r="N320">
        <v>20</v>
      </c>
      <c r="O320">
        <v>10</v>
      </c>
      <c r="P320">
        <v>2</v>
      </c>
      <c r="Q320">
        <v>0</v>
      </c>
      <c r="R320">
        <v>0.625</v>
      </c>
      <c r="S320">
        <v>0.3125</v>
      </c>
      <c r="T320">
        <v>6.25E-2</v>
      </c>
      <c r="U320">
        <v>32</v>
      </c>
      <c r="V320">
        <v>3</v>
      </c>
      <c r="W320">
        <v>11</v>
      </c>
      <c r="X320">
        <v>11</v>
      </c>
      <c r="Y320">
        <v>7</v>
      </c>
      <c r="Z320">
        <v>9.375E-2</v>
      </c>
      <c r="AA320">
        <v>0.34375</v>
      </c>
      <c r="AB320">
        <v>0.34375</v>
      </c>
      <c r="AC320">
        <v>0.21875</v>
      </c>
    </row>
    <row r="321" spans="1:29">
      <c r="A321">
        <v>9</v>
      </c>
      <c r="B321">
        <v>4</v>
      </c>
      <c r="C321">
        <v>3</v>
      </c>
      <c r="D321">
        <v>2</v>
      </c>
      <c r="E321">
        <v>0</v>
      </c>
      <c r="F321">
        <v>0</v>
      </c>
      <c r="G321">
        <v>1</v>
      </c>
      <c r="H321" t="s">
        <v>38</v>
      </c>
      <c r="I321" t="s">
        <v>38</v>
      </c>
      <c r="J321" t="s">
        <v>38</v>
      </c>
      <c r="K321" t="s">
        <v>38</v>
      </c>
      <c r="L321">
        <v>3</v>
      </c>
      <c r="M321">
        <v>0</v>
      </c>
      <c r="N321">
        <v>2</v>
      </c>
      <c r="O321">
        <v>0</v>
      </c>
      <c r="P321">
        <v>1</v>
      </c>
      <c r="Q321" t="s">
        <v>38</v>
      </c>
      <c r="R321" t="s">
        <v>38</v>
      </c>
      <c r="S321" t="s">
        <v>38</v>
      </c>
      <c r="T321" t="s">
        <v>38</v>
      </c>
      <c r="U321">
        <v>3</v>
      </c>
      <c r="V321">
        <v>1</v>
      </c>
      <c r="W321">
        <v>1</v>
      </c>
      <c r="X321">
        <v>0</v>
      </c>
      <c r="Y321">
        <v>1</v>
      </c>
      <c r="Z321" t="s">
        <v>38</v>
      </c>
      <c r="AA321" t="s">
        <v>38</v>
      </c>
      <c r="AB321" t="s">
        <v>38</v>
      </c>
      <c r="AC321" t="s">
        <v>38</v>
      </c>
    </row>
    <row r="322" spans="1:29">
      <c r="A322">
        <v>9</v>
      </c>
      <c r="B322">
        <v>5</v>
      </c>
      <c r="C322">
        <v>3872</v>
      </c>
      <c r="D322">
        <v>1682</v>
      </c>
      <c r="E322">
        <v>1429</v>
      </c>
      <c r="F322">
        <v>645</v>
      </c>
      <c r="G322">
        <v>116</v>
      </c>
      <c r="H322">
        <v>0.43440082644628097</v>
      </c>
      <c r="I322">
        <v>0.36905991735537202</v>
      </c>
      <c r="J322">
        <v>0.16658057851239699</v>
      </c>
      <c r="K322" s="38">
        <v>2.99586776859504E-2</v>
      </c>
      <c r="L322">
        <v>3857</v>
      </c>
      <c r="M322">
        <v>177</v>
      </c>
      <c r="N322">
        <v>2807</v>
      </c>
      <c r="O322">
        <v>582</v>
      </c>
      <c r="P322">
        <v>291</v>
      </c>
      <c r="Q322" s="38">
        <v>4.5890588540316302E-2</v>
      </c>
      <c r="R322">
        <v>0.72776769509981898</v>
      </c>
      <c r="S322">
        <v>0.15089447757324301</v>
      </c>
      <c r="T322" s="38">
        <v>7.5447238786621698E-2</v>
      </c>
      <c r="U322">
        <v>3874</v>
      </c>
      <c r="V322">
        <v>1116</v>
      </c>
      <c r="W322">
        <v>1312</v>
      </c>
      <c r="X322">
        <v>686</v>
      </c>
      <c r="Y322">
        <v>760</v>
      </c>
      <c r="Z322">
        <v>0.28807434176561703</v>
      </c>
      <c r="AA322">
        <v>0.33866804336603001</v>
      </c>
      <c r="AB322">
        <v>0.17707795560144601</v>
      </c>
      <c r="AC322">
        <v>0.196179659266908</v>
      </c>
    </row>
    <row r="323" spans="1:29">
      <c r="A323">
        <v>9</v>
      </c>
      <c r="B323">
        <v>6</v>
      </c>
      <c r="C323">
        <v>28</v>
      </c>
      <c r="D323">
        <v>7</v>
      </c>
      <c r="E323">
        <v>12</v>
      </c>
      <c r="F323">
        <v>7</v>
      </c>
      <c r="G323">
        <v>2</v>
      </c>
      <c r="H323">
        <v>0.25</v>
      </c>
      <c r="I323">
        <v>0.42857142857142899</v>
      </c>
      <c r="J323">
        <v>0.25</v>
      </c>
      <c r="K323" s="38">
        <v>7.1428571428571397E-2</v>
      </c>
      <c r="L323">
        <v>28</v>
      </c>
      <c r="M323">
        <v>0</v>
      </c>
      <c r="N323">
        <v>16</v>
      </c>
      <c r="O323">
        <v>9</v>
      </c>
      <c r="P323">
        <v>3</v>
      </c>
      <c r="Q323">
        <v>0</v>
      </c>
      <c r="R323">
        <v>0.57142857142857095</v>
      </c>
      <c r="S323">
        <v>0.32142857142857101</v>
      </c>
      <c r="T323">
        <v>0.107142857142857</v>
      </c>
      <c r="U323">
        <v>28</v>
      </c>
      <c r="V323">
        <v>1</v>
      </c>
      <c r="W323">
        <v>11</v>
      </c>
      <c r="X323">
        <v>10</v>
      </c>
      <c r="Y323">
        <v>6</v>
      </c>
      <c r="Z323" s="38">
        <v>3.5714285714285698E-2</v>
      </c>
      <c r="AA323">
        <v>0.39285714285714302</v>
      </c>
      <c r="AB323">
        <v>0.35714285714285698</v>
      </c>
      <c r="AC323">
        <v>0.214285714285714</v>
      </c>
    </row>
    <row r="324" spans="1:29">
      <c r="A324">
        <v>9</v>
      </c>
      <c r="B324">
        <v>7</v>
      </c>
      <c r="C324">
        <v>114</v>
      </c>
      <c r="D324">
        <v>13</v>
      </c>
      <c r="E324">
        <v>36</v>
      </c>
      <c r="F324">
        <v>44</v>
      </c>
      <c r="G324">
        <v>21</v>
      </c>
      <c r="H324">
        <v>0.114035087719298</v>
      </c>
      <c r="I324">
        <v>0.31578947368421101</v>
      </c>
      <c r="J324">
        <v>0.38596491228070201</v>
      </c>
      <c r="K324">
        <v>0.18421052631578899</v>
      </c>
      <c r="L324">
        <v>111</v>
      </c>
      <c r="M324">
        <v>0</v>
      </c>
      <c r="N324">
        <v>52</v>
      </c>
      <c r="O324">
        <v>39</v>
      </c>
      <c r="P324">
        <v>20</v>
      </c>
      <c r="Q324">
        <v>0</v>
      </c>
      <c r="R324">
        <v>0.46846846846846801</v>
      </c>
      <c r="S324">
        <v>0.35135135135135098</v>
      </c>
      <c r="T324">
        <v>0.18018018018018001</v>
      </c>
      <c r="U324">
        <v>110</v>
      </c>
      <c r="V324">
        <v>11</v>
      </c>
      <c r="W324">
        <v>29</v>
      </c>
      <c r="X324">
        <v>23</v>
      </c>
      <c r="Y324">
        <v>47</v>
      </c>
      <c r="Z324">
        <v>0.1</v>
      </c>
      <c r="AA324">
        <v>0.263636363636364</v>
      </c>
      <c r="AB324">
        <v>0.20909090909090899</v>
      </c>
      <c r="AC324">
        <v>0.42727272727272703</v>
      </c>
    </row>
    <row r="325" spans="1:29">
      <c r="A325">
        <v>9</v>
      </c>
      <c r="B325">
        <v>8</v>
      </c>
      <c r="C325">
        <v>19</v>
      </c>
      <c r="D325">
        <v>9</v>
      </c>
      <c r="E325">
        <v>9</v>
      </c>
      <c r="F325">
        <v>1</v>
      </c>
      <c r="G325">
        <v>0</v>
      </c>
      <c r="H325">
        <v>0.47368421052631599</v>
      </c>
      <c r="I325">
        <v>0.47368421052631599</v>
      </c>
      <c r="J325" s="38">
        <v>5.2631578947368397E-2</v>
      </c>
      <c r="K325">
        <v>0</v>
      </c>
      <c r="L325">
        <v>19</v>
      </c>
      <c r="M325">
        <v>1</v>
      </c>
      <c r="N325">
        <v>15</v>
      </c>
      <c r="O325">
        <v>3</v>
      </c>
      <c r="P325">
        <v>0</v>
      </c>
      <c r="Q325" s="38">
        <v>5.2631578947368397E-2</v>
      </c>
      <c r="R325">
        <v>0.78947368421052599</v>
      </c>
      <c r="S325">
        <v>0.157894736842105</v>
      </c>
      <c r="T325">
        <v>0</v>
      </c>
      <c r="U325">
        <v>19</v>
      </c>
      <c r="V325">
        <v>8</v>
      </c>
      <c r="W325">
        <v>5</v>
      </c>
      <c r="X325">
        <v>4</v>
      </c>
      <c r="Y325">
        <v>2</v>
      </c>
      <c r="Z325">
        <v>0.42105263157894701</v>
      </c>
      <c r="AA325">
        <v>0.26315789473684198</v>
      </c>
      <c r="AB325">
        <v>0.21052631578947401</v>
      </c>
      <c r="AC325">
        <v>0.105263157894737</v>
      </c>
    </row>
    <row r="326" spans="1:29">
      <c r="A326">
        <v>9</v>
      </c>
      <c r="B326">
        <v>9</v>
      </c>
      <c r="C326">
        <v>20</v>
      </c>
      <c r="D326">
        <v>4</v>
      </c>
      <c r="E326">
        <v>8</v>
      </c>
      <c r="F326">
        <v>6</v>
      </c>
      <c r="G326">
        <v>2</v>
      </c>
      <c r="H326">
        <v>0.2</v>
      </c>
      <c r="I326">
        <v>0.4</v>
      </c>
      <c r="J326">
        <v>0.3</v>
      </c>
      <c r="K326">
        <v>0.1</v>
      </c>
      <c r="L326">
        <v>20</v>
      </c>
      <c r="M326">
        <v>0</v>
      </c>
      <c r="N326">
        <v>12</v>
      </c>
      <c r="O326">
        <v>5</v>
      </c>
      <c r="P326">
        <v>3</v>
      </c>
      <c r="Q326">
        <v>0</v>
      </c>
      <c r="R326">
        <v>0.6</v>
      </c>
      <c r="S326">
        <v>0.25</v>
      </c>
      <c r="T326">
        <v>0.15</v>
      </c>
      <c r="U326">
        <v>20</v>
      </c>
      <c r="V326">
        <v>2</v>
      </c>
      <c r="W326">
        <v>4</v>
      </c>
      <c r="X326">
        <v>6</v>
      </c>
      <c r="Y326">
        <v>8</v>
      </c>
      <c r="Z326">
        <v>0.1</v>
      </c>
      <c r="AA326">
        <v>0.2</v>
      </c>
      <c r="AB326">
        <v>0.3</v>
      </c>
      <c r="AC326">
        <v>0.4</v>
      </c>
    </row>
    <row r="327" spans="1:29">
      <c r="A327">
        <v>9</v>
      </c>
      <c r="B327">
        <v>10</v>
      </c>
      <c r="C327">
        <v>6</v>
      </c>
      <c r="D327">
        <v>4</v>
      </c>
      <c r="E327">
        <v>1</v>
      </c>
      <c r="F327">
        <v>1</v>
      </c>
      <c r="G327">
        <v>0</v>
      </c>
      <c r="H327">
        <v>0.66666666666666696</v>
      </c>
      <c r="I327">
        <v>0.16666666666666699</v>
      </c>
      <c r="J327">
        <v>0.16666666666666699</v>
      </c>
      <c r="K327">
        <v>0</v>
      </c>
      <c r="L327">
        <v>6</v>
      </c>
      <c r="M327">
        <v>0</v>
      </c>
      <c r="N327">
        <v>5</v>
      </c>
      <c r="O327">
        <v>0</v>
      </c>
      <c r="P327">
        <v>1</v>
      </c>
      <c r="Q327">
        <v>0</v>
      </c>
      <c r="R327" t="s">
        <v>39</v>
      </c>
      <c r="S327">
        <v>0</v>
      </c>
      <c r="T327" t="s">
        <v>40</v>
      </c>
      <c r="U327">
        <v>6</v>
      </c>
      <c r="V327">
        <v>2</v>
      </c>
      <c r="W327">
        <v>2</v>
      </c>
      <c r="X327">
        <v>0</v>
      </c>
      <c r="Y327">
        <v>2</v>
      </c>
      <c r="Z327">
        <v>0.33333333333333298</v>
      </c>
      <c r="AA327">
        <v>0.33333333333333298</v>
      </c>
      <c r="AB327">
        <v>0</v>
      </c>
      <c r="AC327">
        <v>0.33333333333333298</v>
      </c>
    </row>
    <row r="328" spans="1:29">
      <c r="A328">
        <v>9</v>
      </c>
      <c r="B328">
        <v>11</v>
      </c>
      <c r="C328">
        <v>49</v>
      </c>
      <c r="D328">
        <v>23</v>
      </c>
      <c r="E328">
        <v>17</v>
      </c>
      <c r="F328">
        <v>8</v>
      </c>
      <c r="G328">
        <v>1</v>
      </c>
      <c r="H328">
        <v>0.469387755102041</v>
      </c>
      <c r="I328">
        <v>0.34693877551020402</v>
      </c>
      <c r="J328">
        <v>0.16326530612244899</v>
      </c>
      <c r="K328" s="38">
        <v>2.04081632653061E-2</v>
      </c>
      <c r="L328">
        <v>49</v>
      </c>
      <c r="M328">
        <v>1</v>
      </c>
      <c r="N328">
        <v>36</v>
      </c>
      <c r="O328">
        <v>9</v>
      </c>
      <c r="P328">
        <v>3</v>
      </c>
      <c r="Q328" s="38">
        <v>2.04081632653061E-2</v>
      </c>
      <c r="R328">
        <v>0.73469387755102</v>
      </c>
      <c r="S328">
        <v>0.183673469387755</v>
      </c>
      <c r="T328" s="38">
        <v>6.1224489795918401E-2</v>
      </c>
      <c r="U328">
        <v>49</v>
      </c>
      <c r="V328">
        <v>20</v>
      </c>
      <c r="W328">
        <v>8</v>
      </c>
      <c r="X328">
        <v>8</v>
      </c>
      <c r="Y328">
        <v>13</v>
      </c>
      <c r="Z328">
        <v>0.40816326530612201</v>
      </c>
      <c r="AA328">
        <v>0.16326530612244899</v>
      </c>
      <c r="AB328">
        <v>0.16326530612244899</v>
      </c>
      <c r="AC328">
        <v>0.26530612244898</v>
      </c>
    </row>
    <row r="329" spans="1:29">
      <c r="A329">
        <v>9</v>
      </c>
      <c r="B329">
        <v>12</v>
      </c>
      <c r="C329">
        <v>40</v>
      </c>
      <c r="D329">
        <v>17</v>
      </c>
      <c r="E329">
        <v>15</v>
      </c>
      <c r="F329">
        <v>7</v>
      </c>
      <c r="G329">
        <v>1</v>
      </c>
      <c r="H329">
        <v>0.42499999999999999</v>
      </c>
      <c r="I329">
        <v>0.375</v>
      </c>
      <c r="J329">
        <v>0.17499999999999999</v>
      </c>
      <c r="K329">
        <v>2.5000000000000001E-2</v>
      </c>
      <c r="L329">
        <v>39</v>
      </c>
      <c r="M329">
        <v>1</v>
      </c>
      <c r="N329">
        <v>29</v>
      </c>
      <c r="O329">
        <v>7</v>
      </c>
      <c r="P329">
        <v>2</v>
      </c>
      <c r="Q329" s="38">
        <v>2.5641025641025599E-2</v>
      </c>
      <c r="R329">
        <v>0.74358974358974395</v>
      </c>
      <c r="S329">
        <v>0.17948717948717899</v>
      </c>
      <c r="T329" s="38">
        <v>5.1282051282051301E-2</v>
      </c>
      <c r="U329">
        <v>40</v>
      </c>
      <c r="V329">
        <v>11</v>
      </c>
      <c r="W329">
        <v>14</v>
      </c>
      <c r="X329">
        <v>6</v>
      </c>
      <c r="Y329">
        <v>9</v>
      </c>
      <c r="Z329">
        <v>0.27500000000000002</v>
      </c>
      <c r="AA329">
        <v>0.35</v>
      </c>
      <c r="AB329">
        <v>0.15</v>
      </c>
      <c r="AC329">
        <v>0.22500000000000001</v>
      </c>
    </row>
    <row r="330" spans="1:29">
      <c r="A330">
        <v>9</v>
      </c>
      <c r="B330">
        <v>13</v>
      </c>
      <c r="C330">
        <v>44</v>
      </c>
      <c r="D330">
        <v>21</v>
      </c>
      <c r="E330">
        <v>17</v>
      </c>
      <c r="F330">
        <v>4</v>
      </c>
      <c r="G330">
        <v>2</v>
      </c>
      <c r="H330">
        <v>0.47727272727272702</v>
      </c>
      <c r="I330">
        <v>0.38636363636363602</v>
      </c>
      <c r="J330" s="38">
        <v>9.0909090909090898E-2</v>
      </c>
      <c r="K330" s="38">
        <v>4.5454545454545497E-2</v>
      </c>
      <c r="L330">
        <v>44</v>
      </c>
      <c r="M330">
        <v>1</v>
      </c>
      <c r="N330">
        <v>33</v>
      </c>
      <c r="O330">
        <v>5</v>
      </c>
      <c r="P330">
        <v>5</v>
      </c>
      <c r="Q330" s="38">
        <v>2.27272727272727E-2</v>
      </c>
      <c r="R330">
        <v>0.75</v>
      </c>
      <c r="S330">
        <v>0.11363636363636399</v>
      </c>
      <c r="T330">
        <v>0.11363636363636399</v>
      </c>
      <c r="U330">
        <v>44</v>
      </c>
      <c r="V330">
        <v>7</v>
      </c>
      <c r="W330">
        <v>17</v>
      </c>
      <c r="X330">
        <v>10</v>
      </c>
      <c r="Y330">
        <v>10</v>
      </c>
      <c r="Z330">
        <v>0.15909090909090901</v>
      </c>
      <c r="AA330">
        <v>0.38636363636363602</v>
      </c>
      <c r="AB330">
        <v>0.22727272727272699</v>
      </c>
      <c r="AC330">
        <v>0.22727272727272699</v>
      </c>
    </row>
    <row r="331" spans="1:29">
      <c r="A331">
        <v>9</v>
      </c>
      <c r="B331">
        <v>14</v>
      </c>
      <c r="C331">
        <v>80</v>
      </c>
      <c r="D331">
        <v>27</v>
      </c>
      <c r="E331">
        <v>35</v>
      </c>
      <c r="F331">
        <v>17</v>
      </c>
      <c r="G331">
        <v>1</v>
      </c>
      <c r="H331">
        <v>0.33750000000000002</v>
      </c>
      <c r="I331">
        <v>0.4375</v>
      </c>
      <c r="J331">
        <v>0.21249999999999999</v>
      </c>
      <c r="K331">
        <v>1.2500000000000001E-2</v>
      </c>
      <c r="L331">
        <v>79</v>
      </c>
      <c r="M331">
        <v>0</v>
      </c>
      <c r="N331">
        <v>58</v>
      </c>
      <c r="O331">
        <v>17</v>
      </c>
      <c r="P331">
        <v>4</v>
      </c>
      <c r="Q331">
        <v>0</v>
      </c>
      <c r="R331">
        <v>0.734177215189873</v>
      </c>
      <c r="S331">
        <v>0.215189873417722</v>
      </c>
      <c r="T331" s="38">
        <v>5.0632911392405097E-2</v>
      </c>
      <c r="U331">
        <v>79</v>
      </c>
      <c r="V331">
        <v>11</v>
      </c>
      <c r="W331">
        <v>34</v>
      </c>
      <c r="X331">
        <v>18</v>
      </c>
      <c r="Y331">
        <v>16</v>
      </c>
      <c r="Z331">
        <v>0.139240506329114</v>
      </c>
      <c r="AA331">
        <v>0.430379746835443</v>
      </c>
      <c r="AB331">
        <v>0.227848101265823</v>
      </c>
      <c r="AC331">
        <v>0.20253164556962</v>
      </c>
    </row>
    <row r="332" spans="1:29">
      <c r="A332">
        <v>9</v>
      </c>
      <c r="B332">
        <v>15</v>
      </c>
      <c r="C332">
        <v>42</v>
      </c>
      <c r="D332">
        <v>8</v>
      </c>
      <c r="E332">
        <v>25</v>
      </c>
      <c r="F332">
        <v>9</v>
      </c>
      <c r="G332">
        <v>0</v>
      </c>
      <c r="H332">
        <v>0.19047619047618999</v>
      </c>
      <c r="I332">
        <v>0.59523809523809501</v>
      </c>
      <c r="J332">
        <v>0.214285714285714</v>
      </c>
      <c r="K332">
        <v>0</v>
      </c>
      <c r="L332">
        <v>42</v>
      </c>
      <c r="M332">
        <v>0</v>
      </c>
      <c r="N332">
        <v>32</v>
      </c>
      <c r="O332">
        <v>8</v>
      </c>
      <c r="P332">
        <v>2</v>
      </c>
      <c r="Q332">
        <v>0</v>
      </c>
      <c r="R332">
        <v>0.76190476190476197</v>
      </c>
      <c r="S332">
        <v>0.19047619047618999</v>
      </c>
      <c r="T332" s="38">
        <v>4.7619047619047603E-2</v>
      </c>
      <c r="U332">
        <v>42</v>
      </c>
      <c r="V332">
        <v>4</v>
      </c>
      <c r="W332">
        <v>17</v>
      </c>
      <c r="X332">
        <v>14</v>
      </c>
      <c r="Y332">
        <v>7</v>
      </c>
      <c r="Z332" s="38">
        <v>9.5238095238095205E-2</v>
      </c>
      <c r="AA332">
        <v>0.40476190476190499</v>
      </c>
      <c r="AB332">
        <v>0.33333333333333298</v>
      </c>
      <c r="AC332">
        <v>0.16666666666666699</v>
      </c>
    </row>
    <row r="333" spans="1:29">
      <c r="A333">
        <v>9</v>
      </c>
      <c r="B333">
        <v>16</v>
      </c>
      <c r="C333">
        <v>1127</v>
      </c>
      <c r="D333">
        <v>464</v>
      </c>
      <c r="E333">
        <v>455</v>
      </c>
      <c r="F333">
        <v>181</v>
      </c>
      <c r="G333">
        <v>27</v>
      </c>
      <c r="H333">
        <v>0.41171251109139301</v>
      </c>
      <c r="I333">
        <v>0.40372670807453398</v>
      </c>
      <c r="J333">
        <v>0.16060337178349601</v>
      </c>
      <c r="K333" s="38">
        <v>2.3957409050576799E-2</v>
      </c>
      <c r="L333">
        <v>1136</v>
      </c>
      <c r="M333">
        <v>42</v>
      </c>
      <c r="N333">
        <v>805</v>
      </c>
      <c r="O333">
        <v>213</v>
      </c>
      <c r="P333">
        <v>76</v>
      </c>
      <c r="Q333" s="38">
        <v>3.6971830985915499E-2</v>
      </c>
      <c r="R333">
        <v>0.70862676056338003</v>
      </c>
      <c r="S333">
        <v>0.1875</v>
      </c>
      <c r="T333" s="38">
        <v>6.6901408450704206E-2</v>
      </c>
      <c r="U333">
        <v>1145</v>
      </c>
      <c r="V333">
        <v>237</v>
      </c>
      <c r="W333">
        <v>397</v>
      </c>
      <c r="X333">
        <v>252</v>
      </c>
      <c r="Y333">
        <v>259</v>
      </c>
      <c r="Z333">
        <v>0.206986899563319</v>
      </c>
      <c r="AA333">
        <v>0.34672489082969399</v>
      </c>
      <c r="AB333">
        <v>0.22008733624454099</v>
      </c>
      <c r="AC333">
        <v>0.22620087336244499</v>
      </c>
    </row>
    <row r="334" spans="1:29">
      <c r="A334">
        <v>9</v>
      </c>
      <c r="B334">
        <v>17</v>
      </c>
      <c r="C334">
        <v>235</v>
      </c>
      <c r="D334">
        <v>114</v>
      </c>
      <c r="E334">
        <v>86</v>
      </c>
      <c r="F334">
        <v>30</v>
      </c>
      <c r="G334">
        <v>5</v>
      </c>
      <c r="H334">
        <v>0.48510638297872299</v>
      </c>
      <c r="I334">
        <v>0.365957446808511</v>
      </c>
      <c r="J334">
        <v>0.12765957446808501</v>
      </c>
      <c r="K334" s="38">
        <v>2.1276595744680899E-2</v>
      </c>
      <c r="L334">
        <v>232</v>
      </c>
      <c r="M334">
        <v>10</v>
      </c>
      <c r="N334">
        <v>177</v>
      </c>
      <c r="O334">
        <v>31</v>
      </c>
      <c r="P334">
        <v>14</v>
      </c>
      <c r="Q334" s="38">
        <v>4.31034482758621E-2</v>
      </c>
      <c r="R334">
        <v>0.76293103448275901</v>
      </c>
      <c r="S334">
        <v>0.13362068965517199</v>
      </c>
      <c r="T334" s="38">
        <v>6.0344827586206899E-2</v>
      </c>
      <c r="U334">
        <v>232</v>
      </c>
      <c r="V334">
        <v>36</v>
      </c>
      <c r="W334">
        <v>80</v>
      </c>
      <c r="X334">
        <v>58</v>
      </c>
      <c r="Y334">
        <v>58</v>
      </c>
      <c r="Z334">
        <v>0.15517241379310301</v>
      </c>
      <c r="AA334">
        <v>0.34482758620689702</v>
      </c>
      <c r="AB334">
        <v>0.25</v>
      </c>
      <c r="AC334">
        <v>0.25</v>
      </c>
    </row>
    <row r="335" spans="1:29">
      <c r="A335">
        <v>9</v>
      </c>
      <c r="B335">
        <v>18</v>
      </c>
      <c r="C335">
        <v>38</v>
      </c>
      <c r="D335">
        <v>22</v>
      </c>
      <c r="E335">
        <v>12</v>
      </c>
      <c r="F335">
        <v>4</v>
      </c>
      <c r="G335">
        <v>0</v>
      </c>
      <c r="H335">
        <v>0.57894736842105299</v>
      </c>
      <c r="I335">
        <v>0.31578947368421101</v>
      </c>
      <c r="J335">
        <v>0.105263157894737</v>
      </c>
      <c r="K335">
        <v>0</v>
      </c>
      <c r="L335">
        <v>38</v>
      </c>
      <c r="M335">
        <v>6</v>
      </c>
      <c r="N335">
        <v>25</v>
      </c>
      <c r="O335">
        <v>7</v>
      </c>
      <c r="P335">
        <v>0</v>
      </c>
      <c r="Q335">
        <v>0.157894736842105</v>
      </c>
      <c r="R335">
        <v>0.65789473684210498</v>
      </c>
      <c r="S335">
        <v>0.18421052631578899</v>
      </c>
      <c r="T335">
        <v>0</v>
      </c>
      <c r="U335">
        <v>37</v>
      </c>
      <c r="V335">
        <v>13</v>
      </c>
      <c r="W335">
        <v>14</v>
      </c>
      <c r="X335">
        <v>5</v>
      </c>
      <c r="Y335">
        <v>5</v>
      </c>
      <c r="Z335">
        <v>0.35135135135135098</v>
      </c>
      <c r="AA335">
        <v>0.37837837837837801</v>
      </c>
      <c r="AB335">
        <v>0.135135135135135</v>
      </c>
      <c r="AC335">
        <v>0.135135135135135</v>
      </c>
    </row>
    <row r="336" spans="1:29">
      <c r="A336">
        <v>9</v>
      </c>
      <c r="B336">
        <v>19</v>
      </c>
      <c r="C336">
        <v>17</v>
      </c>
      <c r="D336">
        <v>0</v>
      </c>
      <c r="E336">
        <v>7</v>
      </c>
      <c r="F336">
        <v>9</v>
      </c>
      <c r="G336">
        <v>1</v>
      </c>
      <c r="H336">
        <v>0</v>
      </c>
      <c r="I336">
        <v>0.41176470588235298</v>
      </c>
      <c r="J336">
        <v>0.52941176470588203</v>
      </c>
      <c r="K336" s="38">
        <v>5.8823529411764698E-2</v>
      </c>
      <c r="L336">
        <v>18</v>
      </c>
      <c r="M336">
        <v>0</v>
      </c>
      <c r="N336">
        <v>7</v>
      </c>
      <c r="O336">
        <v>10</v>
      </c>
      <c r="P336">
        <v>1</v>
      </c>
      <c r="Q336">
        <v>0</v>
      </c>
      <c r="R336">
        <v>0.38888888888888901</v>
      </c>
      <c r="S336">
        <v>0.55555555555555602</v>
      </c>
      <c r="T336" s="38">
        <v>5.5555555555555601E-2</v>
      </c>
      <c r="U336">
        <v>18</v>
      </c>
      <c r="V336">
        <v>1</v>
      </c>
      <c r="W336">
        <v>6</v>
      </c>
      <c r="X336">
        <v>4</v>
      </c>
      <c r="Y336">
        <v>7</v>
      </c>
      <c r="Z336" s="38">
        <v>5.5555555555555601E-2</v>
      </c>
      <c r="AA336">
        <v>0.33333333333333298</v>
      </c>
      <c r="AB336">
        <v>0.22222222222222199</v>
      </c>
      <c r="AC336">
        <v>0.38888888888888901</v>
      </c>
    </row>
    <row r="337" spans="1:29">
      <c r="A337">
        <v>9</v>
      </c>
      <c r="B337">
        <v>20</v>
      </c>
      <c r="C337">
        <v>9</v>
      </c>
      <c r="D337">
        <v>2</v>
      </c>
      <c r="E337">
        <v>5</v>
      </c>
      <c r="F337">
        <v>1</v>
      </c>
      <c r="G337">
        <v>1</v>
      </c>
      <c r="H337">
        <v>0.22222222222222199</v>
      </c>
      <c r="I337">
        <v>0.55555555555555602</v>
      </c>
      <c r="J337">
        <v>0.11111111111111099</v>
      </c>
      <c r="K337">
        <v>0.11111111111111099</v>
      </c>
      <c r="L337">
        <v>9</v>
      </c>
      <c r="M337">
        <v>0</v>
      </c>
      <c r="N337">
        <v>5</v>
      </c>
      <c r="O337">
        <v>4</v>
      </c>
      <c r="P337">
        <v>0</v>
      </c>
      <c r="Q337">
        <v>0</v>
      </c>
      <c r="R337">
        <v>0.55555555555555602</v>
      </c>
      <c r="S337">
        <v>0.44444444444444398</v>
      </c>
      <c r="T337">
        <v>0</v>
      </c>
      <c r="U337">
        <v>9</v>
      </c>
      <c r="V337">
        <v>0</v>
      </c>
      <c r="W337">
        <v>4</v>
      </c>
      <c r="X337">
        <v>1</v>
      </c>
      <c r="Y337">
        <v>4</v>
      </c>
      <c r="Z337">
        <v>0</v>
      </c>
      <c r="AA337">
        <v>0.44444444444444398</v>
      </c>
      <c r="AB337">
        <v>0.11111111111111099</v>
      </c>
      <c r="AC337">
        <v>0.44444444444444398</v>
      </c>
    </row>
    <row r="338" spans="1:29">
      <c r="A338">
        <v>9</v>
      </c>
      <c r="B338">
        <v>21</v>
      </c>
      <c r="C338">
        <v>26</v>
      </c>
      <c r="D338">
        <v>3</v>
      </c>
      <c r="E338">
        <v>7</v>
      </c>
      <c r="F338">
        <v>16</v>
      </c>
      <c r="G338">
        <v>0</v>
      </c>
      <c r="H338">
        <v>0.115384615384615</v>
      </c>
      <c r="I338">
        <v>0.269230769230769</v>
      </c>
      <c r="J338">
        <v>0.61538461538461497</v>
      </c>
      <c r="K338">
        <v>0</v>
      </c>
      <c r="L338">
        <v>26</v>
      </c>
      <c r="M338">
        <v>0</v>
      </c>
      <c r="N338">
        <v>9</v>
      </c>
      <c r="O338">
        <v>13</v>
      </c>
      <c r="P338">
        <v>4</v>
      </c>
      <c r="Q338">
        <v>0</v>
      </c>
      <c r="R338">
        <v>0.34615384615384598</v>
      </c>
      <c r="S338">
        <v>0.5</v>
      </c>
      <c r="T338">
        <v>0.15384615384615399</v>
      </c>
      <c r="U338">
        <v>26</v>
      </c>
      <c r="V338">
        <v>0</v>
      </c>
      <c r="W338">
        <v>2</v>
      </c>
      <c r="X338">
        <v>7</v>
      </c>
      <c r="Y338">
        <v>17</v>
      </c>
      <c r="Z338">
        <v>0</v>
      </c>
      <c r="AA338" s="38">
        <v>7.69230769230769E-2</v>
      </c>
      <c r="AB338">
        <v>0.269230769230769</v>
      </c>
      <c r="AC338">
        <v>0.65384615384615397</v>
      </c>
    </row>
    <row r="339" spans="1:29">
      <c r="A339">
        <v>9</v>
      </c>
      <c r="B339">
        <v>22</v>
      </c>
      <c r="C339">
        <v>479</v>
      </c>
      <c r="D339">
        <v>253</v>
      </c>
      <c r="E339">
        <v>153</v>
      </c>
      <c r="F339">
        <v>58</v>
      </c>
      <c r="G339">
        <v>15</v>
      </c>
      <c r="H339">
        <v>0.52818371607515702</v>
      </c>
      <c r="I339">
        <v>0.31941544885177497</v>
      </c>
      <c r="J339">
        <v>0.12108559498956201</v>
      </c>
      <c r="K339" s="38">
        <v>3.1315240083507299E-2</v>
      </c>
      <c r="L339">
        <v>474</v>
      </c>
      <c r="M339">
        <v>30</v>
      </c>
      <c r="N339">
        <v>348</v>
      </c>
      <c r="O339">
        <v>64</v>
      </c>
      <c r="P339">
        <v>32</v>
      </c>
      <c r="Q339" s="38">
        <v>6.3291139240506306E-2</v>
      </c>
      <c r="R339">
        <v>0.734177215189873</v>
      </c>
      <c r="S339">
        <v>0.13502109704641299</v>
      </c>
      <c r="T339" s="38">
        <v>6.7510548523206704E-2</v>
      </c>
      <c r="U339">
        <v>470</v>
      </c>
      <c r="V339">
        <v>185</v>
      </c>
      <c r="W339">
        <v>136</v>
      </c>
      <c r="X339">
        <v>72</v>
      </c>
      <c r="Y339">
        <v>77</v>
      </c>
      <c r="Z339">
        <v>0.39361702127659598</v>
      </c>
      <c r="AA339">
        <v>0.28936170212765999</v>
      </c>
      <c r="AB339">
        <v>0.15319148936170199</v>
      </c>
      <c r="AC339">
        <v>0.16382978723404301</v>
      </c>
    </row>
    <row r="340" spans="1:29">
      <c r="A340">
        <v>9</v>
      </c>
      <c r="B340">
        <v>23</v>
      </c>
      <c r="C340">
        <v>9</v>
      </c>
      <c r="D340">
        <v>1</v>
      </c>
      <c r="E340">
        <v>4</v>
      </c>
      <c r="F340">
        <v>4</v>
      </c>
      <c r="G340">
        <v>0</v>
      </c>
      <c r="H340">
        <v>0.11111111111111099</v>
      </c>
      <c r="I340">
        <v>0.44444444444444398</v>
      </c>
      <c r="J340">
        <v>0.44444444444444398</v>
      </c>
      <c r="K340">
        <v>0</v>
      </c>
      <c r="L340">
        <v>9</v>
      </c>
      <c r="M340">
        <v>0</v>
      </c>
      <c r="N340">
        <v>4</v>
      </c>
      <c r="O340">
        <v>4</v>
      </c>
      <c r="P340">
        <v>1</v>
      </c>
      <c r="Q340">
        <v>0</v>
      </c>
      <c r="R340">
        <v>0.44444444444444398</v>
      </c>
      <c r="S340">
        <v>0.44444444444444398</v>
      </c>
      <c r="T340">
        <v>0.11111111111111099</v>
      </c>
      <c r="U340">
        <v>9</v>
      </c>
      <c r="V340">
        <v>0</v>
      </c>
      <c r="W340">
        <v>1</v>
      </c>
      <c r="X340">
        <v>3</v>
      </c>
      <c r="Y340">
        <v>5</v>
      </c>
      <c r="Z340">
        <v>0</v>
      </c>
      <c r="AA340">
        <v>0.11111111111111099</v>
      </c>
      <c r="AB340">
        <v>0.33333333333333298</v>
      </c>
      <c r="AC340">
        <v>0.55555555555555602</v>
      </c>
    </row>
    <row r="341" spans="1:29">
      <c r="A341">
        <v>9</v>
      </c>
      <c r="B341">
        <v>24</v>
      </c>
      <c r="C341">
        <v>795</v>
      </c>
      <c r="D341">
        <v>363</v>
      </c>
      <c r="E341">
        <v>310</v>
      </c>
      <c r="F341">
        <v>93</v>
      </c>
      <c r="G341">
        <v>29</v>
      </c>
      <c r="H341">
        <v>0.456603773584906</v>
      </c>
      <c r="I341">
        <v>0.38993710691823902</v>
      </c>
      <c r="J341">
        <v>0.11698113207547201</v>
      </c>
      <c r="K341" s="38">
        <v>3.6477987421383598E-2</v>
      </c>
      <c r="L341">
        <v>791</v>
      </c>
      <c r="M341">
        <v>42</v>
      </c>
      <c r="N341">
        <v>585</v>
      </c>
      <c r="O341">
        <v>115</v>
      </c>
      <c r="P341">
        <v>49</v>
      </c>
      <c r="Q341" s="38">
        <v>5.3097345132743397E-2</v>
      </c>
      <c r="R341">
        <v>0.73957016434892497</v>
      </c>
      <c r="S341">
        <v>0.14538558786346401</v>
      </c>
      <c r="T341" s="38">
        <v>6.1946902654867297E-2</v>
      </c>
      <c r="U341">
        <v>790</v>
      </c>
      <c r="V341">
        <v>225</v>
      </c>
      <c r="W341">
        <v>279</v>
      </c>
      <c r="X341">
        <v>157</v>
      </c>
      <c r="Y341">
        <v>129</v>
      </c>
      <c r="Z341">
        <v>0.284810126582279</v>
      </c>
      <c r="AA341">
        <v>0.35316455696202498</v>
      </c>
      <c r="AB341">
        <v>0.19873417721518999</v>
      </c>
      <c r="AC341">
        <v>0.16329113924050601</v>
      </c>
    </row>
    <row r="342" spans="1:29">
      <c r="A342">
        <v>9</v>
      </c>
      <c r="B342">
        <v>25</v>
      </c>
      <c r="C342">
        <v>203</v>
      </c>
      <c r="D342">
        <v>78</v>
      </c>
      <c r="E342">
        <v>86</v>
      </c>
      <c r="F342">
        <v>28</v>
      </c>
      <c r="G342">
        <v>11</v>
      </c>
      <c r="H342">
        <v>0.38423645320196997</v>
      </c>
      <c r="I342">
        <v>0.42364532019704398</v>
      </c>
      <c r="J342">
        <v>0.13793103448275901</v>
      </c>
      <c r="K342" s="38">
        <v>5.4187192118226597E-2</v>
      </c>
      <c r="L342">
        <v>203</v>
      </c>
      <c r="M342">
        <v>8</v>
      </c>
      <c r="N342">
        <v>141</v>
      </c>
      <c r="O342">
        <v>33</v>
      </c>
      <c r="P342">
        <v>21</v>
      </c>
      <c r="Q342" s="38">
        <v>3.9408866995073899E-2</v>
      </c>
      <c r="R342">
        <v>0.69458128078817705</v>
      </c>
      <c r="S342">
        <v>0.16256157635467999</v>
      </c>
      <c r="T342">
        <v>0.10344827586206901</v>
      </c>
      <c r="U342">
        <v>200</v>
      </c>
      <c r="V342">
        <v>41</v>
      </c>
      <c r="W342">
        <v>59</v>
      </c>
      <c r="X342">
        <v>50</v>
      </c>
      <c r="Y342">
        <v>50</v>
      </c>
      <c r="Z342">
        <v>0.20499999999999999</v>
      </c>
      <c r="AA342">
        <v>0.29499999999999998</v>
      </c>
      <c r="AB342">
        <v>0.25</v>
      </c>
      <c r="AC342">
        <v>0.25</v>
      </c>
    </row>
    <row r="343" spans="1:29">
      <c r="A343">
        <v>9</v>
      </c>
      <c r="B343">
        <v>27</v>
      </c>
      <c r="C343">
        <v>9</v>
      </c>
      <c r="D343">
        <v>3</v>
      </c>
      <c r="E343">
        <v>2</v>
      </c>
      <c r="F343">
        <v>4</v>
      </c>
      <c r="G343">
        <v>0</v>
      </c>
      <c r="H343">
        <v>0.33333333333333298</v>
      </c>
      <c r="I343">
        <v>0.22222222222222199</v>
      </c>
      <c r="J343">
        <v>0.44444444444444398</v>
      </c>
      <c r="K343">
        <v>0</v>
      </c>
      <c r="L343">
        <v>9</v>
      </c>
      <c r="M343">
        <v>0</v>
      </c>
      <c r="N343">
        <v>4</v>
      </c>
      <c r="O343">
        <v>4</v>
      </c>
      <c r="P343">
        <v>1</v>
      </c>
      <c r="Q343">
        <v>0</v>
      </c>
      <c r="R343">
        <v>0.44444444444444398</v>
      </c>
      <c r="S343">
        <v>0.44444444444444398</v>
      </c>
      <c r="T343">
        <v>0.11111111111111099</v>
      </c>
      <c r="U343">
        <v>9</v>
      </c>
      <c r="V343">
        <v>0</v>
      </c>
      <c r="W343">
        <v>4</v>
      </c>
      <c r="X343">
        <v>1</v>
      </c>
      <c r="Y343">
        <v>4</v>
      </c>
      <c r="Z343">
        <v>0</v>
      </c>
      <c r="AA343">
        <v>0.44444444444444398</v>
      </c>
      <c r="AB343">
        <v>0.11111111111111099</v>
      </c>
      <c r="AC343">
        <v>0.44444444444444398</v>
      </c>
    </row>
    <row r="344" spans="1:29">
      <c r="A344">
        <v>9</v>
      </c>
      <c r="B344">
        <v>28</v>
      </c>
      <c r="C344">
        <v>243</v>
      </c>
      <c r="D344">
        <v>100</v>
      </c>
      <c r="E344">
        <v>90</v>
      </c>
      <c r="F344">
        <v>44</v>
      </c>
      <c r="G344">
        <v>9</v>
      </c>
      <c r="H344">
        <v>0.41152263374485598</v>
      </c>
      <c r="I344">
        <v>0.37037037037037002</v>
      </c>
      <c r="J344">
        <v>0.18106995884773699</v>
      </c>
      <c r="K344">
        <v>3.7037037037037E-2</v>
      </c>
      <c r="L344">
        <v>241</v>
      </c>
      <c r="M344">
        <v>10</v>
      </c>
      <c r="N344">
        <v>172</v>
      </c>
      <c r="O344">
        <v>43</v>
      </c>
      <c r="P344">
        <v>16</v>
      </c>
      <c r="Q344">
        <v>4.1493775933609998E-2</v>
      </c>
      <c r="R344">
        <v>0.71369294605809097</v>
      </c>
      <c r="S344">
        <v>0.17842323651452299</v>
      </c>
      <c r="T344" s="38">
        <v>6.6390041493775906E-2</v>
      </c>
      <c r="U344">
        <v>248</v>
      </c>
      <c r="V344">
        <v>54</v>
      </c>
      <c r="W344">
        <v>82</v>
      </c>
      <c r="X344">
        <v>55</v>
      </c>
      <c r="Y344">
        <v>57</v>
      </c>
      <c r="Z344">
        <v>0.217741935483871</v>
      </c>
      <c r="AA344">
        <v>0.33064516129032301</v>
      </c>
      <c r="AB344">
        <v>0.22177419354838701</v>
      </c>
      <c r="AC344">
        <v>0.22983870967741901</v>
      </c>
    </row>
    <row r="345" spans="1:29">
      <c r="A345">
        <v>9</v>
      </c>
      <c r="B345">
        <v>29</v>
      </c>
      <c r="C345">
        <v>43</v>
      </c>
      <c r="D345">
        <v>4</v>
      </c>
      <c r="E345">
        <v>7</v>
      </c>
      <c r="F345">
        <v>24</v>
      </c>
      <c r="G345">
        <v>8</v>
      </c>
      <c r="H345" s="38">
        <v>9.3023255813953501E-2</v>
      </c>
      <c r="I345">
        <v>0.162790697674419</v>
      </c>
      <c r="J345">
        <v>0.55813953488372103</v>
      </c>
      <c r="K345">
        <v>0.186046511627907</v>
      </c>
      <c r="L345">
        <v>42</v>
      </c>
      <c r="M345">
        <v>0</v>
      </c>
      <c r="N345">
        <v>10</v>
      </c>
      <c r="O345">
        <v>18</v>
      </c>
      <c r="P345">
        <v>14</v>
      </c>
      <c r="Q345">
        <v>0</v>
      </c>
      <c r="R345">
        <v>0.238095238095238</v>
      </c>
      <c r="S345">
        <v>0.42857142857142899</v>
      </c>
      <c r="T345">
        <v>0.33333333333333298</v>
      </c>
      <c r="U345">
        <v>41</v>
      </c>
      <c r="V345">
        <v>0</v>
      </c>
      <c r="W345">
        <v>4</v>
      </c>
      <c r="X345">
        <v>7</v>
      </c>
      <c r="Y345">
        <v>30</v>
      </c>
      <c r="Z345">
        <v>0</v>
      </c>
      <c r="AA345" s="38">
        <v>9.7560975609756101E-2</v>
      </c>
      <c r="AB345">
        <v>0.17073170731707299</v>
      </c>
      <c r="AC345">
        <v>0.73170731707317105</v>
      </c>
    </row>
    <row r="346" spans="1:29">
      <c r="A346">
        <v>9</v>
      </c>
      <c r="B346">
        <v>30</v>
      </c>
      <c r="C346">
        <v>32</v>
      </c>
      <c r="D346">
        <v>9</v>
      </c>
      <c r="E346">
        <v>10</v>
      </c>
      <c r="F346">
        <v>12</v>
      </c>
      <c r="G346">
        <v>1</v>
      </c>
      <c r="H346">
        <v>0.28125</v>
      </c>
      <c r="I346">
        <v>0.3125</v>
      </c>
      <c r="J346">
        <v>0.375</v>
      </c>
      <c r="K346">
        <v>3.125E-2</v>
      </c>
      <c r="L346">
        <v>32</v>
      </c>
      <c r="M346">
        <v>2</v>
      </c>
      <c r="N346">
        <v>12</v>
      </c>
      <c r="O346">
        <v>12</v>
      </c>
      <c r="P346">
        <v>6</v>
      </c>
      <c r="Q346">
        <v>6.25E-2</v>
      </c>
      <c r="R346">
        <v>0.375</v>
      </c>
      <c r="S346">
        <v>0.375</v>
      </c>
      <c r="T346">
        <v>0.1875</v>
      </c>
      <c r="U346">
        <v>32</v>
      </c>
      <c r="V346">
        <v>5</v>
      </c>
      <c r="W346">
        <v>6</v>
      </c>
      <c r="X346">
        <v>6</v>
      </c>
      <c r="Y346">
        <v>15</v>
      </c>
      <c r="Z346">
        <v>0.15625</v>
      </c>
      <c r="AA346">
        <v>0.1875</v>
      </c>
      <c r="AB346">
        <v>0.1875</v>
      </c>
      <c r="AC346">
        <v>0.46875</v>
      </c>
    </row>
    <row r="347" spans="1:29">
      <c r="A347">
        <v>9</v>
      </c>
      <c r="B347">
        <v>31</v>
      </c>
      <c r="C347">
        <v>244</v>
      </c>
      <c r="D347">
        <v>46</v>
      </c>
      <c r="E347">
        <v>86</v>
      </c>
      <c r="F347">
        <v>97</v>
      </c>
      <c r="G347">
        <v>15</v>
      </c>
      <c r="H347">
        <v>0.188524590163934</v>
      </c>
      <c r="I347">
        <v>0.35245901639344301</v>
      </c>
      <c r="J347">
        <v>0.39754098360655699</v>
      </c>
      <c r="K347" s="38">
        <v>6.14754098360656E-2</v>
      </c>
      <c r="L347">
        <v>245</v>
      </c>
      <c r="M347">
        <v>0</v>
      </c>
      <c r="N347">
        <v>122</v>
      </c>
      <c r="O347">
        <v>96</v>
      </c>
      <c r="P347">
        <v>27</v>
      </c>
      <c r="Q347">
        <v>0</v>
      </c>
      <c r="R347">
        <v>0.49795918367346897</v>
      </c>
      <c r="S347">
        <v>0.39183673469387797</v>
      </c>
      <c r="T347">
        <v>0.11020408163265299</v>
      </c>
      <c r="U347">
        <v>241</v>
      </c>
      <c r="V347">
        <v>32</v>
      </c>
      <c r="W347">
        <v>52</v>
      </c>
      <c r="X347">
        <v>74</v>
      </c>
      <c r="Y347">
        <v>83</v>
      </c>
      <c r="Z347">
        <v>0.13278008298755201</v>
      </c>
      <c r="AA347">
        <v>0.21576763485477199</v>
      </c>
      <c r="AB347">
        <v>0.30705394190871399</v>
      </c>
      <c r="AC347">
        <v>0.34439834024896299</v>
      </c>
    </row>
    <row r="348" spans="1:29">
      <c r="A348">
        <v>9</v>
      </c>
      <c r="B348">
        <v>32</v>
      </c>
      <c r="C348">
        <v>133</v>
      </c>
      <c r="D348">
        <v>5</v>
      </c>
      <c r="E348">
        <v>36</v>
      </c>
      <c r="F348">
        <v>66</v>
      </c>
      <c r="G348">
        <v>26</v>
      </c>
      <c r="H348">
        <v>3.7593984962405999E-2</v>
      </c>
      <c r="I348">
        <v>0.27067669172932302</v>
      </c>
      <c r="J348">
        <v>0.49624060150375898</v>
      </c>
      <c r="K348">
        <v>0.19548872180451099</v>
      </c>
      <c r="L348">
        <v>133</v>
      </c>
      <c r="M348">
        <v>0</v>
      </c>
      <c r="N348">
        <v>42</v>
      </c>
      <c r="O348">
        <v>57</v>
      </c>
      <c r="P348">
        <v>34</v>
      </c>
      <c r="Q348">
        <v>0</v>
      </c>
      <c r="R348">
        <v>0.31578947368421101</v>
      </c>
      <c r="S348">
        <v>0.42857142857142899</v>
      </c>
      <c r="T348">
        <v>0.255639097744361</v>
      </c>
      <c r="U348">
        <v>132</v>
      </c>
      <c r="V348">
        <v>2</v>
      </c>
      <c r="W348">
        <v>19</v>
      </c>
      <c r="X348">
        <v>30</v>
      </c>
      <c r="Y348">
        <v>81</v>
      </c>
      <c r="Z348" s="38">
        <v>1.5151515151515201E-2</v>
      </c>
      <c r="AA348">
        <v>0.14393939393939401</v>
      </c>
      <c r="AB348">
        <v>0.22727272727272699</v>
      </c>
      <c r="AC348">
        <v>0.61363636363636398</v>
      </c>
    </row>
    <row r="349" spans="1:29">
      <c r="A349">
        <v>9</v>
      </c>
      <c r="B349">
        <v>33</v>
      </c>
      <c r="C349">
        <v>1241</v>
      </c>
      <c r="D349">
        <v>491</v>
      </c>
      <c r="E349">
        <v>487</v>
      </c>
      <c r="F349">
        <v>224</v>
      </c>
      <c r="G349">
        <v>39</v>
      </c>
      <c r="H349">
        <v>0.39564867042707502</v>
      </c>
      <c r="I349">
        <v>0.39242546333601902</v>
      </c>
      <c r="J349">
        <v>0.18049959709911401</v>
      </c>
      <c r="K349" s="38">
        <v>3.1426269137792097E-2</v>
      </c>
      <c r="L349">
        <v>1239</v>
      </c>
      <c r="M349">
        <v>39</v>
      </c>
      <c r="N349">
        <v>872</v>
      </c>
      <c r="O349">
        <v>222</v>
      </c>
      <c r="P349">
        <v>106</v>
      </c>
      <c r="Q349" s="38">
        <v>3.1476997578692503E-2</v>
      </c>
      <c r="R349">
        <v>0.70379338175948303</v>
      </c>
      <c r="S349">
        <v>0.17917675544794201</v>
      </c>
      <c r="T349" s="38">
        <v>8.5552865213882195E-2</v>
      </c>
      <c r="U349">
        <v>1240</v>
      </c>
      <c r="V349">
        <v>287</v>
      </c>
      <c r="W349">
        <v>392</v>
      </c>
      <c r="X349">
        <v>266</v>
      </c>
      <c r="Y349">
        <v>295</v>
      </c>
      <c r="Z349">
        <v>0.231451612903226</v>
      </c>
      <c r="AA349">
        <v>0.31612903225806399</v>
      </c>
      <c r="AB349">
        <v>0.214516129032258</v>
      </c>
      <c r="AC349">
        <v>0.23790322580645201</v>
      </c>
    </row>
    <row r="350" spans="1:29">
      <c r="A350">
        <v>9</v>
      </c>
      <c r="B350">
        <v>34</v>
      </c>
      <c r="C350">
        <v>69</v>
      </c>
      <c r="D350">
        <v>27</v>
      </c>
      <c r="E350">
        <v>31</v>
      </c>
      <c r="F350">
        <v>10</v>
      </c>
      <c r="G350">
        <v>1</v>
      </c>
      <c r="H350">
        <v>0.39130434782608697</v>
      </c>
      <c r="I350">
        <v>0.44927536231884102</v>
      </c>
      <c r="J350">
        <v>0.14492753623188401</v>
      </c>
      <c r="K350" s="38">
        <v>1.4492753623188401E-2</v>
      </c>
      <c r="L350">
        <v>70</v>
      </c>
      <c r="M350">
        <v>2</v>
      </c>
      <c r="N350">
        <v>49</v>
      </c>
      <c r="O350">
        <v>15</v>
      </c>
      <c r="P350">
        <v>4</v>
      </c>
      <c r="Q350" s="38">
        <v>2.8571428571428598E-2</v>
      </c>
      <c r="R350">
        <v>0.7</v>
      </c>
      <c r="S350">
        <v>0.214285714285714</v>
      </c>
      <c r="T350" s="38">
        <v>5.7142857142857099E-2</v>
      </c>
      <c r="U350">
        <v>70</v>
      </c>
      <c r="V350">
        <v>9</v>
      </c>
      <c r="W350">
        <v>21</v>
      </c>
      <c r="X350">
        <v>17</v>
      </c>
      <c r="Y350">
        <v>23</v>
      </c>
      <c r="Z350">
        <v>0.128571428571429</v>
      </c>
      <c r="AA350">
        <v>0.3</v>
      </c>
      <c r="AB350">
        <v>0.24285714285714299</v>
      </c>
      <c r="AC350">
        <v>0.32857142857142901</v>
      </c>
    </row>
    <row r="351" spans="1:29">
      <c r="A351">
        <v>9</v>
      </c>
      <c r="B351">
        <v>35</v>
      </c>
      <c r="C351">
        <v>69</v>
      </c>
      <c r="D351">
        <v>16</v>
      </c>
      <c r="E351">
        <v>27</v>
      </c>
      <c r="F351">
        <v>23</v>
      </c>
      <c r="G351">
        <v>3</v>
      </c>
      <c r="H351">
        <v>0.231884057971014</v>
      </c>
      <c r="I351">
        <v>0.39130434782608697</v>
      </c>
      <c r="J351">
        <v>0.33333333333333298</v>
      </c>
      <c r="K351" s="38">
        <v>4.3478260869565202E-2</v>
      </c>
      <c r="L351">
        <v>69</v>
      </c>
      <c r="M351">
        <v>3</v>
      </c>
      <c r="N351">
        <v>31</v>
      </c>
      <c r="O351">
        <v>23</v>
      </c>
      <c r="P351">
        <v>12</v>
      </c>
      <c r="Q351" s="38">
        <v>4.3478260869565202E-2</v>
      </c>
      <c r="R351">
        <v>0.44927536231884102</v>
      </c>
      <c r="S351">
        <v>0.33333333333333298</v>
      </c>
      <c r="T351">
        <v>0.173913043478261</v>
      </c>
      <c r="U351">
        <v>69</v>
      </c>
      <c r="V351">
        <v>9</v>
      </c>
      <c r="W351">
        <v>14</v>
      </c>
      <c r="X351">
        <v>17</v>
      </c>
      <c r="Y351">
        <v>29</v>
      </c>
      <c r="Z351">
        <v>0.13043478260869601</v>
      </c>
      <c r="AA351">
        <v>0.202898550724638</v>
      </c>
      <c r="AB351">
        <v>0.24637681159420299</v>
      </c>
      <c r="AC351">
        <v>0.42028985507246402</v>
      </c>
    </row>
    <row r="352" spans="1:29">
      <c r="A352">
        <v>9</v>
      </c>
      <c r="B352">
        <v>36</v>
      </c>
      <c r="C352">
        <v>156</v>
      </c>
      <c r="D352">
        <v>30</v>
      </c>
      <c r="E352">
        <v>52</v>
      </c>
      <c r="F352">
        <v>58</v>
      </c>
      <c r="G352">
        <v>16</v>
      </c>
      <c r="H352">
        <v>0.19230769230769201</v>
      </c>
      <c r="I352">
        <v>0.33333333333333298</v>
      </c>
      <c r="J352">
        <v>0.37179487179487197</v>
      </c>
      <c r="K352">
        <v>0.102564102564103</v>
      </c>
      <c r="L352">
        <v>155</v>
      </c>
      <c r="M352">
        <v>5</v>
      </c>
      <c r="N352">
        <v>71</v>
      </c>
      <c r="O352">
        <v>48</v>
      </c>
      <c r="P352">
        <v>31</v>
      </c>
      <c r="Q352">
        <v>3.2258064516128997E-2</v>
      </c>
      <c r="R352">
        <v>0.45806451612903198</v>
      </c>
      <c r="S352">
        <v>0.309677419354839</v>
      </c>
      <c r="T352">
        <v>0.2</v>
      </c>
      <c r="U352">
        <v>154</v>
      </c>
      <c r="V352">
        <v>30</v>
      </c>
      <c r="W352">
        <v>26</v>
      </c>
      <c r="X352">
        <v>33</v>
      </c>
      <c r="Y352">
        <v>65</v>
      </c>
      <c r="Z352">
        <v>0.19480519480519501</v>
      </c>
      <c r="AA352">
        <v>0.168831168831169</v>
      </c>
      <c r="AB352">
        <v>0.214285714285714</v>
      </c>
      <c r="AC352">
        <v>0.422077922077922</v>
      </c>
    </row>
    <row r="353" spans="1:29">
      <c r="A353">
        <v>9</v>
      </c>
      <c r="B353">
        <v>37</v>
      </c>
      <c r="C353">
        <v>145</v>
      </c>
      <c r="D353">
        <v>18</v>
      </c>
      <c r="E353">
        <v>57</v>
      </c>
      <c r="F353">
        <v>59</v>
      </c>
      <c r="G353">
        <v>11</v>
      </c>
      <c r="H353">
        <v>0.12413793103448301</v>
      </c>
      <c r="I353">
        <v>0.39310344827586202</v>
      </c>
      <c r="J353">
        <v>0.40689655172413802</v>
      </c>
      <c r="K353" s="38">
        <v>7.5862068965517199E-2</v>
      </c>
      <c r="L353">
        <v>148</v>
      </c>
      <c r="M353">
        <v>3</v>
      </c>
      <c r="N353">
        <v>81</v>
      </c>
      <c r="O353">
        <v>46</v>
      </c>
      <c r="P353">
        <v>18</v>
      </c>
      <c r="Q353" s="38">
        <v>2.0270270270270299E-2</v>
      </c>
      <c r="R353">
        <v>0.54729729729729704</v>
      </c>
      <c r="S353">
        <v>0.31081081081081102</v>
      </c>
      <c r="T353">
        <v>0.121621621621622</v>
      </c>
      <c r="U353">
        <v>145</v>
      </c>
      <c r="V353">
        <v>15</v>
      </c>
      <c r="W353">
        <v>41</v>
      </c>
      <c r="X353">
        <v>45</v>
      </c>
      <c r="Y353">
        <v>44</v>
      </c>
      <c r="Z353">
        <v>0.10344827586206901</v>
      </c>
      <c r="AA353">
        <v>0.28275862068965502</v>
      </c>
      <c r="AB353">
        <v>0.31034482758620702</v>
      </c>
      <c r="AC353">
        <v>0.30344827586206902</v>
      </c>
    </row>
    <row r="354" spans="1:29">
      <c r="A354">
        <v>9</v>
      </c>
      <c r="B354">
        <v>39</v>
      </c>
      <c r="C354">
        <v>54</v>
      </c>
      <c r="D354">
        <v>37</v>
      </c>
      <c r="E354">
        <v>12</v>
      </c>
      <c r="F354">
        <v>4</v>
      </c>
      <c r="G354">
        <v>1</v>
      </c>
      <c r="H354">
        <v>0.68518518518518501</v>
      </c>
      <c r="I354">
        <v>0.22222222222222199</v>
      </c>
      <c r="J354" s="38">
        <v>7.4074074074074098E-2</v>
      </c>
      <c r="K354" s="38">
        <v>1.85185185185185E-2</v>
      </c>
      <c r="L354">
        <v>53</v>
      </c>
      <c r="M354">
        <v>6</v>
      </c>
      <c r="N354">
        <v>41</v>
      </c>
      <c r="O354">
        <v>4</v>
      </c>
      <c r="P354">
        <v>2</v>
      </c>
      <c r="Q354">
        <v>0.113207547169811</v>
      </c>
      <c r="R354">
        <v>0.77358490566037696</v>
      </c>
      <c r="S354" s="38">
        <v>7.5471698113207503E-2</v>
      </c>
      <c r="T354" s="38">
        <v>3.77358490566038E-2</v>
      </c>
      <c r="U354">
        <v>52</v>
      </c>
      <c r="V354">
        <v>30</v>
      </c>
      <c r="W354">
        <v>10</v>
      </c>
      <c r="X354">
        <v>8</v>
      </c>
      <c r="Y354">
        <v>4</v>
      </c>
      <c r="Z354">
        <v>0.57692307692307698</v>
      </c>
      <c r="AA354">
        <v>0.19230769230769201</v>
      </c>
      <c r="AB354">
        <v>0.15384615384615399</v>
      </c>
      <c r="AC354" s="38">
        <v>7.69230769230769E-2</v>
      </c>
    </row>
    <row r="355" spans="1:29">
      <c r="A355">
        <v>9</v>
      </c>
      <c r="B355">
        <v>40</v>
      </c>
      <c r="C355">
        <v>9</v>
      </c>
      <c r="D355">
        <v>2</v>
      </c>
      <c r="E355">
        <v>5</v>
      </c>
      <c r="F355">
        <v>2</v>
      </c>
      <c r="G355">
        <v>0</v>
      </c>
      <c r="H355">
        <v>0.22222222222222199</v>
      </c>
      <c r="I355">
        <v>0.55555555555555602</v>
      </c>
      <c r="J355">
        <v>0.22222222222222199</v>
      </c>
      <c r="K355">
        <v>0</v>
      </c>
      <c r="L355">
        <v>9</v>
      </c>
      <c r="M355">
        <v>0</v>
      </c>
      <c r="N355">
        <v>7</v>
      </c>
      <c r="O355">
        <v>2</v>
      </c>
      <c r="P355">
        <v>0</v>
      </c>
      <c r="Q355">
        <v>0</v>
      </c>
      <c r="R355" t="s">
        <v>51</v>
      </c>
      <c r="S355" t="s">
        <v>50</v>
      </c>
      <c r="T355">
        <v>0</v>
      </c>
      <c r="U355">
        <v>9</v>
      </c>
      <c r="V355">
        <v>3</v>
      </c>
      <c r="W355">
        <v>2</v>
      </c>
      <c r="X355">
        <v>2</v>
      </c>
      <c r="Y355">
        <v>2</v>
      </c>
      <c r="Z355">
        <v>0.33333333333333298</v>
      </c>
      <c r="AA355">
        <v>0.22222222222222199</v>
      </c>
      <c r="AB355">
        <v>0.22222222222222199</v>
      </c>
      <c r="AC355">
        <v>0.22222222222222199</v>
      </c>
    </row>
    <row r="356" spans="1:29">
      <c r="A356">
        <v>9</v>
      </c>
      <c r="B356">
        <v>42</v>
      </c>
      <c r="C356">
        <v>112</v>
      </c>
      <c r="D356">
        <v>60</v>
      </c>
      <c r="E356">
        <v>38</v>
      </c>
      <c r="F356">
        <v>12</v>
      </c>
      <c r="G356">
        <v>2</v>
      </c>
      <c r="H356">
        <v>0.53571428571428603</v>
      </c>
      <c r="I356">
        <v>0.33928571428571402</v>
      </c>
      <c r="J356">
        <v>0.107142857142857</v>
      </c>
      <c r="K356" s="38">
        <v>1.7857142857142901E-2</v>
      </c>
      <c r="L356">
        <v>111</v>
      </c>
      <c r="M356">
        <v>5</v>
      </c>
      <c r="N356">
        <v>85</v>
      </c>
      <c r="O356">
        <v>17</v>
      </c>
      <c r="P356">
        <v>4</v>
      </c>
      <c r="Q356">
        <v>4.5045045045045001E-2</v>
      </c>
      <c r="R356">
        <v>0.76576576576576605</v>
      </c>
      <c r="S356">
        <v>0.153153153153153</v>
      </c>
      <c r="T356">
        <v>3.6036036036036001E-2</v>
      </c>
      <c r="U356">
        <v>111</v>
      </c>
      <c r="V356">
        <v>32</v>
      </c>
      <c r="W356">
        <v>39</v>
      </c>
      <c r="X356">
        <v>15</v>
      </c>
      <c r="Y356">
        <v>25</v>
      </c>
      <c r="Z356">
        <v>0.28828828828828801</v>
      </c>
      <c r="AA356">
        <v>0.35135135135135098</v>
      </c>
      <c r="AB356">
        <v>0.135135135135135</v>
      </c>
      <c r="AC356">
        <v>0.22522522522522501</v>
      </c>
    </row>
    <row r="357" spans="1:29">
      <c r="A357">
        <v>9</v>
      </c>
      <c r="B357">
        <v>43</v>
      </c>
      <c r="C357">
        <v>13</v>
      </c>
      <c r="D357">
        <v>9</v>
      </c>
      <c r="E357">
        <v>3</v>
      </c>
      <c r="F357">
        <v>1</v>
      </c>
      <c r="G357">
        <v>0</v>
      </c>
      <c r="H357">
        <v>0.69230769230769196</v>
      </c>
      <c r="I357">
        <v>0.230769230769231</v>
      </c>
      <c r="J357" s="38">
        <v>7.69230769230769E-2</v>
      </c>
      <c r="K357">
        <v>0</v>
      </c>
      <c r="L357">
        <v>13</v>
      </c>
      <c r="M357">
        <v>0</v>
      </c>
      <c r="N357">
        <v>13</v>
      </c>
      <c r="O357">
        <v>0</v>
      </c>
      <c r="P357">
        <v>0</v>
      </c>
      <c r="Q357" t="s">
        <v>38</v>
      </c>
      <c r="R357" t="s">
        <v>46</v>
      </c>
      <c r="S357" t="s">
        <v>38</v>
      </c>
      <c r="T357" t="s">
        <v>38</v>
      </c>
      <c r="U357">
        <v>13</v>
      </c>
      <c r="V357">
        <v>5</v>
      </c>
      <c r="W357">
        <v>5</v>
      </c>
      <c r="X357">
        <v>2</v>
      </c>
      <c r="Y357">
        <v>1</v>
      </c>
      <c r="Z357">
        <v>0.38461538461538503</v>
      </c>
      <c r="AA357">
        <v>0.38461538461538503</v>
      </c>
      <c r="AB357">
        <v>0.15384615384615399</v>
      </c>
      <c r="AC357" s="38">
        <v>7.69230769230769E-2</v>
      </c>
    </row>
    <row r="358" spans="1:29">
      <c r="A358">
        <v>9</v>
      </c>
      <c r="B358">
        <v>44</v>
      </c>
      <c r="C358">
        <v>15</v>
      </c>
      <c r="D358">
        <v>5</v>
      </c>
      <c r="E358">
        <v>6</v>
      </c>
      <c r="F358">
        <v>3</v>
      </c>
      <c r="G358">
        <v>1</v>
      </c>
      <c r="H358">
        <v>0.33333333333333298</v>
      </c>
      <c r="I358">
        <v>0.4</v>
      </c>
      <c r="J358">
        <v>0.2</v>
      </c>
      <c r="K358" s="38">
        <v>6.6666666666666693E-2</v>
      </c>
      <c r="L358">
        <v>15</v>
      </c>
      <c r="M358">
        <v>0</v>
      </c>
      <c r="N358">
        <v>7</v>
      </c>
      <c r="O358">
        <v>4</v>
      </c>
      <c r="P358">
        <v>4</v>
      </c>
      <c r="Q358">
        <v>0</v>
      </c>
      <c r="R358">
        <v>0.46666666666666701</v>
      </c>
      <c r="S358">
        <v>0.266666666666667</v>
      </c>
      <c r="T358">
        <v>0.266666666666667</v>
      </c>
      <c r="U358">
        <v>15</v>
      </c>
      <c r="V358">
        <v>1</v>
      </c>
      <c r="W358">
        <v>5</v>
      </c>
      <c r="X358">
        <v>2</v>
      </c>
      <c r="Y358">
        <v>7</v>
      </c>
      <c r="Z358" s="38">
        <v>6.6666666666666693E-2</v>
      </c>
      <c r="AA358">
        <v>0.33333333333333298</v>
      </c>
      <c r="AB358">
        <v>0.133333333333333</v>
      </c>
      <c r="AC358">
        <v>0.46666666666666701</v>
      </c>
    </row>
    <row r="359" spans="1:29">
      <c r="A359">
        <v>9</v>
      </c>
      <c r="B359">
        <v>45</v>
      </c>
      <c r="C359">
        <v>52</v>
      </c>
      <c r="D359">
        <v>0</v>
      </c>
      <c r="E359">
        <v>19</v>
      </c>
      <c r="F359">
        <v>25</v>
      </c>
      <c r="G359">
        <v>8</v>
      </c>
      <c r="H359">
        <v>0</v>
      </c>
      <c r="I359">
        <v>0.36538461538461497</v>
      </c>
      <c r="J359">
        <v>0.480769230769231</v>
      </c>
      <c r="K359">
        <v>0.15384615384615399</v>
      </c>
      <c r="L359">
        <v>51</v>
      </c>
      <c r="M359">
        <v>0</v>
      </c>
      <c r="N359">
        <v>15</v>
      </c>
      <c r="O359">
        <v>19</v>
      </c>
      <c r="P359">
        <v>17</v>
      </c>
      <c r="Q359">
        <v>0</v>
      </c>
      <c r="R359">
        <v>0.29411764705882398</v>
      </c>
      <c r="S359">
        <v>0.37254901960784298</v>
      </c>
      <c r="T359">
        <v>0.33333333333333298</v>
      </c>
      <c r="U359">
        <v>50</v>
      </c>
      <c r="V359">
        <v>1</v>
      </c>
      <c r="W359">
        <v>14</v>
      </c>
      <c r="X359">
        <v>17</v>
      </c>
      <c r="Y359">
        <v>18</v>
      </c>
      <c r="Z359">
        <v>0.02</v>
      </c>
      <c r="AA359">
        <v>0.28000000000000003</v>
      </c>
      <c r="AB359">
        <v>0.34</v>
      </c>
      <c r="AC359">
        <v>0.36</v>
      </c>
    </row>
    <row r="360" spans="1:29">
      <c r="A360">
        <v>9</v>
      </c>
      <c r="B360">
        <v>46</v>
      </c>
      <c r="C360">
        <v>11</v>
      </c>
      <c r="D360">
        <v>1</v>
      </c>
      <c r="E360">
        <v>3</v>
      </c>
      <c r="F360">
        <v>6</v>
      </c>
      <c r="G360">
        <v>1</v>
      </c>
      <c r="H360" s="38">
        <v>9.0909090909090898E-2</v>
      </c>
      <c r="I360">
        <v>0.27272727272727298</v>
      </c>
      <c r="J360">
        <v>0.54545454545454497</v>
      </c>
      <c r="K360" s="38">
        <v>9.0909090909090898E-2</v>
      </c>
      <c r="L360">
        <v>11</v>
      </c>
      <c r="M360">
        <v>0</v>
      </c>
      <c r="N360">
        <v>3</v>
      </c>
      <c r="O360">
        <v>6</v>
      </c>
      <c r="P360">
        <v>2</v>
      </c>
      <c r="Q360">
        <v>0</v>
      </c>
      <c r="R360">
        <v>0.27272727272727298</v>
      </c>
      <c r="S360">
        <v>0.54545454545454497</v>
      </c>
      <c r="T360">
        <v>0.18181818181818199</v>
      </c>
      <c r="U360">
        <v>11</v>
      </c>
      <c r="V360">
        <v>0</v>
      </c>
      <c r="W360">
        <v>2</v>
      </c>
      <c r="X360">
        <v>1</v>
      </c>
      <c r="Y360">
        <v>8</v>
      </c>
      <c r="Z360">
        <v>0</v>
      </c>
      <c r="AA360">
        <v>0.18181818181818199</v>
      </c>
      <c r="AB360" s="38">
        <v>9.0909090909090898E-2</v>
      </c>
      <c r="AC360">
        <v>0.72727272727272696</v>
      </c>
    </row>
    <row r="361" spans="1:29">
      <c r="A361">
        <v>9</v>
      </c>
      <c r="B361">
        <v>47</v>
      </c>
      <c r="C361">
        <v>37</v>
      </c>
      <c r="D361">
        <v>21</v>
      </c>
      <c r="E361">
        <v>11</v>
      </c>
      <c r="F361">
        <v>4</v>
      </c>
      <c r="G361">
        <v>1</v>
      </c>
      <c r="H361">
        <v>0.56756756756756799</v>
      </c>
      <c r="I361">
        <v>0.29729729729729698</v>
      </c>
      <c r="J361">
        <v>0.108108108108108</v>
      </c>
      <c r="K361">
        <v>2.7027027027027001E-2</v>
      </c>
      <c r="L361">
        <v>37</v>
      </c>
      <c r="M361">
        <v>0</v>
      </c>
      <c r="N361">
        <v>31</v>
      </c>
      <c r="O361">
        <v>2</v>
      </c>
      <c r="P361">
        <v>4</v>
      </c>
      <c r="Q361">
        <v>0</v>
      </c>
      <c r="R361">
        <v>0.83783783783783805</v>
      </c>
      <c r="S361" s="38">
        <v>5.4054054054054099E-2</v>
      </c>
      <c r="T361">
        <v>0.108108108108108</v>
      </c>
      <c r="U361">
        <v>37</v>
      </c>
      <c r="V361">
        <v>22</v>
      </c>
      <c r="W361">
        <v>8</v>
      </c>
      <c r="X361">
        <v>4</v>
      </c>
      <c r="Y361">
        <v>3</v>
      </c>
      <c r="Z361">
        <v>0.59459459459459496</v>
      </c>
      <c r="AA361">
        <v>0.21621621621621601</v>
      </c>
      <c r="AB361">
        <v>0.108108108108108</v>
      </c>
      <c r="AC361" s="38">
        <v>8.1081081081081099E-2</v>
      </c>
    </row>
    <row r="362" spans="1:29">
      <c r="A362">
        <v>9</v>
      </c>
      <c r="B362">
        <v>48</v>
      </c>
      <c r="C362">
        <v>83</v>
      </c>
      <c r="D362">
        <v>36</v>
      </c>
      <c r="E362">
        <v>34</v>
      </c>
      <c r="F362">
        <v>12</v>
      </c>
      <c r="G362">
        <v>1</v>
      </c>
      <c r="H362">
        <v>0.43373493975903599</v>
      </c>
      <c r="I362">
        <v>0.40963855421686701</v>
      </c>
      <c r="J362">
        <v>0.14457831325301199</v>
      </c>
      <c r="K362" s="38">
        <v>1.20481927710843E-2</v>
      </c>
      <c r="L362">
        <v>83</v>
      </c>
      <c r="M362">
        <v>4</v>
      </c>
      <c r="N362">
        <v>61</v>
      </c>
      <c r="O362">
        <v>10</v>
      </c>
      <c r="P362">
        <v>8</v>
      </c>
      <c r="Q362" s="38">
        <v>4.81927710843374E-2</v>
      </c>
      <c r="R362">
        <v>0.73493975903614495</v>
      </c>
      <c r="S362">
        <v>0.120481927710843</v>
      </c>
      <c r="T362" s="38">
        <v>9.6385542168674704E-2</v>
      </c>
      <c r="U362">
        <v>83</v>
      </c>
      <c r="V362">
        <v>21</v>
      </c>
      <c r="W362">
        <v>22</v>
      </c>
      <c r="X362">
        <v>24</v>
      </c>
      <c r="Y362">
        <v>16</v>
      </c>
      <c r="Z362">
        <v>0.25301204819277101</v>
      </c>
      <c r="AA362">
        <v>0.265060240963855</v>
      </c>
      <c r="AB362">
        <v>0.28915662650602397</v>
      </c>
      <c r="AC362">
        <v>0.19277108433734899</v>
      </c>
    </row>
    <row r="363" spans="1:29">
      <c r="A363">
        <v>9</v>
      </c>
      <c r="B363">
        <v>49</v>
      </c>
      <c r="C363">
        <v>33</v>
      </c>
      <c r="D363">
        <v>16</v>
      </c>
      <c r="E363">
        <v>11</v>
      </c>
      <c r="F363">
        <v>5</v>
      </c>
      <c r="G363">
        <v>1</v>
      </c>
      <c r="H363">
        <v>0.48484848484848497</v>
      </c>
      <c r="I363">
        <v>0.33333333333333298</v>
      </c>
      <c r="J363">
        <v>0.15151515151515199</v>
      </c>
      <c r="K363" s="38">
        <v>3.03030303030303E-2</v>
      </c>
      <c r="L363">
        <v>33</v>
      </c>
      <c r="M363">
        <v>3</v>
      </c>
      <c r="N363">
        <v>25</v>
      </c>
      <c r="O363">
        <v>4</v>
      </c>
      <c r="P363">
        <v>1</v>
      </c>
      <c r="Q363" s="38">
        <v>9.0909090909090898E-2</v>
      </c>
      <c r="R363">
        <v>0.75757575757575801</v>
      </c>
      <c r="S363">
        <v>0.12121212121212099</v>
      </c>
      <c r="T363" s="38">
        <v>3.03030303030303E-2</v>
      </c>
      <c r="U363">
        <v>33</v>
      </c>
      <c r="V363">
        <v>15</v>
      </c>
      <c r="W363">
        <v>11</v>
      </c>
      <c r="X363">
        <v>5</v>
      </c>
      <c r="Y363">
        <v>2</v>
      </c>
      <c r="Z363">
        <v>0.45454545454545497</v>
      </c>
      <c r="AA363">
        <v>0.33333333333333298</v>
      </c>
      <c r="AB363">
        <v>0.15151515151515199</v>
      </c>
      <c r="AC363" s="38">
        <v>6.0606060606060601E-2</v>
      </c>
    </row>
    <row r="364" spans="1:29">
      <c r="A364">
        <v>9</v>
      </c>
      <c r="B364">
        <v>50</v>
      </c>
      <c r="C364">
        <v>16</v>
      </c>
      <c r="D364">
        <v>5</v>
      </c>
      <c r="E364">
        <v>6</v>
      </c>
      <c r="F364">
        <v>3</v>
      </c>
      <c r="G364">
        <v>2</v>
      </c>
      <c r="H364">
        <v>0.3125</v>
      </c>
      <c r="I364">
        <v>0.375</v>
      </c>
      <c r="J364">
        <v>0.1875</v>
      </c>
      <c r="K364">
        <v>0.125</v>
      </c>
      <c r="L364">
        <v>16</v>
      </c>
      <c r="M364">
        <v>0</v>
      </c>
      <c r="N364">
        <v>12</v>
      </c>
      <c r="O364">
        <v>1</v>
      </c>
      <c r="P364">
        <v>3</v>
      </c>
      <c r="Q364">
        <v>0</v>
      </c>
      <c r="R364">
        <v>0.75</v>
      </c>
      <c r="S364">
        <v>6.25E-2</v>
      </c>
      <c r="T364">
        <v>0.1875</v>
      </c>
      <c r="U364">
        <v>16</v>
      </c>
      <c r="V364">
        <v>3</v>
      </c>
      <c r="W364">
        <v>4</v>
      </c>
      <c r="X364">
        <v>5</v>
      </c>
      <c r="Y364">
        <v>4</v>
      </c>
      <c r="Z364">
        <v>0.1875</v>
      </c>
      <c r="AA364">
        <v>0.25</v>
      </c>
      <c r="AB364">
        <v>0.3125</v>
      </c>
      <c r="AC364">
        <v>0.25</v>
      </c>
    </row>
    <row r="365" spans="1:29">
      <c r="A365">
        <v>9</v>
      </c>
      <c r="B365">
        <v>51</v>
      </c>
      <c r="C365">
        <v>20</v>
      </c>
      <c r="D365">
        <v>2</v>
      </c>
      <c r="E365">
        <v>9</v>
      </c>
      <c r="F365">
        <v>8</v>
      </c>
      <c r="G365">
        <v>1</v>
      </c>
      <c r="H365">
        <v>0.1</v>
      </c>
      <c r="I365">
        <v>0.45</v>
      </c>
      <c r="J365">
        <v>0.4</v>
      </c>
      <c r="K365">
        <v>0.05</v>
      </c>
      <c r="L365">
        <v>20</v>
      </c>
      <c r="M365">
        <v>0</v>
      </c>
      <c r="N365">
        <v>7</v>
      </c>
      <c r="O365">
        <v>10</v>
      </c>
      <c r="P365">
        <v>3</v>
      </c>
      <c r="Q365">
        <v>0</v>
      </c>
      <c r="R365">
        <v>0.35</v>
      </c>
      <c r="S365">
        <v>0.5</v>
      </c>
      <c r="T365">
        <v>0.15</v>
      </c>
      <c r="U365">
        <v>20</v>
      </c>
      <c r="V365">
        <v>1</v>
      </c>
      <c r="W365">
        <v>3</v>
      </c>
      <c r="X365">
        <v>8</v>
      </c>
      <c r="Y365">
        <v>8</v>
      </c>
      <c r="Z365">
        <v>0.05</v>
      </c>
      <c r="AA365">
        <v>0.15</v>
      </c>
      <c r="AB365">
        <v>0.4</v>
      </c>
      <c r="AC365">
        <v>0.4</v>
      </c>
    </row>
    <row r="366" spans="1:29">
      <c r="A366">
        <v>9</v>
      </c>
      <c r="B366">
        <v>52</v>
      </c>
      <c r="C366">
        <v>103</v>
      </c>
      <c r="D366">
        <v>36</v>
      </c>
      <c r="E366">
        <v>40</v>
      </c>
      <c r="F366">
        <v>22</v>
      </c>
      <c r="G366">
        <v>5</v>
      </c>
      <c r="H366">
        <v>0.34951456310679602</v>
      </c>
      <c r="I366">
        <v>0.38834951456310701</v>
      </c>
      <c r="J366">
        <v>0.213592233009709</v>
      </c>
      <c r="K366" s="38">
        <v>4.85436893203883E-2</v>
      </c>
      <c r="L366">
        <v>106</v>
      </c>
      <c r="M366">
        <v>1</v>
      </c>
      <c r="N366">
        <v>70</v>
      </c>
      <c r="O366">
        <v>25</v>
      </c>
      <c r="P366">
        <v>10</v>
      </c>
      <c r="Q366" s="38">
        <v>9.4339622641509396E-3</v>
      </c>
      <c r="R366">
        <v>0.660377358490566</v>
      </c>
      <c r="S366">
        <v>0.235849056603774</v>
      </c>
      <c r="T366" s="38">
        <v>9.4339622641509399E-2</v>
      </c>
      <c r="U366">
        <v>108</v>
      </c>
      <c r="V366">
        <v>11</v>
      </c>
      <c r="W366">
        <v>35</v>
      </c>
      <c r="X366">
        <v>28</v>
      </c>
      <c r="Y366">
        <v>34</v>
      </c>
      <c r="Z366">
        <v>0.101851851851852</v>
      </c>
      <c r="AA366">
        <v>0.32407407407407401</v>
      </c>
      <c r="AB366">
        <v>0.25925925925925902</v>
      </c>
      <c r="AC366">
        <v>0.31481481481481499</v>
      </c>
    </row>
    <row r="367" spans="1:29">
      <c r="A367">
        <v>9</v>
      </c>
      <c r="B367">
        <v>53</v>
      </c>
      <c r="C367">
        <v>7</v>
      </c>
      <c r="D367">
        <v>0</v>
      </c>
      <c r="E367">
        <v>4</v>
      </c>
      <c r="F367">
        <v>2</v>
      </c>
      <c r="G367">
        <v>1</v>
      </c>
      <c r="H367">
        <v>0</v>
      </c>
      <c r="I367">
        <v>0.57142857142857095</v>
      </c>
      <c r="J367">
        <v>0.28571428571428598</v>
      </c>
      <c r="K367">
        <v>0.14285714285714299</v>
      </c>
      <c r="L367">
        <v>8</v>
      </c>
      <c r="M367">
        <v>0</v>
      </c>
      <c r="N367">
        <v>3</v>
      </c>
      <c r="O367">
        <v>4</v>
      </c>
      <c r="P367">
        <v>1</v>
      </c>
      <c r="Q367">
        <v>0</v>
      </c>
      <c r="R367">
        <v>0.375</v>
      </c>
      <c r="S367">
        <v>0.5</v>
      </c>
      <c r="T367">
        <v>0.125</v>
      </c>
      <c r="U367">
        <v>7</v>
      </c>
      <c r="V367">
        <v>0</v>
      </c>
      <c r="W367">
        <v>1</v>
      </c>
      <c r="X367">
        <v>3</v>
      </c>
      <c r="Y367">
        <v>3</v>
      </c>
      <c r="Z367">
        <v>0</v>
      </c>
      <c r="AA367">
        <v>0.14285714285714299</v>
      </c>
      <c r="AB367">
        <v>0.42857142857142899</v>
      </c>
      <c r="AC367">
        <v>0.42857142857142899</v>
      </c>
    </row>
    <row r="368" spans="1:29">
      <c r="A368">
        <v>9</v>
      </c>
      <c r="B368">
        <v>54</v>
      </c>
      <c r="C368">
        <v>35</v>
      </c>
      <c r="D368">
        <v>2</v>
      </c>
      <c r="E368">
        <v>12</v>
      </c>
      <c r="F368">
        <v>15</v>
      </c>
      <c r="G368">
        <v>6</v>
      </c>
      <c r="H368" s="38">
        <v>5.7142857142857099E-2</v>
      </c>
      <c r="I368">
        <v>0.34285714285714303</v>
      </c>
      <c r="J368">
        <v>0.42857142857142899</v>
      </c>
      <c r="K368">
        <v>0.17142857142857101</v>
      </c>
      <c r="L368">
        <v>35</v>
      </c>
      <c r="M368">
        <v>0</v>
      </c>
      <c r="N368">
        <v>8</v>
      </c>
      <c r="O368">
        <v>15</v>
      </c>
      <c r="P368">
        <v>12</v>
      </c>
      <c r="Q368">
        <v>0</v>
      </c>
      <c r="R368">
        <v>0.22857142857142901</v>
      </c>
      <c r="S368">
        <v>0.42857142857142899</v>
      </c>
      <c r="T368">
        <v>0.34285714285714303</v>
      </c>
      <c r="U368">
        <v>36</v>
      </c>
      <c r="V368">
        <v>1</v>
      </c>
      <c r="W368">
        <v>5</v>
      </c>
      <c r="X368">
        <v>7</v>
      </c>
      <c r="Y368">
        <v>23</v>
      </c>
      <c r="Z368" s="38">
        <v>2.7777777777777801E-2</v>
      </c>
      <c r="AA368">
        <v>0.13888888888888901</v>
      </c>
      <c r="AB368">
        <v>0.194444444444444</v>
      </c>
      <c r="AC368">
        <v>0.63888888888888895</v>
      </c>
    </row>
    <row r="369" spans="1:29">
      <c r="A369">
        <v>9</v>
      </c>
      <c r="B369">
        <v>55</v>
      </c>
      <c r="C369">
        <v>33</v>
      </c>
      <c r="D369">
        <v>2</v>
      </c>
      <c r="E369">
        <v>12</v>
      </c>
      <c r="F369">
        <v>16</v>
      </c>
      <c r="G369">
        <v>3</v>
      </c>
      <c r="H369" s="38">
        <v>6.0606060606060601E-2</v>
      </c>
      <c r="I369">
        <v>0.36363636363636398</v>
      </c>
      <c r="J369">
        <v>0.48484848484848497</v>
      </c>
      <c r="K369" s="38">
        <v>9.0909090909090898E-2</v>
      </c>
      <c r="L369">
        <v>32</v>
      </c>
      <c r="M369">
        <v>0</v>
      </c>
      <c r="N369">
        <v>10</v>
      </c>
      <c r="O369">
        <v>16</v>
      </c>
      <c r="P369">
        <v>6</v>
      </c>
      <c r="Q369">
        <v>0</v>
      </c>
      <c r="R369">
        <v>0.3125</v>
      </c>
      <c r="S369">
        <v>0.5</v>
      </c>
      <c r="T369">
        <v>0.1875</v>
      </c>
      <c r="U369">
        <v>33</v>
      </c>
      <c r="V369">
        <v>1</v>
      </c>
      <c r="W369">
        <v>7</v>
      </c>
      <c r="X369">
        <v>5</v>
      </c>
      <c r="Y369">
        <v>20</v>
      </c>
      <c r="Z369" s="38">
        <v>3.03030303030303E-2</v>
      </c>
      <c r="AA369">
        <v>0.21212121212121199</v>
      </c>
      <c r="AB369">
        <v>0.15151515151515199</v>
      </c>
      <c r="AC369">
        <v>0.60606060606060597</v>
      </c>
    </row>
    <row r="370" spans="1:29">
      <c r="A370">
        <v>9</v>
      </c>
      <c r="B370">
        <v>56</v>
      </c>
      <c r="C370">
        <v>21</v>
      </c>
      <c r="D370">
        <v>5</v>
      </c>
      <c r="E370">
        <v>10</v>
      </c>
      <c r="F370">
        <v>6</v>
      </c>
      <c r="G370">
        <v>0</v>
      </c>
      <c r="H370">
        <v>0.238095238095238</v>
      </c>
      <c r="I370">
        <v>0.476190476190476</v>
      </c>
      <c r="J370">
        <v>0.28571428571428598</v>
      </c>
      <c r="K370">
        <v>0</v>
      </c>
      <c r="L370">
        <v>21</v>
      </c>
      <c r="M370">
        <v>0</v>
      </c>
      <c r="N370">
        <v>15</v>
      </c>
      <c r="O370">
        <v>3</v>
      </c>
      <c r="P370">
        <v>3</v>
      </c>
      <c r="Q370">
        <v>0</v>
      </c>
      <c r="R370">
        <v>0.71428571428571397</v>
      </c>
      <c r="S370">
        <v>0.14285714285714299</v>
      </c>
      <c r="T370">
        <v>0.14285714285714299</v>
      </c>
      <c r="U370">
        <v>21</v>
      </c>
      <c r="V370">
        <v>4</v>
      </c>
      <c r="W370">
        <v>10</v>
      </c>
      <c r="X370">
        <v>2</v>
      </c>
      <c r="Y370">
        <v>5</v>
      </c>
      <c r="Z370">
        <v>0.19047619047618999</v>
      </c>
      <c r="AA370">
        <v>0.476190476190476</v>
      </c>
      <c r="AB370" s="38">
        <v>9.5238095238095205E-2</v>
      </c>
      <c r="AC370">
        <v>0.238095238095238</v>
      </c>
    </row>
    <row r="371" spans="1:29">
      <c r="A371">
        <v>9</v>
      </c>
      <c r="B371">
        <v>98</v>
      </c>
      <c r="C371">
        <v>95</v>
      </c>
      <c r="D371">
        <v>28</v>
      </c>
      <c r="E371">
        <v>48</v>
      </c>
      <c r="F371">
        <v>18</v>
      </c>
      <c r="G371">
        <v>1</v>
      </c>
      <c r="H371">
        <v>0.29473684210526302</v>
      </c>
      <c r="I371">
        <v>0.50526315789473697</v>
      </c>
      <c r="J371">
        <v>0.18947368421052599</v>
      </c>
      <c r="K371" s="38">
        <v>1.05263157894737E-2</v>
      </c>
      <c r="L371">
        <v>94</v>
      </c>
      <c r="M371">
        <v>0</v>
      </c>
      <c r="N371">
        <v>72</v>
      </c>
      <c r="O371">
        <v>19</v>
      </c>
      <c r="P371">
        <v>3</v>
      </c>
      <c r="Q371">
        <v>0</v>
      </c>
      <c r="R371">
        <v>0.76595744680851097</v>
      </c>
      <c r="S371">
        <v>0.20212765957446799</v>
      </c>
      <c r="T371" s="38">
        <v>3.1914893617021302E-2</v>
      </c>
      <c r="U371">
        <v>94</v>
      </c>
      <c r="V371">
        <v>13</v>
      </c>
      <c r="W371">
        <v>40</v>
      </c>
      <c r="X371">
        <v>19</v>
      </c>
      <c r="Y371">
        <v>22</v>
      </c>
      <c r="Z371">
        <v>0.13829787234042601</v>
      </c>
      <c r="AA371">
        <v>0.42553191489361702</v>
      </c>
      <c r="AB371">
        <v>0.20212765957446799</v>
      </c>
      <c r="AC371">
        <v>0.23404255319148901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ySplit="1" topLeftCell="A81" activePane="bottomLeft" state="frozen"/>
      <selection pane="bottomLeft" activeCell="A2" sqref="A2"/>
    </sheetView>
  </sheetViews>
  <sheetFormatPr defaultRowHeight="12.75"/>
  <sheetData>
    <row r="1" spans="1:14">
      <c r="A1" t="s">
        <v>213</v>
      </c>
      <c r="B1" t="s">
        <v>179</v>
      </c>
      <c r="C1" t="s">
        <v>186</v>
      </c>
      <c r="D1" t="s">
        <v>214</v>
      </c>
      <c r="E1" t="s">
        <v>215</v>
      </c>
      <c r="F1" t="s">
        <v>216</v>
      </c>
      <c r="G1" t="s">
        <v>217</v>
      </c>
      <c r="H1" t="s">
        <v>218</v>
      </c>
      <c r="I1" t="s">
        <v>219</v>
      </c>
      <c r="J1" t="s">
        <v>220</v>
      </c>
      <c r="K1" t="s">
        <v>221</v>
      </c>
      <c r="L1" t="s">
        <v>222</v>
      </c>
      <c r="M1" t="s">
        <v>223</v>
      </c>
      <c r="N1" t="s">
        <v>224</v>
      </c>
    </row>
    <row r="2" spans="1:14">
      <c r="A2">
        <v>11</v>
      </c>
      <c r="B2">
        <v>2</v>
      </c>
      <c r="C2">
        <v>3</v>
      </c>
      <c r="D2">
        <v>5</v>
      </c>
      <c r="E2">
        <v>0.375</v>
      </c>
      <c r="F2">
        <v>0.625</v>
      </c>
      <c r="G2">
        <v>3</v>
      </c>
      <c r="H2">
        <v>2</v>
      </c>
      <c r="I2" t="s">
        <v>39</v>
      </c>
      <c r="J2" t="s">
        <v>225</v>
      </c>
      <c r="K2">
        <v>1</v>
      </c>
      <c r="L2">
        <v>7</v>
      </c>
      <c r="M2" t="s">
        <v>226</v>
      </c>
      <c r="N2" t="s">
        <v>51</v>
      </c>
    </row>
    <row r="3" spans="1:14">
      <c r="A3">
        <v>11</v>
      </c>
      <c r="B3">
        <v>3</v>
      </c>
      <c r="C3">
        <v>7</v>
      </c>
      <c r="D3">
        <v>5</v>
      </c>
      <c r="E3">
        <v>0.58333333333333304</v>
      </c>
      <c r="F3">
        <v>0.41666666666666702</v>
      </c>
      <c r="G3">
        <v>3</v>
      </c>
      <c r="H3">
        <v>1</v>
      </c>
      <c r="I3" t="s">
        <v>38</v>
      </c>
      <c r="J3" t="s">
        <v>38</v>
      </c>
      <c r="K3">
        <v>7</v>
      </c>
      <c r="L3">
        <v>10</v>
      </c>
      <c r="M3">
        <v>0.41176470588235298</v>
      </c>
      <c r="N3">
        <v>0.58823529411764697</v>
      </c>
    </row>
    <row r="4" spans="1:14">
      <c r="A4">
        <v>11</v>
      </c>
      <c r="B4">
        <v>4</v>
      </c>
      <c r="C4">
        <v>1</v>
      </c>
      <c r="D4">
        <v>1</v>
      </c>
      <c r="E4" t="s">
        <v>38</v>
      </c>
      <c r="F4" t="s">
        <v>38</v>
      </c>
      <c r="G4">
        <v>0</v>
      </c>
      <c r="H4">
        <v>0</v>
      </c>
      <c r="I4" t="s">
        <v>41</v>
      </c>
      <c r="J4" t="s">
        <v>41</v>
      </c>
      <c r="K4">
        <v>0</v>
      </c>
      <c r="L4">
        <v>1</v>
      </c>
      <c r="M4" t="s">
        <v>38</v>
      </c>
      <c r="N4" t="s">
        <v>38</v>
      </c>
    </row>
    <row r="5" spans="1:14">
      <c r="A5">
        <v>11</v>
      </c>
      <c r="B5">
        <v>5</v>
      </c>
      <c r="C5">
        <v>476</v>
      </c>
      <c r="D5">
        <v>546</v>
      </c>
      <c r="E5">
        <v>0.465753424657534</v>
      </c>
      <c r="F5">
        <v>0.534246575342466</v>
      </c>
      <c r="G5">
        <v>369</v>
      </c>
      <c r="H5">
        <v>260</v>
      </c>
      <c r="I5">
        <v>0.58664546899840997</v>
      </c>
      <c r="J5">
        <v>0.41335453100158998</v>
      </c>
      <c r="K5">
        <v>319</v>
      </c>
      <c r="L5">
        <v>824</v>
      </c>
      <c r="M5">
        <v>0.27909011373578302</v>
      </c>
      <c r="N5">
        <v>0.72090988626421704</v>
      </c>
    </row>
    <row r="6" spans="1:14">
      <c r="A6">
        <v>11</v>
      </c>
      <c r="B6">
        <v>6</v>
      </c>
      <c r="C6">
        <v>5</v>
      </c>
      <c r="D6">
        <v>4</v>
      </c>
      <c r="E6">
        <v>0.55555555555555602</v>
      </c>
      <c r="F6">
        <v>0.44444444444444398</v>
      </c>
      <c r="G6">
        <v>1</v>
      </c>
      <c r="H6">
        <v>5</v>
      </c>
      <c r="I6" t="s">
        <v>225</v>
      </c>
      <c r="J6" t="s">
        <v>39</v>
      </c>
      <c r="K6">
        <v>2</v>
      </c>
      <c r="L6">
        <v>9</v>
      </c>
      <c r="M6" t="s">
        <v>227</v>
      </c>
      <c r="N6" t="s">
        <v>46</v>
      </c>
    </row>
    <row r="7" spans="1:14">
      <c r="A7">
        <v>11</v>
      </c>
      <c r="B7">
        <v>7</v>
      </c>
      <c r="C7">
        <v>28</v>
      </c>
      <c r="D7">
        <v>50</v>
      </c>
      <c r="E7">
        <v>0.35897435897435898</v>
      </c>
      <c r="F7">
        <v>0.64102564102564097</v>
      </c>
      <c r="G7">
        <v>9</v>
      </c>
      <c r="H7">
        <v>21</v>
      </c>
      <c r="I7">
        <v>0.3</v>
      </c>
      <c r="J7">
        <v>0.7</v>
      </c>
      <c r="K7">
        <v>11</v>
      </c>
      <c r="L7">
        <v>55</v>
      </c>
      <c r="M7">
        <v>0.16666666666666699</v>
      </c>
      <c r="N7">
        <v>0.83333333333333304</v>
      </c>
    </row>
    <row r="8" spans="1:14">
      <c r="A8">
        <v>11</v>
      </c>
      <c r="B8">
        <v>8</v>
      </c>
      <c r="C8">
        <v>1</v>
      </c>
      <c r="D8">
        <v>3</v>
      </c>
      <c r="E8" t="s">
        <v>38</v>
      </c>
      <c r="F8" t="s">
        <v>38</v>
      </c>
      <c r="G8">
        <v>1</v>
      </c>
      <c r="H8">
        <v>3</v>
      </c>
      <c r="I8" t="s">
        <v>38</v>
      </c>
      <c r="J8" t="s">
        <v>38</v>
      </c>
      <c r="K8">
        <v>2</v>
      </c>
      <c r="L8">
        <v>5</v>
      </c>
      <c r="M8" t="s">
        <v>225</v>
      </c>
      <c r="N8" t="s">
        <v>39</v>
      </c>
    </row>
    <row r="9" spans="1:14">
      <c r="A9">
        <v>11</v>
      </c>
      <c r="B9">
        <v>9</v>
      </c>
      <c r="C9">
        <v>3</v>
      </c>
      <c r="D9">
        <v>7</v>
      </c>
      <c r="E9">
        <v>0.3</v>
      </c>
      <c r="F9">
        <v>0.7</v>
      </c>
      <c r="G9">
        <v>4</v>
      </c>
      <c r="H9">
        <v>5</v>
      </c>
      <c r="I9">
        <v>0.44444444444444398</v>
      </c>
      <c r="J9">
        <v>0.55555555555555602</v>
      </c>
      <c r="K9">
        <v>2</v>
      </c>
      <c r="L9">
        <v>8</v>
      </c>
      <c r="M9" t="s">
        <v>227</v>
      </c>
      <c r="N9" t="s">
        <v>46</v>
      </c>
    </row>
    <row r="10" spans="1:14">
      <c r="A10">
        <v>11</v>
      </c>
      <c r="B10">
        <v>10</v>
      </c>
      <c r="C10">
        <v>3</v>
      </c>
      <c r="D10">
        <v>2</v>
      </c>
      <c r="E10" t="s">
        <v>39</v>
      </c>
      <c r="F10" t="s">
        <v>225</v>
      </c>
      <c r="G10">
        <v>3</v>
      </c>
      <c r="H10">
        <v>0</v>
      </c>
      <c r="I10" t="s">
        <v>38</v>
      </c>
      <c r="J10" t="s">
        <v>38</v>
      </c>
      <c r="K10">
        <v>2</v>
      </c>
      <c r="L10">
        <v>4</v>
      </c>
      <c r="M10" t="s">
        <v>225</v>
      </c>
      <c r="N10" t="s">
        <v>39</v>
      </c>
    </row>
    <row r="11" spans="1:14">
      <c r="A11">
        <v>11</v>
      </c>
      <c r="B11">
        <v>11</v>
      </c>
      <c r="C11">
        <v>7</v>
      </c>
      <c r="D11">
        <v>7</v>
      </c>
      <c r="E11">
        <v>0.5</v>
      </c>
      <c r="F11">
        <v>0.5</v>
      </c>
      <c r="G11">
        <v>2</v>
      </c>
      <c r="H11">
        <v>5</v>
      </c>
      <c r="I11" t="s">
        <v>225</v>
      </c>
      <c r="J11" t="s">
        <v>39</v>
      </c>
      <c r="K11">
        <v>2</v>
      </c>
      <c r="L11">
        <v>10</v>
      </c>
      <c r="M11" t="s">
        <v>227</v>
      </c>
      <c r="N11" t="s">
        <v>46</v>
      </c>
    </row>
    <row r="12" spans="1:14">
      <c r="A12">
        <v>11</v>
      </c>
      <c r="B12">
        <v>12</v>
      </c>
      <c r="C12">
        <v>2</v>
      </c>
      <c r="D12">
        <v>4</v>
      </c>
      <c r="E12" t="s">
        <v>225</v>
      </c>
      <c r="F12" t="s">
        <v>39</v>
      </c>
      <c r="G12">
        <v>2</v>
      </c>
      <c r="H12">
        <v>5</v>
      </c>
      <c r="I12" t="s">
        <v>225</v>
      </c>
      <c r="J12" t="s">
        <v>39</v>
      </c>
      <c r="K12">
        <v>0</v>
      </c>
      <c r="L12">
        <v>5</v>
      </c>
      <c r="M12" t="s">
        <v>225</v>
      </c>
      <c r="N12" t="s">
        <v>39</v>
      </c>
    </row>
    <row r="13" spans="1:14">
      <c r="A13">
        <v>11</v>
      </c>
      <c r="B13">
        <v>13</v>
      </c>
      <c r="C13">
        <v>8</v>
      </c>
      <c r="D13">
        <v>3</v>
      </c>
      <c r="E13">
        <v>0.72727272727272696</v>
      </c>
      <c r="F13">
        <v>0.27272727272727298</v>
      </c>
      <c r="G13">
        <v>3</v>
      </c>
      <c r="H13">
        <v>2</v>
      </c>
      <c r="I13" t="s">
        <v>39</v>
      </c>
      <c r="J13" t="s">
        <v>225</v>
      </c>
      <c r="K13">
        <v>3</v>
      </c>
      <c r="L13">
        <v>8</v>
      </c>
      <c r="M13">
        <v>0.27272727272727298</v>
      </c>
      <c r="N13">
        <v>0.72727272727272696</v>
      </c>
    </row>
    <row r="14" spans="1:14">
      <c r="A14">
        <v>11</v>
      </c>
      <c r="B14">
        <v>14</v>
      </c>
      <c r="C14">
        <v>14</v>
      </c>
      <c r="D14">
        <v>14</v>
      </c>
      <c r="E14">
        <v>0.5</v>
      </c>
      <c r="F14">
        <v>0.5</v>
      </c>
      <c r="G14">
        <v>12</v>
      </c>
      <c r="H14">
        <v>8</v>
      </c>
      <c r="I14">
        <v>0.6</v>
      </c>
      <c r="J14">
        <v>0.4</v>
      </c>
      <c r="K14">
        <v>5</v>
      </c>
      <c r="L14">
        <v>19</v>
      </c>
      <c r="M14">
        <v>0.20833333333333301</v>
      </c>
      <c r="N14">
        <v>0.79166666666666696</v>
      </c>
    </row>
    <row r="15" spans="1:14">
      <c r="A15">
        <v>11</v>
      </c>
      <c r="B15">
        <v>15</v>
      </c>
      <c r="C15">
        <v>6</v>
      </c>
      <c r="D15">
        <v>7</v>
      </c>
      <c r="E15">
        <v>0.46153846153846201</v>
      </c>
      <c r="F15">
        <v>0.53846153846153799</v>
      </c>
      <c r="G15">
        <v>4</v>
      </c>
      <c r="H15">
        <v>7</v>
      </c>
      <c r="I15">
        <v>0.36363636363636398</v>
      </c>
      <c r="J15">
        <v>0.63636363636363602</v>
      </c>
      <c r="K15">
        <v>3</v>
      </c>
      <c r="L15">
        <v>15</v>
      </c>
      <c r="M15">
        <v>0.16666666666666699</v>
      </c>
      <c r="N15">
        <v>0.83333333333333304</v>
      </c>
    </row>
    <row r="16" spans="1:14">
      <c r="A16">
        <v>11</v>
      </c>
      <c r="B16">
        <v>16</v>
      </c>
      <c r="C16">
        <v>112</v>
      </c>
      <c r="D16">
        <v>68</v>
      </c>
      <c r="E16">
        <v>0.62222222222222201</v>
      </c>
      <c r="F16">
        <v>0.37777777777777799</v>
      </c>
      <c r="G16">
        <v>82</v>
      </c>
      <c r="H16">
        <v>25</v>
      </c>
      <c r="I16">
        <v>0.76635514018691597</v>
      </c>
      <c r="J16">
        <v>0.233644859813084</v>
      </c>
      <c r="K16">
        <v>78</v>
      </c>
      <c r="L16">
        <v>145</v>
      </c>
      <c r="M16">
        <v>0.34977578475336302</v>
      </c>
      <c r="N16">
        <v>0.65022421524663698</v>
      </c>
    </row>
    <row r="17" spans="1:14">
      <c r="A17">
        <v>11</v>
      </c>
      <c r="B17">
        <v>17</v>
      </c>
      <c r="C17">
        <v>27</v>
      </c>
      <c r="D17">
        <v>15</v>
      </c>
      <c r="E17">
        <v>0.64285714285714302</v>
      </c>
      <c r="F17">
        <v>0.35714285714285698</v>
      </c>
      <c r="G17">
        <v>22</v>
      </c>
      <c r="H17">
        <v>6</v>
      </c>
      <c r="I17">
        <v>0.78571428571428603</v>
      </c>
      <c r="J17">
        <v>0.214285714285714</v>
      </c>
      <c r="K17">
        <v>19</v>
      </c>
      <c r="L17">
        <v>41</v>
      </c>
      <c r="M17">
        <v>0.31666666666666698</v>
      </c>
      <c r="N17">
        <v>0.68333333333333302</v>
      </c>
    </row>
    <row r="18" spans="1:14">
      <c r="A18">
        <v>11</v>
      </c>
      <c r="B18">
        <v>18</v>
      </c>
      <c r="C18">
        <v>2</v>
      </c>
      <c r="D18">
        <v>0</v>
      </c>
      <c r="E18" t="s">
        <v>38</v>
      </c>
      <c r="F18" t="s">
        <v>38</v>
      </c>
      <c r="G18">
        <v>0</v>
      </c>
      <c r="H18">
        <v>1</v>
      </c>
      <c r="I18" t="s">
        <v>38</v>
      </c>
      <c r="J18" t="s">
        <v>38</v>
      </c>
      <c r="K18">
        <v>3</v>
      </c>
      <c r="L18">
        <v>1</v>
      </c>
      <c r="M18" t="s">
        <v>38</v>
      </c>
      <c r="N18" t="s">
        <v>38</v>
      </c>
    </row>
    <row r="19" spans="1:14">
      <c r="A19">
        <v>11</v>
      </c>
      <c r="B19">
        <v>19</v>
      </c>
      <c r="C19">
        <v>3</v>
      </c>
      <c r="D19">
        <v>4</v>
      </c>
      <c r="E19">
        <v>0.42857142857142899</v>
      </c>
      <c r="F19">
        <v>0.57142857142857095</v>
      </c>
      <c r="G19">
        <v>2</v>
      </c>
      <c r="H19">
        <v>1</v>
      </c>
      <c r="I19" t="s">
        <v>38</v>
      </c>
      <c r="J19" t="s">
        <v>38</v>
      </c>
      <c r="K19">
        <v>2</v>
      </c>
      <c r="L19">
        <v>5</v>
      </c>
      <c r="M19" t="s">
        <v>225</v>
      </c>
      <c r="N19" t="s">
        <v>39</v>
      </c>
    </row>
    <row r="20" spans="1:14">
      <c r="A20">
        <v>11</v>
      </c>
      <c r="B20">
        <v>20</v>
      </c>
      <c r="C20">
        <v>0</v>
      </c>
      <c r="D20">
        <v>2</v>
      </c>
      <c r="E20" t="s">
        <v>38</v>
      </c>
      <c r="F20" t="s">
        <v>38</v>
      </c>
      <c r="G20">
        <v>2</v>
      </c>
      <c r="H20">
        <v>1</v>
      </c>
      <c r="I20" t="s">
        <v>38</v>
      </c>
      <c r="J20" t="s">
        <v>38</v>
      </c>
      <c r="K20">
        <v>1</v>
      </c>
      <c r="L20">
        <v>1</v>
      </c>
      <c r="M20" t="s">
        <v>38</v>
      </c>
      <c r="N20" t="s">
        <v>38</v>
      </c>
    </row>
    <row r="21" spans="1:14">
      <c r="A21">
        <v>11</v>
      </c>
      <c r="B21">
        <v>21</v>
      </c>
      <c r="C21">
        <v>7</v>
      </c>
      <c r="D21">
        <v>8</v>
      </c>
      <c r="E21">
        <v>0.46666666666666701</v>
      </c>
      <c r="F21">
        <v>0.53333333333333299</v>
      </c>
      <c r="G21">
        <v>4</v>
      </c>
      <c r="H21">
        <v>5</v>
      </c>
      <c r="I21">
        <v>0.44444444444444398</v>
      </c>
      <c r="J21">
        <v>0.55555555555555602</v>
      </c>
      <c r="K21">
        <v>1</v>
      </c>
      <c r="L21">
        <v>11</v>
      </c>
      <c r="M21" t="s">
        <v>227</v>
      </c>
      <c r="N21" t="s">
        <v>46</v>
      </c>
    </row>
    <row r="22" spans="1:14">
      <c r="A22">
        <v>11</v>
      </c>
      <c r="B22">
        <v>22</v>
      </c>
      <c r="C22">
        <v>49</v>
      </c>
      <c r="D22">
        <v>53</v>
      </c>
      <c r="E22">
        <v>0.480392156862745</v>
      </c>
      <c r="F22">
        <v>0.51960784313725505</v>
      </c>
      <c r="G22">
        <v>48</v>
      </c>
      <c r="H22">
        <v>28</v>
      </c>
      <c r="I22">
        <v>0.63157894736842102</v>
      </c>
      <c r="J22">
        <v>0.36842105263157898</v>
      </c>
      <c r="K22">
        <v>34</v>
      </c>
      <c r="L22">
        <v>72</v>
      </c>
      <c r="M22">
        <v>0.320754716981132</v>
      </c>
      <c r="N22">
        <v>0.679245283018868</v>
      </c>
    </row>
    <row r="23" spans="1:14">
      <c r="A23">
        <v>11</v>
      </c>
      <c r="B23">
        <v>23</v>
      </c>
      <c r="C23">
        <v>2</v>
      </c>
      <c r="D23">
        <v>5</v>
      </c>
      <c r="E23" t="s">
        <v>225</v>
      </c>
      <c r="F23" t="s">
        <v>39</v>
      </c>
      <c r="G23">
        <v>3</v>
      </c>
      <c r="H23">
        <v>1</v>
      </c>
      <c r="I23" t="s">
        <v>38</v>
      </c>
      <c r="J23" t="s">
        <v>38</v>
      </c>
      <c r="K23">
        <v>2</v>
      </c>
      <c r="L23">
        <v>4</v>
      </c>
      <c r="M23" t="s">
        <v>225</v>
      </c>
      <c r="N23" t="s">
        <v>39</v>
      </c>
    </row>
    <row r="24" spans="1:14">
      <c r="A24">
        <v>11</v>
      </c>
      <c r="B24">
        <v>24</v>
      </c>
      <c r="C24">
        <v>95</v>
      </c>
      <c r="D24">
        <v>64</v>
      </c>
      <c r="E24">
        <v>0.59748427672955995</v>
      </c>
      <c r="F24">
        <v>0.40251572327044</v>
      </c>
      <c r="G24">
        <v>76</v>
      </c>
      <c r="H24">
        <v>36</v>
      </c>
      <c r="I24">
        <v>0.67857142857142905</v>
      </c>
      <c r="J24">
        <v>0.32142857142857101</v>
      </c>
      <c r="K24">
        <v>77</v>
      </c>
      <c r="L24">
        <v>99</v>
      </c>
      <c r="M24">
        <v>0.4375</v>
      </c>
      <c r="N24">
        <v>0.5625</v>
      </c>
    </row>
    <row r="25" spans="1:14">
      <c r="A25">
        <v>11</v>
      </c>
      <c r="B25">
        <v>25</v>
      </c>
      <c r="C25">
        <v>25</v>
      </c>
      <c r="D25">
        <v>24</v>
      </c>
      <c r="E25">
        <v>0.51020408163265296</v>
      </c>
      <c r="F25">
        <v>0.48979591836734698</v>
      </c>
      <c r="G25">
        <v>19</v>
      </c>
      <c r="H25">
        <v>7</v>
      </c>
      <c r="I25">
        <v>0.73076923076923095</v>
      </c>
      <c r="J25">
        <v>0.269230769230769</v>
      </c>
      <c r="K25">
        <v>11</v>
      </c>
      <c r="L25">
        <v>34</v>
      </c>
      <c r="M25">
        <v>0.24444444444444399</v>
      </c>
      <c r="N25">
        <v>0.75555555555555598</v>
      </c>
    </row>
    <row r="26" spans="1:14">
      <c r="A26">
        <v>11</v>
      </c>
      <c r="B26">
        <v>27</v>
      </c>
      <c r="C26">
        <v>1</v>
      </c>
      <c r="D26">
        <v>4</v>
      </c>
      <c r="E26" t="s">
        <v>225</v>
      </c>
      <c r="F26" t="s">
        <v>39</v>
      </c>
      <c r="G26">
        <v>1</v>
      </c>
      <c r="H26">
        <v>1</v>
      </c>
      <c r="I26" t="s">
        <v>38</v>
      </c>
      <c r="J26" t="s">
        <v>38</v>
      </c>
      <c r="K26">
        <v>0</v>
      </c>
      <c r="L26">
        <v>5</v>
      </c>
      <c r="M26" t="s">
        <v>225</v>
      </c>
      <c r="N26" t="s">
        <v>39</v>
      </c>
    </row>
    <row r="27" spans="1:14">
      <c r="A27">
        <v>11</v>
      </c>
      <c r="B27">
        <v>28</v>
      </c>
      <c r="C27">
        <v>33</v>
      </c>
      <c r="D27">
        <v>32</v>
      </c>
      <c r="E27">
        <v>0.507692307692308</v>
      </c>
      <c r="F27">
        <v>0.492307692307692</v>
      </c>
      <c r="G27">
        <v>23</v>
      </c>
      <c r="H27">
        <v>16</v>
      </c>
      <c r="I27">
        <v>0.58974358974358998</v>
      </c>
      <c r="J27">
        <v>0.41025641025641002</v>
      </c>
      <c r="K27">
        <v>23</v>
      </c>
      <c r="L27">
        <v>57</v>
      </c>
      <c r="M27">
        <v>0.28749999999999998</v>
      </c>
      <c r="N27">
        <v>0.71250000000000002</v>
      </c>
    </row>
    <row r="28" spans="1:14">
      <c r="A28">
        <v>11</v>
      </c>
      <c r="B28">
        <v>29</v>
      </c>
      <c r="C28">
        <v>6</v>
      </c>
      <c r="D28">
        <v>15</v>
      </c>
      <c r="E28">
        <v>0.28571428571428598</v>
      </c>
      <c r="F28">
        <v>0.71428571428571397</v>
      </c>
      <c r="G28">
        <v>7</v>
      </c>
      <c r="H28">
        <v>7</v>
      </c>
      <c r="I28">
        <v>0.5</v>
      </c>
      <c r="J28">
        <v>0.5</v>
      </c>
      <c r="K28">
        <v>3</v>
      </c>
      <c r="L28">
        <v>15</v>
      </c>
      <c r="M28">
        <v>0.16666666666666699</v>
      </c>
      <c r="N28">
        <v>0.83333333333333304</v>
      </c>
    </row>
    <row r="29" spans="1:14">
      <c r="A29">
        <v>11</v>
      </c>
      <c r="B29">
        <v>30</v>
      </c>
      <c r="C29">
        <v>7</v>
      </c>
      <c r="D29">
        <v>13</v>
      </c>
      <c r="E29">
        <v>0.35</v>
      </c>
      <c r="F29">
        <v>0.65</v>
      </c>
      <c r="G29">
        <v>5</v>
      </c>
      <c r="H29">
        <v>7</v>
      </c>
      <c r="I29">
        <v>0.41666666666666702</v>
      </c>
      <c r="J29">
        <v>0.58333333333333304</v>
      </c>
      <c r="K29">
        <v>4</v>
      </c>
      <c r="L29">
        <v>17</v>
      </c>
      <c r="M29">
        <v>0.19047619047618999</v>
      </c>
      <c r="N29">
        <v>0.80952380952380998</v>
      </c>
    </row>
    <row r="30" spans="1:14">
      <c r="A30">
        <v>11</v>
      </c>
      <c r="B30">
        <v>31</v>
      </c>
      <c r="C30">
        <v>26</v>
      </c>
      <c r="D30">
        <v>66</v>
      </c>
      <c r="E30">
        <v>0.282608695652174</v>
      </c>
      <c r="F30">
        <v>0.71739130434782605</v>
      </c>
      <c r="G30">
        <v>13</v>
      </c>
      <c r="H30">
        <v>16</v>
      </c>
      <c r="I30">
        <v>0.44827586206896602</v>
      </c>
      <c r="J30">
        <v>0.55172413793103403</v>
      </c>
      <c r="K30">
        <v>12</v>
      </c>
      <c r="L30">
        <v>51</v>
      </c>
      <c r="M30">
        <v>0.19047619047618999</v>
      </c>
      <c r="N30">
        <v>0.80952380952380998</v>
      </c>
    </row>
    <row r="31" spans="1:14">
      <c r="A31">
        <v>11</v>
      </c>
      <c r="B31">
        <v>32</v>
      </c>
      <c r="C31">
        <v>14</v>
      </c>
      <c r="D31">
        <v>74</v>
      </c>
      <c r="E31">
        <v>0.15909090909090901</v>
      </c>
      <c r="F31">
        <v>0.84090909090909105</v>
      </c>
      <c r="G31">
        <v>15</v>
      </c>
      <c r="H31">
        <v>31</v>
      </c>
      <c r="I31">
        <v>0.32608695652173902</v>
      </c>
      <c r="J31">
        <v>0.67391304347826098</v>
      </c>
      <c r="K31">
        <v>9</v>
      </c>
      <c r="L31">
        <v>71</v>
      </c>
      <c r="M31">
        <v>0.1125</v>
      </c>
      <c r="N31">
        <v>0.88749999999999996</v>
      </c>
    </row>
    <row r="32" spans="1:14">
      <c r="A32">
        <v>11</v>
      </c>
      <c r="B32">
        <v>33</v>
      </c>
      <c r="C32">
        <v>153</v>
      </c>
      <c r="D32">
        <v>133</v>
      </c>
      <c r="E32">
        <v>0.534965034965035</v>
      </c>
      <c r="F32">
        <v>0.465034965034965</v>
      </c>
      <c r="G32">
        <v>95</v>
      </c>
      <c r="H32">
        <v>61</v>
      </c>
      <c r="I32">
        <v>0.60897435897435903</v>
      </c>
      <c r="J32">
        <v>0.39102564102564102</v>
      </c>
      <c r="K32">
        <v>105</v>
      </c>
      <c r="L32">
        <v>244</v>
      </c>
      <c r="M32">
        <v>0.30085959885386798</v>
      </c>
      <c r="N32">
        <v>0.69914040114613196</v>
      </c>
    </row>
    <row r="33" spans="1:14">
      <c r="A33">
        <v>11</v>
      </c>
      <c r="B33">
        <v>34</v>
      </c>
      <c r="C33">
        <v>13</v>
      </c>
      <c r="D33">
        <v>13</v>
      </c>
      <c r="E33">
        <v>0.5</v>
      </c>
      <c r="F33">
        <v>0.5</v>
      </c>
      <c r="G33">
        <v>10</v>
      </c>
      <c r="H33">
        <v>1</v>
      </c>
      <c r="I33" t="s">
        <v>46</v>
      </c>
      <c r="J33" t="s">
        <v>45</v>
      </c>
      <c r="K33">
        <v>7</v>
      </c>
      <c r="L33">
        <v>16</v>
      </c>
      <c r="M33">
        <v>0.30434782608695699</v>
      </c>
      <c r="N33">
        <v>0.69565217391304301</v>
      </c>
    </row>
    <row r="34" spans="1:14">
      <c r="A34">
        <v>11</v>
      </c>
      <c r="B34">
        <v>35</v>
      </c>
      <c r="C34">
        <v>10</v>
      </c>
      <c r="D34">
        <v>9</v>
      </c>
      <c r="E34">
        <v>0.52631578947368396</v>
      </c>
      <c r="F34">
        <v>0.47368421052631599</v>
      </c>
      <c r="G34">
        <v>6</v>
      </c>
      <c r="H34">
        <v>5</v>
      </c>
      <c r="I34">
        <v>0.54545454545454497</v>
      </c>
      <c r="J34">
        <v>0.45454545454545497</v>
      </c>
      <c r="K34">
        <v>5</v>
      </c>
      <c r="L34">
        <v>13</v>
      </c>
      <c r="M34">
        <v>0.27777777777777801</v>
      </c>
      <c r="N34">
        <v>0.72222222222222199</v>
      </c>
    </row>
    <row r="35" spans="1:14">
      <c r="A35">
        <v>11</v>
      </c>
      <c r="B35">
        <v>36</v>
      </c>
      <c r="C35">
        <v>18</v>
      </c>
      <c r="D35">
        <v>47</v>
      </c>
      <c r="E35">
        <v>0.27692307692307699</v>
      </c>
      <c r="F35">
        <v>0.72307692307692295</v>
      </c>
      <c r="G35">
        <v>11</v>
      </c>
      <c r="H35">
        <v>19</v>
      </c>
      <c r="I35">
        <v>0.36666666666666697</v>
      </c>
      <c r="J35">
        <v>0.63333333333333297</v>
      </c>
      <c r="K35">
        <v>5</v>
      </c>
      <c r="L35">
        <v>43</v>
      </c>
      <c r="M35">
        <v>0.104166666666667</v>
      </c>
      <c r="N35">
        <v>0.89583333333333304</v>
      </c>
    </row>
    <row r="36" spans="1:14">
      <c r="A36">
        <v>11</v>
      </c>
      <c r="B36">
        <v>37</v>
      </c>
      <c r="C36">
        <v>26</v>
      </c>
      <c r="D36">
        <v>57</v>
      </c>
      <c r="E36">
        <v>0.313253012048193</v>
      </c>
      <c r="F36">
        <v>0.686746987951807</v>
      </c>
      <c r="G36">
        <v>17</v>
      </c>
      <c r="H36">
        <v>25</v>
      </c>
      <c r="I36">
        <v>0.40476190476190499</v>
      </c>
      <c r="J36">
        <v>0.59523809523809501</v>
      </c>
      <c r="K36">
        <v>11</v>
      </c>
      <c r="L36">
        <v>56</v>
      </c>
      <c r="M36">
        <v>0.164179104477612</v>
      </c>
      <c r="N36">
        <v>0.83582089552238803</v>
      </c>
    </row>
    <row r="37" spans="1:14">
      <c r="A37">
        <v>11</v>
      </c>
      <c r="B37">
        <v>39</v>
      </c>
      <c r="C37">
        <v>2</v>
      </c>
      <c r="D37">
        <v>5</v>
      </c>
      <c r="E37" t="s">
        <v>225</v>
      </c>
      <c r="F37" t="s">
        <v>39</v>
      </c>
      <c r="G37">
        <v>3</v>
      </c>
      <c r="H37">
        <v>3</v>
      </c>
      <c r="I37">
        <v>0.5</v>
      </c>
      <c r="J37">
        <v>0.5</v>
      </c>
      <c r="K37">
        <v>2</v>
      </c>
      <c r="L37">
        <v>8</v>
      </c>
      <c r="M37" t="s">
        <v>227</v>
      </c>
      <c r="N37" t="s">
        <v>46</v>
      </c>
    </row>
    <row r="38" spans="1:14">
      <c r="A38">
        <v>11</v>
      </c>
      <c r="B38">
        <v>40</v>
      </c>
      <c r="C38">
        <v>0</v>
      </c>
      <c r="D38">
        <v>0</v>
      </c>
      <c r="E38" t="s">
        <v>41</v>
      </c>
      <c r="F38" t="s">
        <v>41</v>
      </c>
      <c r="G38">
        <v>0</v>
      </c>
      <c r="H38">
        <v>0</v>
      </c>
      <c r="I38" t="s">
        <v>41</v>
      </c>
      <c r="J38" t="s">
        <v>41</v>
      </c>
      <c r="K38">
        <v>3</v>
      </c>
      <c r="L38">
        <v>0</v>
      </c>
      <c r="M38" t="s">
        <v>38</v>
      </c>
      <c r="N38" t="s">
        <v>38</v>
      </c>
    </row>
    <row r="39" spans="1:14">
      <c r="A39">
        <v>11</v>
      </c>
      <c r="B39">
        <v>42</v>
      </c>
      <c r="C39">
        <v>15</v>
      </c>
      <c r="D39">
        <v>18</v>
      </c>
      <c r="E39">
        <v>0.45454545454545497</v>
      </c>
      <c r="F39">
        <v>0.54545454545454497</v>
      </c>
      <c r="G39">
        <v>16</v>
      </c>
      <c r="H39">
        <v>5</v>
      </c>
      <c r="I39">
        <v>0.76190476190476197</v>
      </c>
      <c r="J39">
        <v>0.238095238095238</v>
      </c>
      <c r="K39">
        <v>12</v>
      </c>
      <c r="L39">
        <v>31</v>
      </c>
      <c r="M39">
        <v>0.27906976744186002</v>
      </c>
      <c r="N39">
        <v>0.72093023255813904</v>
      </c>
    </row>
    <row r="40" spans="1:14">
      <c r="A40">
        <v>11</v>
      </c>
      <c r="B40">
        <v>43</v>
      </c>
      <c r="C40">
        <v>0</v>
      </c>
      <c r="D40">
        <v>0</v>
      </c>
      <c r="E40" t="s">
        <v>41</v>
      </c>
      <c r="F40" t="s">
        <v>41</v>
      </c>
      <c r="G40">
        <v>0</v>
      </c>
      <c r="H40">
        <v>0</v>
      </c>
      <c r="I40" t="s">
        <v>41</v>
      </c>
      <c r="J40" t="s">
        <v>41</v>
      </c>
      <c r="K40">
        <v>1</v>
      </c>
      <c r="L40">
        <v>0</v>
      </c>
      <c r="M40" t="s">
        <v>38</v>
      </c>
      <c r="N40" t="s">
        <v>38</v>
      </c>
    </row>
    <row r="41" spans="1:14">
      <c r="A41">
        <v>11</v>
      </c>
      <c r="B41">
        <v>44</v>
      </c>
      <c r="C41">
        <v>7</v>
      </c>
      <c r="D41">
        <v>3</v>
      </c>
      <c r="E41">
        <v>0.7</v>
      </c>
      <c r="F41">
        <v>0.3</v>
      </c>
      <c r="G41">
        <v>3</v>
      </c>
      <c r="H41">
        <v>2</v>
      </c>
      <c r="I41" t="s">
        <v>39</v>
      </c>
      <c r="J41" t="s">
        <v>225</v>
      </c>
      <c r="K41">
        <v>2</v>
      </c>
      <c r="L41">
        <v>6</v>
      </c>
      <c r="M41" t="s">
        <v>226</v>
      </c>
      <c r="N41" t="s">
        <v>51</v>
      </c>
    </row>
    <row r="42" spans="1:14">
      <c r="A42">
        <v>11</v>
      </c>
      <c r="B42">
        <v>45</v>
      </c>
      <c r="C42">
        <v>7</v>
      </c>
      <c r="D42">
        <v>32</v>
      </c>
      <c r="E42">
        <v>0.17948717948717899</v>
      </c>
      <c r="F42">
        <v>0.82051282051282004</v>
      </c>
      <c r="G42">
        <v>6</v>
      </c>
      <c r="H42">
        <v>11</v>
      </c>
      <c r="I42">
        <v>0.35294117647058798</v>
      </c>
      <c r="J42">
        <v>0.64705882352941202</v>
      </c>
      <c r="K42">
        <v>6</v>
      </c>
      <c r="L42">
        <v>26</v>
      </c>
      <c r="M42">
        <v>0.1875</v>
      </c>
      <c r="N42">
        <v>0.8125</v>
      </c>
    </row>
    <row r="43" spans="1:14">
      <c r="A43">
        <v>11</v>
      </c>
      <c r="B43">
        <v>46</v>
      </c>
      <c r="C43">
        <v>1</v>
      </c>
      <c r="D43">
        <v>2</v>
      </c>
      <c r="E43" t="s">
        <v>38</v>
      </c>
      <c r="F43" t="s">
        <v>38</v>
      </c>
      <c r="G43">
        <v>2</v>
      </c>
      <c r="H43">
        <v>1</v>
      </c>
      <c r="I43" t="s">
        <v>38</v>
      </c>
      <c r="J43" t="s">
        <v>38</v>
      </c>
      <c r="K43">
        <v>1</v>
      </c>
      <c r="L43">
        <v>2</v>
      </c>
      <c r="M43" t="s">
        <v>38</v>
      </c>
      <c r="N43" t="s">
        <v>38</v>
      </c>
    </row>
    <row r="44" spans="1:14">
      <c r="A44">
        <v>11</v>
      </c>
      <c r="B44">
        <v>47</v>
      </c>
      <c r="C44">
        <v>5</v>
      </c>
      <c r="D44">
        <v>2</v>
      </c>
      <c r="E44" t="s">
        <v>39</v>
      </c>
      <c r="F44" t="s">
        <v>225</v>
      </c>
      <c r="G44">
        <v>3</v>
      </c>
      <c r="H44">
        <v>0</v>
      </c>
      <c r="I44" t="s">
        <v>38</v>
      </c>
      <c r="J44" t="s">
        <v>38</v>
      </c>
      <c r="K44">
        <v>6</v>
      </c>
      <c r="L44">
        <v>5</v>
      </c>
      <c r="M44">
        <v>0.54545454545454497</v>
      </c>
      <c r="N44">
        <v>0.45454545454545497</v>
      </c>
    </row>
    <row r="45" spans="1:14">
      <c r="A45">
        <v>11</v>
      </c>
      <c r="B45">
        <v>48</v>
      </c>
      <c r="C45">
        <v>7</v>
      </c>
      <c r="D45">
        <v>4</v>
      </c>
      <c r="E45">
        <v>0.63636363636363602</v>
      </c>
      <c r="F45">
        <v>0.36363636363636398</v>
      </c>
      <c r="G45">
        <v>2</v>
      </c>
      <c r="H45">
        <v>1</v>
      </c>
      <c r="I45" t="s">
        <v>38</v>
      </c>
      <c r="J45" t="s">
        <v>38</v>
      </c>
      <c r="K45">
        <v>4</v>
      </c>
      <c r="L45">
        <v>11</v>
      </c>
      <c r="M45">
        <v>0.266666666666667</v>
      </c>
      <c r="N45">
        <v>0.73333333333333295</v>
      </c>
    </row>
    <row r="46" spans="1:14">
      <c r="A46">
        <v>11</v>
      </c>
      <c r="B46">
        <v>49</v>
      </c>
      <c r="C46">
        <v>0</v>
      </c>
      <c r="D46">
        <v>0</v>
      </c>
      <c r="E46" t="s">
        <v>41</v>
      </c>
      <c r="F46" t="s">
        <v>41</v>
      </c>
      <c r="G46">
        <v>0</v>
      </c>
      <c r="H46">
        <v>0</v>
      </c>
      <c r="I46" t="s">
        <v>41</v>
      </c>
      <c r="J46" t="s">
        <v>41</v>
      </c>
      <c r="K46">
        <v>2</v>
      </c>
      <c r="L46">
        <v>1</v>
      </c>
      <c r="M46" t="s">
        <v>38</v>
      </c>
      <c r="N46" t="s">
        <v>38</v>
      </c>
    </row>
    <row r="47" spans="1:14">
      <c r="A47">
        <v>11</v>
      </c>
      <c r="B47">
        <v>50</v>
      </c>
      <c r="C47">
        <v>1</v>
      </c>
      <c r="D47">
        <v>0</v>
      </c>
      <c r="E47" t="s">
        <v>38</v>
      </c>
      <c r="F47" t="s">
        <v>38</v>
      </c>
      <c r="G47">
        <v>1</v>
      </c>
      <c r="H47">
        <v>0</v>
      </c>
      <c r="I47" t="s">
        <v>38</v>
      </c>
      <c r="J47" t="s">
        <v>38</v>
      </c>
      <c r="K47">
        <v>0</v>
      </c>
      <c r="L47">
        <v>2</v>
      </c>
      <c r="M47" t="s">
        <v>38</v>
      </c>
      <c r="N47" t="s">
        <v>38</v>
      </c>
    </row>
    <row r="48" spans="1:14">
      <c r="A48">
        <v>11</v>
      </c>
      <c r="B48">
        <v>51</v>
      </c>
      <c r="C48">
        <v>2</v>
      </c>
      <c r="D48">
        <v>13</v>
      </c>
      <c r="E48" t="s">
        <v>227</v>
      </c>
      <c r="F48" t="s">
        <v>46</v>
      </c>
      <c r="G48">
        <v>1</v>
      </c>
      <c r="H48">
        <v>6</v>
      </c>
      <c r="I48" t="s">
        <v>225</v>
      </c>
      <c r="J48" t="s">
        <v>39</v>
      </c>
      <c r="K48">
        <v>1</v>
      </c>
      <c r="L48">
        <v>14</v>
      </c>
      <c r="M48" t="s">
        <v>227</v>
      </c>
      <c r="N48" t="s">
        <v>46</v>
      </c>
    </row>
    <row r="49" spans="1:14">
      <c r="A49">
        <v>11</v>
      </c>
      <c r="B49">
        <v>52</v>
      </c>
      <c r="C49">
        <v>13</v>
      </c>
      <c r="D49">
        <v>21</v>
      </c>
      <c r="E49">
        <v>0.38235294117647101</v>
      </c>
      <c r="F49">
        <v>0.61764705882352899</v>
      </c>
      <c r="G49">
        <v>11</v>
      </c>
      <c r="H49">
        <v>15</v>
      </c>
      <c r="I49">
        <v>0.42307692307692302</v>
      </c>
      <c r="J49">
        <v>0.57692307692307698</v>
      </c>
      <c r="K49">
        <v>8</v>
      </c>
      <c r="L49">
        <v>33</v>
      </c>
      <c r="M49">
        <v>0.19512195121951201</v>
      </c>
      <c r="N49">
        <v>0.80487804878048796</v>
      </c>
    </row>
    <row r="50" spans="1:14">
      <c r="A50">
        <v>11</v>
      </c>
      <c r="B50">
        <v>53</v>
      </c>
      <c r="C50">
        <v>1</v>
      </c>
      <c r="D50">
        <v>3</v>
      </c>
      <c r="E50" t="s">
        <v>38</v>
      </c>
      <c r="F50" t="s">
        <v>38</v>
      </c>
      <c r="G50">
        <v>3</v>
      </c>
      <c r="H50">
        <v>2</v>
      </c>
      <c r="I50" t="s">
        <v>39</v>
      </c>
      <c r="J50" t="s">
        <v>225</v>
      </c>
      <c r="K50">
        <v>1</v>
      </c>
      <c r="L50">
        <v>5</v>
      </c>
      <c r="M50" t="s">
        <v>225</v>
      </c>
      <c r="N50" t="s">
        <v>39</v>
      </c>
    </row>
    <row r="51" spans="1:14">
      <c r="A51">
        <v>11</v>
      </c>
      <c r="B51">
        <v>54</v>
      </c>
      <c r="C51">
        <v>3</v>
      </c>
      <c r="D51">
        <v>17</v>
      </c>
      <c r="E51">
        <v>0.15</v>
      </c>
      <c r="F51">
        <v>0.85</v>
      </c>
      <c r="G51">
        <v>2</v>
      </c>
      <c r="H51">
        <v>11</v>
      </c>
      <c r="I51" t="s">
        <v>45</v>
      </c>
      <c r="J51" t="s">
        <v>228</v>
      </c>
      <c r="K51">
        <v>3</v>
      </c>
      <c r="L51">
        <v>17</v>
      </c>
      <c r="M51">
        <v>0.15</v>
      </c>
      <c r="N51">
        <v>0.85</v>
      </c>
    </row>
    <row r="52" spans="1:14">
      <c r="A52">
        <v>11</v>
      </c>
      <c r="B52">
        <v>55</v>
      </c>
      <c r="C52">
        <v>1</v>
      </c>
      <c r="D52">
        <v>11</v>
      </c>
      <c r="E52" t="s">
        <v>227</v>
      </c>
      <c r="F52" t="s">
        <v>46</v>
      </c>
      <c r="G52">
        <v>4</v>
      </c>
      <c r="H52">
        <v>5</v>
      </c>
      <c r="I52">
        <v>0.44444444444444398</v>
      </c>
      <c r="J52">
        <v>0.55555555555555602</v>
      </c>
      <c r="K52">
        <v>1</v>
      </c>
      <c r="L52">
        <v>11</v>
      </c>
      <c r="M52" t="s">
        <v>227</v>
      </c>
      <c r="N52" t="s">
        <v>46</v>
      </c>
    </row>
    <row r="53" spans="1:14">
      <c r="A53">
        <v>11</v>
      </c>
      <c r="B53">
        <v>56</v>
      </c>
      <c r="C53">
        <v>9</v>
      </c>
      <c r="D53">
        <v>4</v>
      </c>
      <c r="E53">
        <v>0.69230769230769196</v>
      </c>
      <c r="F53">
        <v>0.30769230769230799</v>
      </c>
      <c r="G53">
        <v>6</v>
      </c>
      <c r="H53">
        <v>1</v>
      </c>
      <c r="I53" t="s">
        <v>39</v>
      </c>
      <c r="J53" t="s">
        <v>225</v>
      </c>
      <c r="K53">
        <v>4</v>
      </c>
      <c r="L53">
        <v>2</v>
      </c>
      <c r="M53" t="s">
        <v>39</v>
      </c>
      <c r="N53" t="s">
        <v>225</v>
      </c>
    </row>
    <row r="54" spans="1:14">
      <c r="A54">
        <v>11</v>
      </c>
      <c r="B54">
        <v>98</v>
      </c>
      <c r="C54">
        <v>15</v>
      </c>
      <c r="D54">
        <v>22</v>
      </c>
      <c r="E54">
        <v>0.40540540540540498</v>
      </c>
      <c r="F54">
        <v>0.59459459459459496</v>
      </c>
      <c r="G54">
        <v>4</v>
      </c>
      <c r="H54">
        <v>1</v>
      </c>
      <c r="I54" t="s">
        <v>39</v>
      </c>
      <c r="J54" t="s">
        <v>225</v>
      </c>
      <c r="K54">
        <v>5</v>
      </c>
      <c r="L54">
        <v>18</v>
      </c>
      <c r="M54">
        <v>0.217391304347826</v>
      </c>
      <c r="N54">
        <v>0.78260869565217395</v>
      </c>
    </row>
    <row r="55" spans="1:14">
      <c r="A55">
        <v>12</v>
      </c>
      <c r="B55">
        <v>2</v>
      </c>
      <c r="C55">
        <v>2</v>
      </c>
      <c r="D55">
        <v>2</v>
      </c>
      <c r="E55" t="s">
        <v>38</v>
      </c>
      <c r="F55" t="s">
        <v>38</v>
      </c>
      <c r="G55">
        <v>2</v>
      </c>
      <c r="H55">
        <v>1</v>
      </c>
      <c r="I55" t="s">
        <v>38</v>
      </c>
      <c r="J55" t="s">
        <v>38</v>
      </c>
      <c r="K55">
        <v>3</v>
      </c>
      <c r="L55">
        <v>6</v>
      </c>
      <c r="M55">
        <v>0.33333333333333298</v>
      </c>
      <c r="N55">
        <v>0.66666666666666696</v>
      </c>
    </row>
    <row r="56" spans="1:14">
      <c r="A56">
        <v>12</v>
      </c>
      <c r="B56">
        <v>3</v>
      </c>
      <c r="C56">
        <v>2</v>
      </c>
      <c r="D56">
        <v>3</v>
      </c>
      <c r="E56" t="s">
        <v>225</v>
      </c>
      <c r="F56" t="s">
        <v>39</v>
      </c>
      <c r="G56">
        <v>2</v>
      </c>
      <c r="H56">
        <v>2</v>
      </c>
      <c r="I56" t="s">
        <v>38</v>
      </c>
      <c r="J56" t="s">
        <v>38</v>
      </c>
      <c r="K56">
        <v>4</v>
      </c>
      <c r="L56">
        <v>3</v>
      </c>
      <c r="M56">
        <v>0.57142857142857095</v>
      </c>
      <c r="N56">
        <v>0.42857142857142899</v>
      </c>
    </row>
    <row r="57" spans="1:14">
      <c r="A57">
        <v>12</v>
      </c>
      <c r="B57">
        <v>5</v>
      </c>
      <c r="C57">
        <v>225</v>
      </c>
      <c r="D57">
        <v>267</v>
      </c>
      <c r="E57">
        <v>0.457317073170732</v>
      </c>
      <c r="F57">
        <v>0.542682926829268</v>
      </c>
      <c r="G57">
        <v>169</v>
      </c>
      <c r="H57">
        <v>140</v>
      </c>
      <c r="I57">
        <v>0.54692556634304201</v>
      </c>
      <c r="J57">
        <v>0.45307443365695799</v>
      </c>
      <c r="K57">
        <v>174</v>
      </c>
      <c r="L57">
        <v>434</v>
      </c>
      <c r="M57">
        <v>0.28618421052631599</v>
      </c>
      <c r="N57">
        <v>0.71381578947368396</v>
      </c>
    </row>
    <row r="58" spans="1:14">
      <c r="A58">
        <v>12</v>
      </c>
      <c r="B58">
        <v>6</v>
      </c>
      <c r="C58">
        <v>3</v>
      </c>
      <c r="D58">
        <v>2</v>
      </c>
      <c r="E58" t="s">
        <v>39</v>
      </c>
      <c r="F58" t="s">
        <v>225</v>
      </c>
      <c r="G58">
        <v>1</v>
      </c>
      <c r="H58">
        <v>1</v>
      </c>
      <c r="I58" t="s">
        <v>38</v>
      </c>
      <c r="J58" t="s">
        <v>38</v>
      </c>
      <c r="K58">
        <v>1</v>
      </c>
      <c r="L58">
        <v>5</v>
      </c>
      <c r="M58" t="s">
        <v>225</v>
      </c>
      <c r="N58" t="s">
        <v>39</v>
      </c>
    </row>
    <row r="59" spans="1:14">
      <c r="A59">
        <v>12</v>
      </c>
      <c r="B59">
        <v>7</v>
      </c>
      <c r="C59">
        <v>9</v>
      </c>
      <c r="D59">
        <v>28</v>
      </c>
      <c r="E59">
        <v>0.24324324324324301</v>
      </c>
      <c r="F59">
        <v>0.75675675675675702</v>
      </c>
      <c r="G59">
        <v>3</v>
      </c>
      <c r="H59">
        <v>8</v>
      </c>
      <c r="I59">
        <v>0.27272727272727298</v>
      </c>
      <c r="J59">
        <v>0.72727272727272696</v>
      </c>
      <c r="K59">
        <v>3</v>
      </c>
      <c r="L59">
        <v>28</v>
      </c>
      <c r="M59" s="38">
        <v>9.6774193548387094E-2</v>
      </c>
      <c r="N59">
        <v>0.90322580645161299</v>
      </c>
    </row>
    <row r="60" spans="1:14">
      <c r="A60">
        <v>12</v>
      </c>
      <c r="B60">
        <v>8</v>
      </c>
      <c r="C60">
        <v>0</v>
      </c>
      <c r="D60">
        <v>0</v>
      </c>
      <c r="E60" t="s">
        <v>41</v>
      </c>
      <c r="F60" t="s">
        <v>41</v>
      </c>
      <c r="G60">
        <v>0</v>
      </c>
      <c r="H60">
        <v>0</v>
      </c>
      <c r="I60" t="s">
        <v>41</v>
      </c>
      <c r="J60" t="s">
        <v>41</v>
      </c>
      <c r="K60">
        <v>0</v>
      </c>
      <c r="L60">
        <v>1</v>
      </c>
      <c r="M60" t="s">
        <v>38</v>
      </c>
      <c r="N60" t="s">
        <v>38</v>
      </c>
    </row>
    <row r="61" spans="1:14">
      <c r="A61">
        <v>12</v>
      </c>
      <c r="B61">
        <v>9</v>
      </c>
      <c r="C61">
        <v>0</v>
      </c>
      <c r="D61">
        <v>3</v>
      </c>
      <c r="E61" t="s">
        <v>38</v>
      </c>
      <c r="F61" t="s">
        <v>38</v>
      </c>
      <c r="G61">
        <v>0</v>
      </c>
      <c r="H61">
        <v>0</v>
      </c>
      <c r="I61" t="s">
        <v>41</v>
      </c>
      <c r="J61" t="s">
        <v>41</v>
      </c>
      <c r="K61">
        <v>2</v>
      </c>
      <c r="L61">
        <v>7</v>
      </c>
      <c r="M61" t="s">
        <v>226</v>
      </c>
      <c r="N61" t="s">
        <v>51</v>
      </c>
    </row>
    <row r="62" spans="1:14">
      <c r="A62">
        <v>12</v>
      </c>
      <c r="B62">
        <v>10</v>
      </c>
      <c r="C62">
        <v>1</v>
      </c>
      <c r="D62">
        <v>3</v>
      </c>
      <c r="E62" t="s">
        <v>38</v>
      </c>
      <c r="F62" t="s">
        <v>38</v>
      </c>
      <c r="G62">
        <v>0</v>
      </c>
      <c r="H62">
        <v>0</v>
      </c>
      <c r="I62" t="s">
        <v>41</v>
      </c>
      <c r="J62" t="s">
        <v>41</v>
      </c>
      <c r="K62">
        <v>5</v>
      </c>
      <c r="L62">
        <v>2</v>
      </c>
      <c r="M62" t="s">
        <v>39</v>
      </c>
      <c r="N62" t="s">
        <v>225</v>
      </c>
    </row>
    <row r="63" spans="1:14">
      <c r="A63">
        <v>12</v>
      </c>
      <c r="B63">
        <v>11</v>
      </c>
      <c r="C63">
        <v>2</v>
      </c>
      <c r="D63">
        <v>0</v>
      </c>
      <c r="E63" t="s">
        <v>38</v>
      </c>
      <c r="F63" t="s">
        <v>38</v>
      </c>
      <c r="G63">
        <v>2</v>
      </c>
      <c r="H63">
        <v>0</v>
      </c>
      <c r="I63" t="s">
        <v>38</v>
      </c>
      <c r="J63" t="s">
        <v>38</v>
      </c>
      <c r="K63">
        <v>1</v>
      </c>
      <c r="L63">
        <v>1</v>
      </c>
      <c r="M63" t="s">
        <v>38</v>
      </c>
      <c r="N63" t="s">
        <v>38</v>
      </c>
    </row>
    <row r="64" spans="1:14">
      <c r="A64">
        <v>12</v>
      </c>
      <c r="B64">
        <v>12</v>
      </c>
      <c r="C64">
        <v>0</v>
      </c>
      <c r="D64">
        <v>1</v>
      </c>
      <c r="E64" t="s">
        <v>38</v>
      </c>
      <c r="F64" t="s">
        <v>38</v>
      </c>
      <c r="G64">
        <v>0</v>
      </c>
      <c r="H64">
        <v>1</v>
      </c>
      <c r="I64" t="s">
        <v>38</v>
      </c>
      <c r="J64" t="s">
        <v>38</v>
      </c>
      <c r="K64">
        <v>0</v>
      </c>
      <c r="L64">
        <v>3</v>
      </c>
      <c r="M64" t="s">
        <v>38</v>
      </c>
      <c r="N64" t="s">
        <v>38</v>
      </c>
    </row>
    <row r="65" spans="1:14">
      <c r="A65">
        <v>12</v>
      </c>
      <c r="B65">
        <v>13</v>
      </c>
      <c r="C65">
        <v>0</v>
      </c>
      <c r="D65">
        <v>3</v>
      </c>
      <c r="E65" t="s">
        <v>38</v>
      </c>
      <c r="F65" t="s">
        <v>38</v>
      </c>
      <c r="G65">
        <v>0</v>
      </c>
      <c r="H65">
        <v>1</v>
      </c>
      <c r="I65" t="s">
        <v>38</v>
      </c>
      <c r="J65" t="s">
        <v>38</v>
      </c>
      <c r="K65">
        <v>1</v>
      </c>
      <c r="L65">
        <v>4</v>
      </c>
      <c r="M65" t="s">
        <v>225</v>
      </c>
      <c r="N65" t="s">
        <v>39</v>
      </c>
    </row>
    <row r="66" spans="1:14">
      <c r="A66">
        <v>12</v>
      </c>
      <c r="B66">
        <v>14</v>
      </c>
      <c r="C66">
        <v>1</v>
      </c>
      <c r="D66">
        <v>6</v>
      </c>
      <c r="E66" t="s">
        <v>225</v>
      </c>
      <c r="F66" t="s">
        <v>39</v>
      </c>
      <c r="G66">
        <v>3</v>
      </c>
      <c r="H66">
        <v>3</v>
      </c>
      <c r="I66">
        <v>0.5</v>
      </c>
      <c r="J66">
        <v>0.5</v>
      </c>
      <c r="K66">
        <v>4</v>
      </c>
      <c r="L66">
        <v>9</v>
      </c>
      <c r="M66">
        <v>0.30769230769230799</v>
      </c>
      <c r="N66">
        <v>0.69230769230769196</v>
      </c>
    </row>
    <row r="67" spans="1:14">
      <c r="A67">
        <v>12</v>
      </c>
      <c r="B67">
        <v>15</v>
      </c>
      <c r="C67">
        <v>1</v>
      </c>
      <c r="D67">
        <v>7</v>
      </c>
      <c r="E67" t="s">
        <v>50</v>
      </c>
      <c r="F67" t="s">
        <v>51</v>
      </c>
      <c r="G67">
        <v>0</v>
      </c>
      <c r="H67">
        <v>5</v>
      </c>
      <c r="I67" t="s">
        <v>225</v>
      </c>
      <c r="J67" t="s">
        <v>39</v>
      </c>
      <c r="K67">
        <v>0</v>
      </c>
      <c r="L67">
        <v>6</v>
      </c>
      <c r="M67" t="s">
        <v>225</v>
      </c>
      <c r="N67" t="s">
        <v>39</v>
      </c>
    </row>
    <row r="68" spans="1:14">
      <c r="A68">
        <v>12</v>
      </c>
      <c r="B68">
        <v>16</v>
      </c>
      <c r="C68">
        <v>49</v>
      </c>
      <c r="D68">
        <v>23</v>
      </c>
      <c r="E68">
        <v>0.68055555555555602</v>
      </c>
      <c r="F68">
        <v>0.31944444444444398</v>
      </c>
      <c r="G68">
        <v>31</v>
      </c>
      <c r="H68">
        <v>14</v>
      </c>
      <c r="I68">
        <v>0.68888888888888899</v>
      </c>
      <c r="J68">
        <v>0.31111111111111101</v>
      </c>
      <c r="K68">
        <v>35</v>
      </c>
      <c r="L68">
        <v>56</v>
      </c>
      <c r="M68">
        <v>0.38461538461538503</v>
      </c>
      <c r="N68">
        <v>0.61538461538461497</v>
      </c>
    </row>
    <row r="69" spans="1:14">
      <c r="A69">
        <v>12</v>
      </c>
      <c r="B69">
        <v>17</v>
      </c>
      <c r="C69">
        <v>14</v>
      </c>
      <c r="D69">
        <v>4</v>
      </c>
      <c r="E69">
        <v>0.77777777777777801</v>
      </c>
      <c r="F69">
        <v>0.22222222222222199</v>
      </c>
      <c r="G69">
        <v>12</v>
      </c>
      <c r="H69">
        <v>2</v>
      </c>
      <c r="I69" t="s">
        <v>46</v>
      </c>
      <c r="J69" t="s">
        <v>45</v>
      </c>
      <c r="K69">
        <v>12</v>
      </c>
      <c r="L69">
        <v>21</v>
      </c>
      <c r="M69">
        <v>0.36363636363636398</v>
      </c>
      <c r="N69">
        <v>0.63636363636363602</v>
      </c>
    </row>
    <row r="70" spans="1:14">
      <c r="A70">
        <v>12</v>
      </c>
      <c r="B70">
        <v>18</v>
      </c>
      <c r="C70">
        <v>4</v>
      </c>
      <c r="D70">
        <v>1</v>
      </c>
      <c r="E70" t="s">
        <v>39</v>
      </c>
      <c r="F70" t="s">
        <v>225</v>
      </c>
      <c r="G70">
        <v>2</v>
      </c>
      <c r="H70">
        <v>1</v>
      </c>
      <c r="I70" t="s">
        <v>38</v>
      </c>
      <c r="J70" t="s">
        <v>38</v>
      </c>
      <c r="K70">
        <v>3</v>
      </c>
      <c r="L70">
        <v>1</v>
      </c>
      <c r="M70" t="s">
        <v>38</v>
      </c>
      <c r="N70" t="s">
        <v>38</v>
      </c>
    </row>
    <row r="71" spans="1:14">
      <c r="A71">
        <v>12</v>
      </c>
      <c r="B71">
        <v>19</v>
      </c>
      <c r="C71">
        <v>1</v>
      </c>
      <c r="D71">
        <v>1</v>
      </c>
      <c r="E71" t="s">
        <v>38</v>
      </c>
      <c r="F71" t="s">
        <v>38</v>
      </c>
      <c r="G71">
        <v>0</v>
      </c>
      <c r="H71">
        <v>0</v>
      </c>
      <c r="I71" t="s">
        <v>41</v>
      </c>
      <c r="J71" t="s">
        <v>41</v>
      </c>
      <c r="K71">
        <v>1</v>
      </c>
      <c r="L71">
        <v>1</v>
      </c>
      <c r="M71" t="s">
        <v>38</v>
      </c>
      <c r="N71" t="s">
        <v>38</v>
      </c>
    </row>
    <row r="72" spans="1:14">
      <c r="A72">
        <v>12</v>
      </c>
      <c r="B72">
        <v>20</v>
      </c>
      <c r="C72">
        <v>0</v>
      </c>
      <c r="D72">
        <v>1</v>
      </c>
      <c r="E72" t="s">
        <v>38</v>
      </c>
      <c r="F72" t="s">
        <v>38</v>
      </c>
      <c r="G72">
        <v>0</v>
      </c>
      <c r="H72">
        <v>1</v>
      </c>
      <c r="I72" t="s">
        <v>38</v>
      </c>
      <c r="J72" t="s">
        <v>38</v>
      </c>
      <c r="K72">
        <v>0</v>
      </c>
      <c r="L72">
        <v>1</v>
      </c>
      <c r="M72" t="s">
        <v>38</v>
      </c>
      <c r="N72" t="s">
        <v>38</v>
      </c>
    </row>
    <row r="73" spans="1:14">
      <c r="A73">
        <v>12</v>
      </c>
      <c r="B73">
        <v>21</v>
      </c>
      <c r="C73">
        <v>3</v>
      </c>
      <c r="D73">
        <v>6</v>
      </c>
      <c r="E73">
        <v>0.33333333333333298</v>
      </c>
      <c r="F73">
        <v>0.66666666666666696</v>
      </c>
      <c r="G73">
        <v>1</v>
      </c>
      <c r="H73">
        <v>4</v>
      </c>
      <c r="I73" t="s">
        <v>225</v>
      </c>
      <c r="J73" t="s">
        <v>39</v>
      </c>
      <c r="K73">
        <v>1</v>
      </c>
      <c r="L73">
        <v>5</v>
      </c>
      <c r="M73" t="s">
        <v>225</v>
      </c>
      <c r="N73" t="s">
        <v>39</v>
      </c>
    </row>
    <row r="74" spans="1:14">
      <c r="A74">
        <v>12</v>
      </c>
      <c r="B74">
        <v>22</v>
      </c>
      <c r="C74">
        <v>24</v>
      </c>
      <c r="D74">
        <v>25</v>
      </c>
      <c r="E74">
        <v>0.48979591836734698</v>
      </c>
      <c r="F74">
        <v>0.51020408163265296</v>
      </c>
      <c r="G74">
        <v>24</v>
      </c>
      <c r="H74">
        <v>17</v>
      </c>
      <c r="I74">
        <v>0.58536585365853699</v>
      </c>
      <c r="J74">
        <v>0.41463414634146301</v>
      </c>
      <c r="K74">
        <v>21</v>
      </c>
      <c r="L74">
        <v>38</v>
      </c>
      <c r="M74">
        <v>0.355932203389831</v>
      </c>
      <c r="N74">
        <v>0.644067796610169</v>
      </c>
    </row>
    <row r="75" spans="1:14">
      <c r="A75">
        <v>12</v>
      </c>
      <c r="B75">
        <v>23</v>
      </c>
      <c r="C75">
        <v>0</v>
      </c>
      <c r="D75">
        <v>1</v>
      </c>
      <c r="E75" t="s">
        <v>38</v>
      </c>
      <c r="F75" t="s">
        <v>38</v>
      </c>
      <c r="G75">
        <v>0</v>
      </c>
      <c r="H75">
        <v>0</v>
      </c>
      <c r="I75" t="s">
        <v>41</v>
      </c>
      <c r="J75" t="s">
        <v>41</v>
      </c>
      <c r="K75">
        <v>0</v>
      </c>
      <c r="L75">
        <v>2</v>
      </c>
      <c r="M75" t="s">
        <v>38</v>
      </c>
      <c r="N75" t="s">
        <v>38</v>
      </c>
    </row>
    <row r="76" spans="1:14">
      <c r="A76">
        <v>12</v>
      </c>
      <c r="B76">
        <v>24</v>
      </c>
      <c r="C76">
        <v>35</v>
      </c>
      <c r="D76">
        <v>30</v>
      </c>
      <c r="E76">
        <v>0.53846153846153799</v>
      </c>
      <c r="F76">
        <v>0.46153846153846201</v>
      </c>
      <c r="G76">
        <v>25</v>
      </c>
      <c r="H76">
        <v>19</v>
      </c>
      <c r="I76">
        <v>0.56818181818181801</v>
      </c>
      <c r="J76">
        <v>0.43181818181818199</v>
      </c>
      <c r="K76">
        <v>25</v>
      </c>
      <c r="L76">
        <v>60</v>
      </c>
      <c r="M76">
        <v>0.29411764705882398</v>
      </c>
      <c r="N76">
        <v>0.70588235294117696</v>
      </c>
    </row>
    <row r="77" spans="1:14">
      <c r="A77">
        <v>12</v>
      </c>
      <c r="B77">
        <v>25</v>
      </c>
      <c r="C77">
        <v>12</v>
      </c>
      <c r="D77">
        <v>11</v>
      </c>
      <c r="E77">
        <v>0.52173913043478304</v>
      </c>
      <c r="F77">
        <v>0.47826086956521702</v>
      </c>
      <c r="G77">
        <v>9</v>
      </c>
      <c r="H77">
        <v>6</v>
      </c>
      <c r="I77">
        <v>0.6</v>
      </c>
      <c r="J77">
        <v>0.4</v>
      </c>
      <c r="K77">
        <v>9</v>
      </c>
      <c r="L77">
        <v>11</v>
      </c>
      <c r="M77">
        <v>0.45</v>
      </c>
      <c r="N77">
        <v>0.55000000000000004</v>
      </c>
    </row>
    <row r="78" spans="1:14">
      <c r="A78">
        <v>12</v>
      </c>
      <c r="B78">
        <v>27</v>
      </c>
      <c r="C78">
        <v>0</v>
      </c>
      <c r="D78">
        <v>1</v>
      </c>
      <c r="E78" t="s">
        <v>38</v>
      </c>
      <c r="F78" t="s">
        <v>38</v>
      </c>
      <c r="G78">
        <v>0</v>
      </c>
      <c r="H78">
        <v>1</v>
      </c>
      <c r="I78" t="s">
        <v>38</v>
      </c>
      <c r="J78" t="s">
        <v>38</v>
      </c>
      <c r="K78">
        <v>1</v>
      </c>
      <c r="L78">
        <v>1</v>
      </c>
      <c r="M78" t="s">
        <v>38</v>
      </c>
      <c r="N78" t="s">
        <v>38</v>
      </c>
    </row>
    <row r="79" spans="1:14">
      <c r="A79">
        <v>12</v>
      </c>
      <c r="B79">
        <v>28</v>
      </c>
      <c r="C79">
        <v>10</v>
      </c>
      <c r="D79">
        <v>14</v>
      </c>
      <c r="E79">
        <v>0.41666666666666702</v>
      </c>
      <c r="F79">
        <v>0.58333333333333304</v>
      </c>
      <c r="G79">
        <v>8</v>
      </c>
      <c r="H79">
        <v>7</v>
      </c>
      <c r="I79">
        <v>0.53333333333333299</v>
      </c>
      <c r="J79">
        <v>0.46666666666666701</v>
      </c>
      <c r="K79">
        <v>11</v>
      </c>
      <c r="L79">
        <v>22</v>
      </c>
      <c r="M79">
        <v>0.33333333333333298</v>
      </c>
      <c r="N79">
        <v>0.66666666666666696</v>
      </c>
    </row>
    <row r="80" spans="1:14">
      <c r="A80">
        <v>12</v>
      </c>
      <c r="B80">
        <v>29</v>
      </c>
      <c r="C80">
        <v>6</v>
      </c>
      <c r="D80">
        <v>10</v>
      </c>
      <c r="E80">
        <v>0.375</v>
      </c>
      <c r="F80">
        <v>0.625</v>
      </c>
      <c r="G80">
        <v>1</v>
      </c>
      <c r="H80">
        <v>4</v>
      </c>
      <c r="I80" t="s">
        <v>225</v>
      </c>
      <c r="J80" t="s">
        <v>39</v>
      </c>
      <c r="K80">
        <v>0</v>
      </c>
      <c r="L80">
        <v>13</v>
      </c>
      <c r="M80" t="s">
        <v>227</v>
      </c>
      <c r="N80" t="s">
        <v>46</v>
      </c>
    </row>
    <row r="81" spans="1:14">
      <c r="A81">
        <v>12</v>
      </c>
      <c r="B81">
        <v>30</v>
      </c>
      <c r="C81">
        <v>3</v>
      </c>
      <c r="D81">
        <v>12</v>
      </c>
      <c r="E81">
        <v>0.2</v>
      </c>
      <c r="F81">
        <v>0.8</v>
      </c>
      <c r="G81">
        <v>3</v>
      </c>
      <c r="H81">
        <v>6</v>
      </c>
      <c r="I81">
        <v>0.33333333333333298</v>
      </c>
      <c r="J81">
        <v>0.66666666666666696</v>
      </c>
      <c r="K81">
        <v>2</v>
      </c>
      <c r="L81">
        <v>14</v>
      </c>
      <c r="M81" t="s">
        <v>227</v>
      </c>
      <c r="N81" t="s">
        <v>46</v>
      </c>
    </row>
    <row r="82" spans="1:14">
      <c r="A82">
        <v>12</v>
      </c>
      <c r="B82">
        <v>31</v>
      </c>
      <c r="C82">
        <v>20</v>
      </c>
      <c r="D82">
        <v>59</v>
      </c>
      <c r="E82">
        <v>0.253164556962025</v>
      </c>
      <c r="F82">
        <v>0.746835443037975</v>
      </c>
      <c r="G82">
        <v>10</v>
      </c>
      <c r="H82">
        <v>11</v>
      </c>
      <c r="I82">
        <v>0.476190476190476</v>
      </c>
      <c r="J82">
        <v>0.52380952380952395</v>
      </c>
      <c r="K82">
        <v>7</v>
      </c>
      <c r="L82">
        <v>44</v>
      </c>
      <c r="M82">
        <v>0.13725490196078399</v>
      </c>
      <c r="N82">
        <v>0.86274509803921595</v>
      </c>
    </row>
    <row r="83" spans="1:14">
      <c r="A83">
        <v>12</v>
      </c>
      <c r="B83">
        <v>32</v>
      </c>
      <c r="C83">
        <v>13</v>
      </c>
      <c r="D83">
        <v>37</v>
      </c>
      <c r="E83">
        <v>0.26</v>
      </c>
      <c r="F83">
        <v>0.74</v>
      </c>
      <c r="G83">
        <v>3</v>
      </c>
      <c r="H83">
        <v>13</v>
      </c>
      <c r="I83">
        <v>0.1875</v>
      </c>
      <c r="J83">
        <v>0.8125</v>
      </c>
      <c r="K83">
        <v>1</v>
      </c>
      <c r="L83">
        <v>37</v>
      </c>
      <c r="M83" t="s">
        <v>43</v>
      </c>
      <c r="N83" t="s">
        <v>42</v>
      </c>
    </row>
    <row r="84" spans="1:14">
      <c r="A84">
        <v>12</v>
      </c>
      <c r="B84">
        <v>33</v>
      </c>
      <c r="C84">
        <v>59</v>
      </c>
      <c r="D84">
        <v>42</v>
      </c>
      <c r="E84">
        <v>0.58415841584158401</v>
      </c>
      <c r="F84">
        <v>0.41584158415841599</v>
      </c>
      <c r="G84">
        <v>45</v>
      </c>
      <c r="H84">
        <v>17</v>
      </c>
      <c r="I84">
        <v>0.72580645161290303</v>
      </c>
      <c r="J84">
        <v>0.27419354838709697</v>
      </c>
      <c r="K84">
        <v>50</v>
      </c>
      <c r="L84">
        <v>81</v>
      </c>
      <c r="M84">
        <v>0.38167938931297701</v>
      </c>
      <c r="N84">
        <v>0.61832061068702304</v>
      </c>
    </row>
    <row r="85" spans="1:14">
      <c r="A85">
        <v>12</v>
      </c>
      <c r="B85">
        <v>34</v>
      </c>
      <c r="C85">
        <v>5</v>
      </c>
      <c r="D85">
        <v>5</v>
      </c>
      <c r="E85">
        <v>0.5</v>
      </c>
      <c r="F85">
        <v>0.5</v>
      </c>
      <c r="G85">
        <v>2</v>
      </c>
      <c r="H85">
        <v>2</v>
      </c>
      <c r="I85" t="s">
        <v>38</v>
      </c>
      <c r="J85" t="s">
        <v>38</v>
      </c>
      <c r="K85">
        <v>4</v>
      </c>
      <c r="L85">
        <v>7</v>
      </c>
      <c r="M85">
        <v>0.36363636363636398</v>
      </c>
      <c r="N85">
        <v>0.63636363636363602</v>
      </c>
    </row>
    <row r="86" spans="1:14">
      <c r="A86">
        <v>12</v>
      </c>
      <c r="B86">
        <v>35</v>
      </c>
      <c r="C86">
        <v>2</v>
      </c>
      <c r="D86">
        <v>5</v>
      </c>
      <c r="E86" t="s">
        <v>225</v>
      </c>
      <c r="F86" t="s">
        <v>39</v>
      </c>
      <c r="G86">
        <v>3</v>
      </c>
      <c r="H86">
        <v>1</v>
      </c>
      <c r="I86" t="s">
        <v>38</v>
      </c>
      <c r="J86" t="s">
        <v>38</v>
      </c>
      <c r="K86">
        <v>3</v>
      </c>
      <c r="L86">
        <v>3</v>
      </c>
      <c r="M86">
        <v>0.5</v>
      </c>
      <c r="N86">
        <v>0.5</v>
      </c>
    </row>
    <row r="87" spans="1:14">
      <c r="A87">
        <v>12</v>
      </c>
      <c r="B87">
        <v>36</v>
      </c>
      <c r="C87">
        <v>17</v>
      </c>
      <c r="D87">
        <v>36</v>
      </c>
      <c r="E87">
        <v>0.320754716981132</v>
      </c>
      <c r="F87">
        <v>0.679245283018868</v>
      </c>
      <c r="G87">
        <v>5</v>
      </c>
      <c r="H87">
        <v>22</v>
      </c>
      <c r="I87">
        <v>0.18518518518518501</v>
      </c>
      <c r="J87">
        <v>0.81481481481481499</v>
      </c>
      <c r="K87">
        <v>8</v>
      </c>
      <c r="L87">
        <v>39</v>
      </c>
      <c r="M87">
        <v>0.170212765957447</v>
      </c>
      <c r="N87">
        <v>0.82978723404255295</v>
      </c>
    </row>
    <row r="88" spans="1:14">
      <c r="A88">
        <v>12</v>
      </c>
      <c r="B88">
        <v>37</v>
      </c>
      <c r="C88">
        <v>11</v>
      </c>
      <c r="D88">
        <v>36</v>
      </c>
      <c r="E88">
        <v>0.23404255319148901</v>
      </c>
      <c r="F88">
        <v>0.76595744680851097</v>
      </c>
      <c r="G88">
        <v>6</v>
      </c>
      <c r="H88">
        <v>9</v>
      </c>
      <c r="I88">
        <v>0.4</v>
      </c>
      <c r="J88">
        <v>0.6</v>
      </c>
      <c r="K88">
        <v>8</v>
      </c>
      <c r="L88">
        <v>34</v>
      </c>
      <c r="M88">
        <v>0.19047619047618999</v>
      </c>
      <c r="N88">
        <v>0.80952380952380998</v>
      </c>
    </row>
    <row r="89" spans="1:14">
      <c r="A89">
        <v>12</v>
      </c>
      <c r="B89">
        <v>39</v>
      </c>
      <c r="C89">
        <v>0</v>
      </c>
      <c r="D89">
        <v>2</v>
      </c>
      <c r="E89" t="s">
        <v>38</v>
      </c>
      <c r="F89" t="s">
        <v>38</v>
      </c>
      <c r="G89">
        <v>1</v>
      </c>
      <c r="H89">
        <v>0</v>
      </c>
      <c r="I89" t="s">
        <v>38</v>
      </c>
      <c r="J89" t="s">
        <v>38</v>
      </c>
      <c r="K89">
        <v>0</v>
      </c>
      <c r="L89">
        <v>3</v>
      </c>
      <c r="M89" t="s">
        <v>38</v>
      </c>
      <c r="N89" t="s">
        <v>38</v>
      </c>
    </row>
    <row r="90" spans="1:14">
      <c r="A90">
        <v>12</v>
      </c>
      <c r="B90">
        <v>40</v>
      </c>
      <c r="C90">
        <v>1</v>
      </c>
      <c r="D90">
        <v>1</v>
      </c>
      <c r="E90" t="s">
        <v>38</v>
      </c>
      <c r="F90" t="s">
        <v>38</v>
      </c>
      <c r="G90">
        <v>0</v>
      </c>
      <c r="H90">
        <v>1</v>
      </c>
      <c r="I90" t="s">
        <v>38</v>
      </c>
      <c r="J90" t="s">
        <v>38</v>
      </c>
      <c r="K90">
        <v>0</v>
      </c>
      <c r="L90">
        <v>2</v>
      </c>
      <c r="M90" t="s">
        <v>38</v>
      </c>
      <c r="N90" t="s">
        <v>38</v>
      </c>
    </row>
    <row r="91" spans="1:14">
      <c r="A91">
        <v>12</v>
      </c>
      <c r="B91">
        <v>42</v>
      </c>
      <c r="C91">
        <v>6</v>
      </c>
      <c r="D91">
        <v>4</v>
      </c>
      <c r="E91">
        <v>0.6</v>
      </c>
      <c r="F91">
        <v>0.4</v>
      </c>
      <c r="G91">
        <v>1</v>
      </c>
      <c r="H91">
        <v>4</v>
      </c>
      <c r="I91" t="s">
        <v>225</v>
      </c>
      <c r="J91" t="s">
        <v>39</v>
      </c>
      <c r="K91">
        <v>3</v>
      </c>
      <c r="L91">
        <v>10</v>
      </c>
      <c r="M91">
        <v>0.230769230769231</v>
      </c>
      <c r="N91">
        <v>0.76923076923076905</v>
      </c>
    </row>
    <row r="92" spans="1:14">
      <c r="A92">
        <v>12</v>
      </c>
      <c r="B92">
        <v>44</v>
      </c>
      <c r="C92">
        <v>3</v>
      </c>
      <c r="D92">
        <v>0</v>
      </c>
      <c r="E92" t="s">
        <v>38</v>
      </c>
      <c r="F92" t="s">
        <v>38</v>
      </c>
      <c r="G92">
        <v>2</v>
      </c>
      <c r="H92">
        <v>0</v>
      </c>
      <c r="I92" t="s">
        <v>38</v>
      </c>
      <c r="J92" t="s">
        <v>38</v>
      </c>
      <c r="K92">
        <v>3</v>
      </c>
      <c r="L92">
        <v>2</v>
      </c>
      <c r="M92" t="s">
        <v>39</v>
      </c>
      <c r="N92" t="s">
        <v>225</v>
      </c>
    </row>
    <row r="93" spans="1:14">
      <c r="A93">
        <v>12</v>
      </c>
      <c r="B93">
        <v>45</v>
      </c>
      <c r="C93">
        <v>2</v>
      </c>
      <c r="D93">
        <v>16</v>
      </c>
      <c r="E93" t="s">
        <v>227</v>
      </c>
      <c r="F93" t="s">
        <v>46</v>
      </c>
      <c r="G93">
        <v>1</v>
      </c>
      <c r="H93">
        <v>5</v>
      </c>
      <c r="I93" t="s">
        <v>225</v>
      </c>
      <c r="J93" t="s">
        <v>39</v>
      </c>
      <c r="K93">
        <v>2</v>
      </c>
      <c r="L93">
        <v>12</v>
      </c>
      <c r="M93" t="s">
        <v>227</v>
      </c>
      <c r="N93" t="s">
        <v>46</v>
      </c>
    </row>
    <row r="94" spans="1:14">
      <c r="A94">
        <v>12</v>
      </c>
      <c r="B94">
        <v>47</v>
      </c>
      <c r="C94">
        <v>3</v>
      </c>
      <c r="D94">
        <v>1</v>
      </c>
      <c r="E94" t="s">
        <v>38</v>
      </c>
      <c r="F94" t="s">
        <v>38</v>
      </c>
      <c r="G94">
        <v>2</v>
      </c>
      <c r="H94">
        <v>0</v>
      </c>
      <c r="I94" t="s">
        <v>38</v>
      </c>
      <c r="J94" t="s">
        <v>38</v>
      </c>
      <c r="K94">
        <v>1</v>
      </c>
      <c r="L94">
        <v>2</v>
      </c>
      <c r="M94" t="s">
        <v>38</v>
      </c>
      <c r="N94" t="s">
        <v>38</v>
      </c>
    </row>
    <row r="95" spans="1:14">
      <c r="A95">
        <v>12</v>
      </c>
      <c r="B95">
        <v>48</v>
      </c>
      <c r="C95">
        <v>4</v>
      </c>
      <c r="D95">
        <v>2</v>
      </c>
      <c r="E95" t="s">
        <v>39</v>
      </c>
      <c r="F95" t="s">
        <v>225</v>
      </c>
      <c r="G95">
        <v>1</v>
      </c>
      <c r="H95">
        <v>1</v>
      </c>
      <c r="I95" t="s">
        <v>38</v>
      </c>
      <c r="J95" t="s">
        <v>38</v>
      </c>
      <c r="K95">
        <v>1</v>
      </c>
      <c r="L95">
        <v>4</v>
      </c>
      <c r="M95" t="s">
        <v>225</v>
      </c>
      <c r="N95" t="s">
        <v>39</v>
      </c>
    </row>
    <row r="96" spans="1:14">
      <c r="A96">
        <v>12</v>
      </c>
      <c r="B96">
        <v>51</v>
      </c>
      <c r="C96">
        <v>1</v>
      </c>
      <c r="D96">
        <v>5</v>
      </c>
      <c r="E96" t="s">
        <v>225</v>
      </c>
      <c r="F96" t="s">
        <v>39</v>
      </c>
      <c r="G96">
        <v>1</v>
      </c>
      <c r="H96">
        <v>4</v>
      </c>
      <c r="I96" t="s">
        <v>225</v>
      </c>
      <c r="J96" t="s">
        <v>39</v>
      </c>
      <c r="K96">
        <v>0</v>
      </c>
      <c r="L96">
        <v>6</v>
      </c>
      <c r="M96" t="s">
        <v>225</v>
      </c>
      <c r="N96" t="s">
        <v>39</v>
      </c>
    </row>
    <row r="97" spans="1:14">
      <c r="A97">
        <v>12</v>
      </c>
      <c r="B97">
        <v>52</v>
      </c>
      <c r="C97">
        <v>6</v>
      </c>
      <c r="D97">
        <v>16</v>
      </c>
      <c r="E97">
        <v>0.27272727272727298</v>
      </c>
      <c r="F97">
        <v>0.72727272727272696</v>
      </c>
      <c r="G97">
        <v>8</v>
      </c>
      <c r="H97">
        <v>6</v>
      </c>
      <c r="I97">
        <v>0.57142857142857095</v>
      </c>
      <c r="J97">
        <v>0.42857142857142899</v>
      </c>
      <c r="K97">
        <v>9</v>
      </c>
      <c r="L97">
        <v>19</v>
      </c>
      <c r="M97">
        <v>0.32142857142857101</v>
      </c>
      <c r="N97">
        <v>0.67857142857142905</v>
      </c>
    </row>
    <row r="98" spans="1:14">
      <c r="A98">
        <v>12</v>
      </c>
      <c r="B98">
        <v>53</v>
      </c>
      <c r="C98">
        <v>1</v>
      </c>
      <c r="D98">
        <v>1</v>
      </c>
      <c r="E98" t="s">
        <v>38</v>
      </c>
      <c r="F98" t="s">
        <v>38</v>
      </c>
      <c r="G98">
        <v>1</v>
      </c>
      <c r="H98">
        <v>0</v>
      </c>
      <c r="I98" t="s">
        <v>38</v>
      </c>
      <c r="J98" t="s">
        <v>38</v>
      </c>
      <c r="K98">
        <v>0</v>
      </c>
      <c r="L98">
        <v>1</v>
      </c>
      <c r="M98" t="s">
        <v>38</v>
      </c>
      <c r="N98" t="s">
        <v>38</v>
      </c>
    </row>
    <row r="99" spans="1:14">
      <c r="A99">
        <v>12</v>
      </c>
      <c r="B99">
        <v>54</v>
      </c>
      <c r="C99">
        <v>2</v>
      </c>
      <c r="D99">
        <v>8</v>
      </c>
      <c r="E99" t="s">
        <v>227</v>
      </c>
      <c r="F99" t="s">
        <v>46</v>
      </c>
      <c r="G99">
        <v>0</v>
      </c>
      <c r="H99">
        <v>8</v>
      </c>
      <c r="I99" t="s">
        <v>50</v>
      </c>
      <c r="J99" t="s">
        <v>51</v>
      </c>
      <c r="K99">
        <v>1</v>
      </c>
      <c r="L99">
        <v>7</v>
      </c>
      <c r="M99" t="s">
        <v>226</v>
      </c>
      <c r="N99" t="s">
        <v>51</v>
      </c>
    </row>
    <row r="100" spans="1:14">
      <c r="A100">
        <v>12</v>
      </c>
      <c r="B100">
        <v>55</v>
      </c>
      <c r="C100">
        <v>1</v>
      </c>
      <c r="D100">
        <v>15</v>
      </c>
      <c r="E100" t="s">
        <v>227</v>
      </c>
      <c r="F100" t="s">
        <v>46</v>
      </c>
      <c r="G100">
        <v>1</v>
      </c>
      <c r="H100">
        <v>6</v>
      </c>
      <c r="I100" t="s">
        <v>225</v>
      </c>
      <c r="J100" t="s">
        <v>39</v>
      </c>
      <c r="K100">
        <v>0</v>
      </c>
      <c r="L100">
        <v>16</v>
      </c>
      <c r="M100" t="s">
        <v>227</v>
      </c>
      <c r="N100" t="s">
        <v>46</v>
      </c>
    </row>
    <row r="101" spans="1:14">
      <c r="A101">
        <v>12</v>
      </c>
      <c r="B101">
        <v>56</v>
      </c>
      <c r="C101">
        <v>3</v>
      </c>
      <c r="D101">
        <v>2</v>
      </c>
      <c r="E101" t="s">
        <v>39</v>
      </c>
      <c r="F101" t="s">
        <v>225</v>
      </c>
      <c r="G101">
        <v>1</v>
      </c>
      <c r="H101">
        <v>0</v>
      </c>
      <c r="I101" t="s">
        <v>38</v>
      </c>
      <c r="J101" t="s">
        <v>38</v>
      </c>
      <c r="K101">
        <v>1</v>
      </c>
      <c r="L101">
        <v>1</v>
      </c>
      <c r="M101" t="s">
        <v>38</v>
      </c>
      <c r="N101" t="s">
        <v>38</v>
      </c>
    </row>
    <row r="102" spans="1:14">
      <c r="A102">
        <v>12</v>
      </c>
      <c r="B102">
        <v>98</v>
      </c>
      <c r="C102">
        <v>2</v>
      </c>
      <c r="D102">
        <v>4</v>
      </c>
      <c r="E102" t="s">
        <v>225</v>
      </c>
      <c r="F102" t="s">
        <v>39</v>
      </c>
      <c r="G102">
        <v>0</v>
      </c>
      <c r="H102">
        <v>0</v>
      </c>
      <c r="I102" t="s">
        <v>41</v>
      </c>
      <c r="J102" t="s">
        <v>41</v>
      </c>
      <c r="K102">
        <v>2</v>
      </c>
      <c r="L102">
        <v>1</v>
      </c>
      <c r="M102" t="s">
        <v>38</v>
      </c>
      <c r="N102" t="s">
        <v>38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workbookViewId="0">
      <pane ySplit="1" topLeftCell="A2" activePane="bottomLeft" state="frozen"/>
      <selection pane="bottomLeft" activeCell="A56" sqref="A56:IV56"/>
    </sheetView>
  </sheetViews>
  <sheetFormatPr defaultRowHeight="12.75"/>
  <sheetData>
    <row r="1" spans="1:19">
      <c r="A1" t="s">
        <v>163</v>
      </c>
      <c r="B1" t="s">
        <v>230</v>
      </c>
      <c r="C1" t="s">
        <v>231</v>
      </c>
      <c r="D1" t="s">
        <v>232</v>
      </c>
      <c r="E1" t="s">
        <v>233</v>
      </c>
      <c r="F1" t="s">
        <v>234</v>
      </c>
      <c r="G1" t="s">
        <v>235</v>
      </c>
      <c r="H1" t="s">
        <v>236</v>
      </c>
      <c r="I1" t="s">
        <v>237</v>
      </c>
      <c r="J1" t="s">
        <v>238</v>
      </c>
      <c r="K1" t="s">
        <v>239</v>
      </c>
      <c r="L1" t="s">
        <v>240</v>
      </c>
      <c r="M1" t="s">
        <v>241</v>
      </c>
      <c r="N1" t="s">
        <v>242</v>
      </c>
      <c r="O1" t="s">
        <v>243</v>
      </c>
      <c r="P1" t="s">
        <v>244</v>
      </c>
      <c r="Q1" t="s">
        <v>245</v>
      </c>
      <c r="R1" t="s">
        <v>246</v>
      </c>
      <c r="S1" t="s">
        <v>247</v>
      </c>
    </row>
    <row r="2" spans="1:19">
      <c r="A2">
        <v>10</v>
      </c>
      <c r="B2">
        <v>2</v>
      </c>
      <c r="C2">
        <v>46</v>
      </c>
      <c r="D2">
        <v>38</v>
      </c>
      <c r="E2">
        <v>0.82608695652173902</v>
      </c>
      <c r="F2">
        <v>8</v>
      </c>
      <c r="G2">
        <v>0.173913043478261</v>
      </c>
      <c r="H2">
        <v>46</v>
      </c>
      <c r="I2">
        <v>44</v>
      </c>
      <c r="J2" t="s">
        <v>102</v>
      </c>
      <c r="K2">
        <v>2</v>
      </c>
      <c r="L2" t="s">
        <v>103</v>
      </c>
      <c r="M2">
        <v>46</v>
      </c>
      <c r="N2">
        <v>38</v>
      </c>
      <c r="O2">
        <v>0.82608695652173902</v>
      </c>
      <c r="P2">
        <v>8</v>
      </c>
      <c r="Q2">
        <v>0.173913043478261</v>
      </c>
      <c r="R2" t="s">
        <v>248</v>
      </c>
      <c r="S2">
        <v>50</v>
      </c>
    </row>
    <row r="3" spans="1:19">
      <c r="A3">
        <v>10</v>
      </c>
      <c r="B3">
        <v>3</v>
      </c>
      <c r="C3">
        <v>33</v>
      </c>
      <c r="D3">
        <v>20</v>
      </c>
      <c r="E3">
        <v>0.60606060606060597</v>
      </c>
      <c r="F3">
        <v>13</v>
      </c>
      <c r="G3">
        <v>0.39393939393939398</v>
      </c>
      <c r="H3">
        <v>35</v>
      </c>
      <c r="I3">
        <v>26</v>
      </c>
      <c r="J3">
        <v>0.74285714285714299</v>
      </c>
      <c r="K3">
        <v>9</v>
      </c>
      <c r="L3">
        <v>0.25714285714285701</v>
      </c>
      <c r="M3">
        <v>35</v>
      </c>
      <c r="N3">
        <v>21</v>
      </c>
      <c r="O3">
        <v>0.6</v>
      </c>
      <c r="P3">
        <v>14</v>
      </c>
      <c r="Q3">
        <v>0.4</v>
      </c>
      <c r="R3" t="s">
        <v>248</v>
      </c>
      <c r="S3">
        <v>41</v>
      </c>
    </row>
    <row r="4" spans="1:19">
      <c r="A4">
        <v>10</v>
      </c>
      <c r="B4">
        <v>4</v>
      </c>
      <c r="C4">
        <v>2</v>
      </c>
      <c r="D4">
        <v>1</v>
      </c>
      <c r="E4" t="s">
        <v>38</v>
      </c>
      <c r="F4">
        <v>1</v>
      </c>
      <c r="G4" t="s">
        <v>38</v>
      </c>
      <c r="H4">
        <v>2</v>
      </c>
      <c r="I4">
        <v>2</v>
      </c>
      <c r="J4" t="s">
        <v>38</v>
      </c>
      <c r="K4">
        <v>0</v>
      </c>
      <c r="L4" t="s">
        <v>38</v>
      </c>
      <c r="M4">
        <v>2</v>
      </c>
      <c r="N4">
        <v>2</v>
      </c>
      <c r="O4" t="s">
        <v>38</v>
      </c>
      <c r="P4">
        <v>0</v>
      </c>
      <c r="Q4" t="s">
        <v>38</v>
      </c>
      <c r="R4" t="s">
        <v>248</v>
      </c>
      <c r="S4">
        <v>2</v>
      </c>
    </row>
    <row r="5" spans="1:19">
      <c r="A5">
        <v>10</v>
      </c>
      <c r="B5">
        <v>5</v>
      </c>
      <c r="C5">
        <v>3362</v>
      </c>
      <c r="D5">
        <v>2437</v>
      </c>
      <c r="E5">
        <v>0.72486615110053498</v>
      </c>
      <c r="F5">
        <v>925</v>
      </c>
      <c r="G5">
        <v>0.27513384889946502</v>
      </c>
      <c r="H5">
        <v>3372</v>
      </c>
      <c r="I5">
        <v>2885</v>
      </c>
      <c r="J5">
        <v>0.85557532621589605</v>
      </c>
      <c r="K5">
        <v>487</v>
      </c>
      <c r="L5">
        <v>0.14442467378410401</v>
      </c>
      <c r="M5">
        <v>3354</v>
      </c>
      <c r="N5">
        <v>2560</v>
      </c>
      <c r="O5">
        <v>0.76326774001192599</v>
      </c>
      <c r="P5">
        <v>794</v>
      </c>
      <c r="Q5">
        <v>0.23673225998807401</v>
      </c>
      <c r="R5" t="s">
        <v>248</v>
      </c>
      <c r="S5">
        <v>3559</v>
      </c>
    </row>
    <row r="6" spans="1:19">
      <c r="A6">
        <v>10</v>
      </c>
      <c r="B6">
        <v>6</v>
      </c>
      <c r="C6">
        <v>17</v>
      </c>
      <c r="D6">
        <v>12</v>
      </c>
      <c r="E6">
        <v>0.70588235294117696</v>
      </c>
      <c r="F6">
        <v>5</v>
      </c>
      <c r="G6">
        <v>0.29411764705882398</v>
      </c>
      <c r="H6">
        <v>17</v>
      </c>
      <c r="I6">
        <v>13</v>
      </c>
      <c r="J6">
        <v>0.76470588235294101</v>
      </c>
      <c r="K6">
        <v>4</v>
      </c>
      <c r="L6">
        <v>0.23529411764705899</v>
      </c>
      <c r="M6">
        <v>16</v>
      </c>
      <c r="N6">
        <v>10</v>
      </c>
      <c r="O6">
        <v>0.625</v>
      </c>
      <c r="P6">
        <v>6</v>
      </c>
      <c r="Q6">
        <v>0.375</v>
      </c>
      <c r="R6" t="s">
        <v>248</v>
      </c>
      <c r="S6">
        <v>18</v>
      </c>
    </row>
    <row r="7" spans="1:19">
      <c r="A7">
        <v>10</v>
      </c>
      <c r="B7">
        <v>7</v>
      </c>
      <c r="C7">
        <v>136</v>
      </c>
      <c r="D7">
        <v>36</v>
      </c>
      <c r="E7">
        <v>0.26470588235294101</v>
      </c>
      <c r="F7">
        <v>100</v>
      </c>
      <c r="G7">
        <v>0.73529411764705899</v>
      </c>
      <c r="H7">
        <v>137</v>
      </c>
      <c r="I7">
        <v>86</v>
      </c>
      <c r="J7">
        <v>0.62773722627737205</v>
      </c>
      <c r="K7">
        <v>51</v>
      </c>
      <c r="L7">
        <v>0.372262773722628</v>
      </c>
      <c r="M7">
        <v>135</v>
      </c>
      <c r="N7">
        <v>47</v>
      </c>
      <c r="O7">
        <v>0.34814814814814798</v>
      </c>
      <c r="P7">
        <v>88</v>
      </c>
      <c r="Q7">
        <v>0.65185185185185202</v>
      </c>
      <c r="R7" t="s">
        <v>248</v>
      </c>
      <c r="S7">
        <v>142</v>
      </c>
    </row>
    <row r="8" spans="1:19">
      <c r="A8">
        <v>10</v>
      </c>
      <c r="B8">
        <v>8</v>
      </c>
      <c r="C8">
        <v>15</v>
      </c>
      <c r="D8">
        <v>9</v>
      </c>
      <c r="E8">
        <v>0.6</v>
      </c>
      <c r="F8">
        <v>6</v>
      </c>
      <c r="G8">
        <v>0.4</v>
      </c>
      <c r="H8">
        <v>14</v>
      </c>
      <c r="I8">
        <v>12</v>
      </c>
      <c r="J8" t="s">
        <v>46</v>
      </c>
      <c r="K8">
        <v>2</v>
      </c>
      <c r="L8" t="s">
        <v>45</v>
      </c>
      <c r="M8">
        <v>15</v>
      </c>
      <c r="N8">
        <v>10</v>
      </c>
      <c r="O8">
        <v>0.66666666666666696</v>
      </c>
      <c r="P8">
        <v>5</v>
      </c>
      <c r="Q8">
        <v>0.33333333333333298</v>
      </c>
      <c r="R8" t="s">
        <v>248</v>
      </c>
      <c r="S8">
        <v>15</v>
      </c>
    </row>
    <row r="9" spans="1:19">
      <c r="A9">
        <v>10</v>
      </c>
      <c r="B9">
        <v>9</v>
      </c>
      <c r="C9">
        <v>16</v>
      </c>
      <c r="D9">
        <v>12</v>
      </c>
      <c r="E9">
        <v>0.75</v>
      </c>
      <c r="F9">
        <v>4</v>
      </c>
      <c r="G9">
        <v>0.25</v>
      </c>
      <c r="H9">
        <v>16</v>
      </c>
      <c r="I9">
        <v>13</v>
      </c>
      <c r="J9">
        <v>0.8125</v>
      </c>
      <c r="K9">
        <v>3</v>
      </c>
      <c r="L9">
        <v>0.1875</v>
      </c>
      <c r="M9">
        <v>16</v>
      </c>
      <c r="N9">
        <v>12</v>
      </c>
      <c r="O9">
        <v>0.75</v>
      </c>
      <c r="P9">
        <v>4</v>
      </c>
      <c r="Q9">
        <v>0.25</v>
      </c>
      <c r="R9" t="s">
        <v>248</v>
      </c>
      <c r="S9">
        <v>16</v>
      </c>
    </row>
    <row r="10" spans="1:19">
      <c r="A10">
        <v>10</v>
      </c>
      <c r="B10">
        <v>10</v>
      </c>
      <c r="C10">
        <v>14</v>
      </c>
      <c r="D10">
        <v>12</v>
      </c>
      <c r="E10" t="s">
        <v>46</v>
      </c>
      <c r="F10">
        <v>2</v>
      </c>
      <c r="G10" t="s">
        <v>45</v>
      </c>
      <c r="H10">
        <v>13</v>
      </c>
      <c r="I10">
        <v>12</v>
      </c>
      <c r="J10" t="s">
        <v>46</v>
      </c>
      <c r="K10">
        <v>1</v>
      </c>
      <c r="L10" t="s">
        <v>45</v>
      </c>
      <c r="M10">
        <v>14</v>
      </c>
      <c r="N10">
        <v>13</v>
      </c>
      <c r="O10" t="s">
        <v>46</v>
      </c>
      <c r="P10">
        <v>1</v>
      </c>
      <c r="Q10" t="s">
        <v>45</v>
      </c>
      <c r="R10" t="s">
        <v>248</v>
      </c>
      <c r="S10">
        <v>15</v>
      </c>
    </row>
    <row r="11" spans="1:19">
      <c r="A11">
        <v>10</v>
      </c>
      <c r="B11">
        <v>11</v>
      </c>
      <c r="C11">
        <v>48</v>
      </c>
      <c r="D11">
        <v>34</v>
      </c>
      <c r="E11">
        <v>0.70833333333333304</v>
      </c>
      <c r="F11">
        <v>14</v>
      </c>
      <c r="G11">
        <v>0.29166666666666702</v>
      </c>
      <c r="H11">
        <v>49</v>
      </c>
      <c r="I11">
        <v>41</v>
      </c>
      <c r="J11">
        <v>0.83673469387755095</v>
      </c>
      <c r="K11">
        <v>8</v>
      </c>
      <c r="L11">
        <v>0.16326530612244899</v>
      </c>
      <c r="M11">
        <v>48</v>
      </c>
      <c r="N11">
        <v>39</v>
      </c>
      <c r="O11">
        <v>0.8125</v>
      </c>
      <c r="P11">
        <v>9</v>
      </c>
      <c r="Q11">
        <v>0.1875</v>
      </c>
      <c r="R11" t="s">
        <v>248</v>
      </c>
      <c r="S11">
        <v>50</v>
      </c>
    </row>
    <row r="12" spans="1:19">
      <c r="A12">
        <v>10</v>
      </c>
      <c r="B12">
        <v>12</v>
      </c>
      <c r="C12">
        <v>39</v>
      </c>
      <c r="D12">
        <v>32</v>
      </c>
      <c r="E12">
        <v>0.82051282051282004</v>
      </c>
      <c r="F12">
        <v>7</v>
      </c>
      <c r="G12">
        <v>0.17948717948717899</v>
      </c>
      <c r="H12">
        <v>39</v>
      </c>
      <c r="I12">
        <v>36</v>
      </c>
      <c r="J12">
        <v>0.92307692307692302</v>
      </c>
      <c r="K12">
        <v>3</v>
      </c>
      <c r="L12" s="38">
        <v>7.69230769230769E-2</v>
      </c>
      <c r="M12">
        <v>40</v>
      </c>
      <c r="N12">
        <v>30</v>
      </c>
      <c r="O12">
        <v>0.75</v>
      </c>
      <c r="P12">
        <v>10</v>
      </c>
      <c r="Q12">
        <v>0.25</v>
      </c>
      <c r="R12" t="s">
        <v>248</v>
      </c>
      <c r="S12">
        <v>42</v>
      </c>
    </row>
    <row r="13" spans="1:19">
      <c r="A13">
        <v>10</v>
      </c>
      <c r="B13">
        <v>13</v>
      </c>
      <c r="C13">
        <v>43</v>
      </c>
      <c r="D13">
        <v>35</v>
      </c>
      <c r="E13">
        <v>0.81395348837209303</v>
      </c>
      <c r="F13">
        <v>8</v>
      </c>
      <c r="G13">
        <v>0.186046511627907</v>
      </c>
      <c r="H13">
        <v>42</v>
      </c>
      <c r="I13">
        <v>38</v>
      </c>
      <c r="J13">
        <v>0.90476190476190499</v>
      </c>
      <c r="K13">
        <v>4</v>
      </c>
      <c r="L13" s="38">
        <v>9.5238095238095205E-2</v>
      </c>
      <c r="M13">
        <v>46</v>
      </c>
      <c r="N13">
        <v>31</v>
      </c>
      <c r="O13">
        <v>0.67391304347826098</v>
      </c>
      <c r="P13">
        <v>15</v>
      </c>
      <c r="Q13">
        <v>0.32608695652173902</v>
      </c>
      <c r="R13" t="s">
        <v>248</v>
      </c>
      <c r="S13">
        <v>51</v>
      </c>
    </row>
    <row r="14" spans="1:19">
      <c r="A14">
        <v>10</v>
      </c>
      <c r="B14">
        <v>14</v>
      </c>
      <c r="C14">
        <v>82</v>
      </c>
      <c r="D14">
        <v>55</v>
      </c>
      <c r="E14">
        <v>0.67073170731707299</v>
      </c>
      <c r="F14">
        <v>27</v>
      </c>
      <c r="G14">
        <v>0.32926829268292701</v>
      </c>
      <c r="H14">
        <v>77</v>
      </c>
      <c r="I14">
        <v>64</v>
      </c>
      <c r="J14">
        <v>0.831168831168831</v>
      </c>
      <c r="K14">
        <v>13</v>
      </c>
      <c r="L14">
        <v>0.168831168831169</v>
      </c>
      <c r="M14">
        <v>82</v>
      </c>
      <c r="N14">
        <v>58</v>
      </c>
      <c r="O14">
        <v>0.707317073170732</v>
      </c>
      <c r="P14">
        <v>24</v>
      </c>
      <c r="Q14">
        <v>0.292682926829268</v>
      </c>
      <c r="R14" t="s">
        <v>248</v>
      </c>
      <c r="S14">
        <v>95</v>
      </c>
    </row>
    <row r="15" spans="1:19">
      <c r="A15">
        <v>10</v>
      </c>
      <c r="B15">
        <v>15</v>
      </c>
      <c r="C15">
        <v>48</v>
      </c>
      <c r="D15">
        <v>22</v>
      </c>
      <c r="E15">
        <v>0.45833333333333298</v>
      </c>
      <c r="F15">
        <v>26</v>
      </c>
      <c r="G15">
        <v>0.54166666666666696</v>
      </c>
      <c r="H15">
        <v>46</v>
      </c>
      <c r="I15">
        <v>33</v>
      </c>
      <c r="J15">
        <v>0.71739130434782605</v>
      </c>
      <c r="K15">
        <v>13</v>
      </c>
      <c r="L15">
        <v>0.282608695652174</v>
      </c>
      <c r="M15">
        <v>48</v>
      </c>
      <c r="N15">
        <v>26</v>
      </c>
      <c r="O15">
        <v>0.54166666666666696</v>
      </c>
      <c r="P15">
        <v>22</v>
      </c>
      <c r="Q15">
        <v>0.45833333333333298</v>
      </c>
      <c r="R15" t="s">
        <v>248</v>
      </c>
      <c r="S15">
        <v>57</v>
      </c>
    </row>
    <row r="16" spans="1:19">
      <c r="A16">
        <v>10</v>
      </c>
      <c r="B16">
        <v>16</v>
      </c>
      <c r="C16">
        <v>1059</v>
      </c>
      <c r="D16">
        <v>803</v>
      </c>
      <c r="E16">
        <v>0.75826251180358795</v>
      </c>
      <c r="F16">
        <v>256</v>
      </c>
      <c r="G16">
        <v>0.241737488196412</v>
      </c>
      <c r="H16">
        <v>1051</v>
      </c>
      <c r="I16">
        <v>909</v>
      </c>
      <c r="J16">
        <v>0.86489058039961897</v>
      </c>
      <c r="K16">
        <v>142</v>
      </c>
      <c r="L16">
        <v>0.135109419600381</v>
      </c>
      <c r="M16">
        <v>1068</v>
      </c>
      <c r="N16">
        <v>801</v>
      </c>
      <c r="O16">
        <v>0.75</v>
      </c>
      <c r="P16">
        <v>267</v>
      </c>
      <c r="Q16">
        <v>0.25</v>
      </c>
      <c r="R16" t="s">
        <v>248</v>
      </c>
      <c r="S16">
        <v>1160</v>
      </c>
    </row>
    <row r="17" spans="1:19">
      <c r="A17">
        <v>10</v>
      </c>
      <c r="B17">
        <v>17</v>
      </c>
      <c r="C17">
        <v>222</v>
      </c>
      <c r="D17">
        <v>170</v>
      </c>
      <c r="E17">
        <v>0.76576576576576605</v>
      </c>
      <c r="F17">
        <v>52</v>
      </c>
      <c r="G17">
        <v>0.23423423423423401</v>
      </c>
      <c r="H17">
        <v>219</v>
      </c>
      <c r="I17">
        <v>181</v>
      </c>
      <c r="J17">
        <v>0.82648401826483997</v>
      </c>
      <c r="K17">
        <v>38</v>
      </c>
      <c r="L17">
        <v>0.17351598173516</v>
      </c>
      <c r="M17">
        <v>218</v>
      </c>
      <c r="N17">
        <v>149</v>
      </c>
      <c r="O17">
        <v>0.68348623853210999</v>
      </c>
      <c r="P17">
        <v>69</v>
      </c>
      <c r="Q17">
        <v>0.31651376146789001</v>
      </c>
      <c r="R17" t="s">
        <v>248</v>
      </c>
      <c r="S17">
        <v>235</v>
      </c>
    </row>
    <row r="18" spans="1:19">
      <c r="A18">
        <v>10</v>
      </c>
      <c r="B18">
        <v>18</v>
      </c>
      <c r="C18">
        <v>19</v>
      </c>
      <c r="D18">
        <v>13</v>
      </c>
      <c r="E18">
        <v>0.68421052631578905</v>
      </c>
      <c r="F18">
        <v>6</v>
      </c>
      <c r="G18">
        <v>0.31578947368421101</v>
      </c>
      <c r="H18">
        <v>19</v>
      </c>
      <c r="I18">
        <v>17</v>
      </c>
      <c r="J18" t="s">
        <v>46</v>
      </c>
      <c r="K18">
        <v>2</v>
      </c>
      <c r="L18" t="s">
        <v>45</v>
      </c>
      <c r="M18">
        <v>19</v>
      </c>
      <c r="N18">
        <v>15</v>
      </c>
      <c r="O18">
        <v>0.78947368421052599</v>
      </c>
      <c r="P18">
        <v>4</v>
      </c>
      <c r="Q18">
        <v>0.21052631578947401</v>
      </c>
      <c r="R18" t="s">
        <v>248</v>
      </c>
      <c r="S18">
        <v>19</v>
      </c>
    </row>
    <row r="19" spans="1:19">
      <c r="A19">
        <v>10</v>
      </c>
      <c r="B19">
        <v>19</v>
      </c>
      <c r="C19">
        <v>18</v>
      </c>
      <c r="D19">
        <v>8</v>
      </c>
      <c r="E19">
        <v>0.44444444444444398</v>
      </c>
      <c r="F19">
        <v>10</v>
      </c>
      <c r="G19">
        <v>0.55555555555555602</v>
      </c>
      <c r="H19">
        <v>17</v>
      </c>
      <c r="I19">
        <v>11</v>
      </c>
      <c r="J19">
        <v>0.64705882352941202</v>
      </c>
      <c r="K19">
        <v>6</v>
      </c>
      <c r="L19">
        <v>0.35294117647058798</v>
      </c>
      <c r="M19">
        <v>19</v>
      </c>
      <c r="N19">
        <v>12</v>
      </c>
      <c r="O19">
        <v>0.63157894736842102</v>
      </c>
      <c r="P19">
        <v>7</v>
      </c>
      <c r="Q19">
        <v>0.36842105263157898</v>
      </c>
      <c r="R19" t="s">
        <v>248</v>
      </c>
      <c r="S19">
        <v>20</v>
      </c>
    </row>
    <row r="20" spans="1:19">
      <c r="A20">
        <v>10</v>
      </c>
      <c r="B20">
        <v>20</v>
      </c>
      <c r="C20">
        <v>6</v>
      </c>
      <c r="D20">
        <v>2</v>
      </c>
      <c r="E20" t="s">
        <v>225</v>
      </c>
      <c r="F20">
        <v>4</v>
      </c>
      <c r="G20" t="s">
        <v>39</v>
      </c>
      <c r="H20">
        <v>6</v>
      </c>
      <c r="I20">
        <v>5</v>
      </c>
      <c r="J20" t="s">
        <v>39</v>
      </c>
      <c r="K20">
        <v>1</v>
      </c>
      <c r="L20" t="s">
        <v>40</v>
      </c>
      <c r="M20">
        <v>6</v>
      </c>
      <c r="N20">
        <v>3</v>
      </c>
      <c r="O20">
        <v>0.5</v>
      </c>
      <c r="P20">
        <v>3</v>
      </c>
      <c r="Q20">
        <v>0.5</v>
      </c>
      <c r="R20" t="s">
        <v>248</v>
      </c>
      <c r="S20">
        <v>6</v>
      </c>
    </row>
    <row r="21" spans="1:19">
      <c r="A21">
        <v>10</v>
      </c>
      <c r="B21">
        <v>21</v>
      </c>
      <c r="C21">
        <v>15</v>
      </c>
      <c r="D21">
        <v>6</v>
      </c>
      <c r="E21">
        <v>0.4</v>
      </c>
      <c r="F21">
        <v>9</v>
      </c>
      <c r="G21">
        <v>0.6</v>
      </c>
      <c r="H21">
        <v>15</v>
      </c>
      <c r="I21">
        <v>11</v>
      </c>
      <c r="J21">
        <v>0.73333333333333295</v>
      </c>
      <c r="K21">
        <v>4</v>
      </c>
      <c r="L21">
        <v>0.266666666666667</v>
      </c>
      <c r="M21">
        <v>16</v>
      </c>
      <c r="N21">
        <v>6</v>
      </c>
      <c r="O21">
        <v>0.375</v>
      </c>
      <c r="P21">
        <v>10</v>
      </c>
      <c r="Q21">
        <v>0.625</v>
      </c>
      <c r="R21" t="s">
        <v>248</v>
      </c>
      <c r="S21">
        <v>20</v>
      </c>
    </row>
    <row r="22" spans="1:19">
      <c r="A22">
        <v>10</v>
      </c>
      <c r="B22">
        <v>22</v>
      </c>
      <c r="C22">
        <v>403</v>
      </c>
      <c r="D22">
        <v>287</v>
      </c>
      <c r="E22">
        <v>0.71215880893300199</v>
      </c>
      <c r="F22">
        <v>116</v>
      </c>
      <c r="G22">
        <v>0.28784119106699801</v>
      </c>
      <c r="H22">
        <v>389</v>
      </c>
      <c r="I22">
        <v>325</v>
      </c>
      <c r="J22">
        <v>0.83547557840617004</v>
      </c>
      <c r="K22">
        <v>64</v>
      </c>
      <c r="L22">
        <v>0.16452442159382999</v>
      </c>
      <c r="M22">
        <v>400</v>
      </c>
      <c r="N22">
        <v>303</v>
      </c>
      <c r="O22">
        <v>0.75749999999999995</v>
      </c>
      <c r="P22">
        <v>97</v>
      </c>
      <c r="Q22">
        <v>0.24249999999999999</v>
      </c>
      <c r="R22" t="s">
        <v>248</v>
      </c>
      <c r="S22">
        <v>443</v>
      </c>
    </row>
    <row r="23" spans="1:19">
      <c r="A23">
        <v>10</v>
      </c>
      <c r="B23">
        <v>23</v>
      </c>
      <c r="C23">
        <v>20</v>
      </c>
      <c r="D23">
        <v>12</v>
      </c>
      <c r="E23">
        <v>0.6</v>
      </c>
      <c r="F23">
        <v>8</v>
      </c>
      <c r="G23">
        <v>0.4</v>
      </c>
      <c r="H23">
        <v>19</v>
      </c>
      <c r="I23">
        <v>15</v>
      </c>
      <c r="J23">
        <v>0.78947368421052599</v>
      </c>
      <c r="K23">
        <v>4</v>
      </c>
      <c r="L23">
        <v>0.21052631578947401</v>
      </c>
      <c r="M23">
        <v>21</v>
      </c>
      <c r="N23">
        <v>11</v>
      </c>
      <c r="O23">
        <v>0.52380952380952395</v>
      </c>
      <c r="P23">
        <v>10</v>
      </c>
      <c r="Q23">
        <v>0.476190476190476</v>
      </c>
      <c r="R23" t="s">
        <v>248</v>
      </c>
      <c r="S23">
        <v>21</v>
      </c>
    </row>
    <row r="24" spans="1:19">
      <c r="A24">
        <v>10</v>
      </c>
      <c r="B24">
        <v>24</v>
      </c>
      <c r="C24">
        <v>776</v>
      </c>
      <c r="D24">
        <v>613</v>
      </c>
      <c r="E24">
        <v>0.78994845360824695</v>
      </c>
      <c r="F24">
        <v>163</v>
      </c>
      <c r="G24">
        <v>0.210051546391753</v>
      </c>
      <c r="H24">
        <v>771</v>
      </c>
      <c r="I24">
        <v>694</v>
      </c>
      <c r="J24">
        <v>0.90012970168612205</v>
      </c>
      <c r="K24">
        <v>77</v>
      </c>
      <c r="L24" s="38">
        <v>9.98702983138781E-2</v>
      </c>
      <c r="M24">
        <v>780</v>
      </c>
      <c r="N24">
        <v>624</v>
      </c>
      <c r="O24">
        <v>0.8</v>
      </c>
      <c r="P24">
        <v>156</v>
      </c>
      <c r="Q24">
        <v>0.2</v>
      </c>
      <c r="R24" t="s">
        <v>248</v>
      </c>
      <c r="S24">
        <v>827</v>
      </c>
    </row>
    <row r="25" spans="1:19">
      <c r="A25">
        <v>10</v>
      </c>
      <c r="B25">
        <v>25</v>
      </c>
      <c r="C25">
        <v>183</v>
      </c>
      <c r="D25">
        <v>148</v>
      </c>
      <c r="E25">
        <v>0.808743169398907</v>
      </c>
      <c r="F25">
        <v>35</v>
      </c>
      <c r="G25">
        <v>0.191256830601093</v>
      </c>
      <c r="H25">
        <v>180</v>
      </c>
      <c r="I25">
        <v>161</v>
      </c>
      <c r="J25">
        <v>0.89444444444444404</v>
      </c>
      <c r="K25">
        <v>19</v>
      </c>
      <c r="L25">
        <v>0.105555555555556</v>
      </c>
      <c r="M25">
        <v>184</v>
      </c>
      <c r="N25">
        <v>147</v>
      </c>
      <c r="O25">
        <v>0.79891304347826098</v>
      </c>
      <c r="P25">
        <v>37</v>
      </c>
      <c r="Q25">
        <v>0.201086956521739</v>
      </c>
      <c r="R25" t="s">
        <v>248</v>
      </c>
      <c r="S25">
        <v>203</v>
      </c>
    </row>
    <row r="26" spans="1:19">
      <c r="A26">
        <v>10</v>
      </c>
      <c r="B26">
        <v>27</v>
      </c>
      <c r="C26">
        <v>11</v>
      </c>
      <c r="D26">
        <v>7</v>
      </c>
      <c r="E26">
        <v>0.63636363636363602</v>
      </c>
      <c r="F26">
        <v>4</v>
      </c>
      <c r="G26">
        <v>0.36363636363636398</v>
      </c>
      <c r="H26">
        <v>11</v>
      </c>
      <c r="I26">
        <v>8</v>
      </c>
      <c r="J26">
        <v>0.72727272727272696</v>
      </c>
      <c r="K26">
        <v>3</v>
      </c>
      <c r="L26">
        <v>0.27272727272727298</v>
      </c>
      <c r="M26">
        <v>11</v>
      </c>
      <c r="N26">
        <v>6</v>
      </c>
      <c r="O26">
        <v>0.54545454545454497</v>
      </c>
      <c r="P26">
        <v>5</v>
      </c>
      <c r="Q26">
        <v>0.45454545454545497</v>
      </c>
      <c r="R26" t="s">
        <v>248</v>
      </c>
      <c r="S26">
        <v>11</v>
      </c>
    </row>
    <row r="27" spans="1:19">
      <c r="A27">
        <v>10</v>
      </c>
      <c r="B27">
        <v>28</v>
      </c>
      <c r="C27">
        <v>222</v>
      </c>
      <c r="D27">
        <v>145</v>
      </c>
      <c r="E27">
        <v>0.65315315315315303</v>
      </c>
      <c r="F27">
        <v>77</v>
      </c>
      <c r="G27">
        <v>0.34684684684684702</v>
      </c>
      <c r="H27">
        <v>223</v>
      </c>
      <c r="I27">
        <v>184</v>
      </c>
      <c r="J27">
        <v>0.82511210762331799</v>
      </c>
      <c r="K27">
        <v>39</v>
      </c>
      <c r="L27">
        <v>0.17488789237668201</v>
      </c>
      <c r="M27">
        <v>229</v>
      </c>
      <c r="N27">
        <v>145</v>
      </c>
      <c r="O27">
        <v>0.633187772925764</v>
      </c>
      <c r="P27">
        <v>84</v>
      </c>
      <c r="Q27">
        <v>0.366812227074236</v>
      </c>
      <c r="R27" t="s">
        <v>248</v>
      </c>
      <c r="S27">
        <v>233</v>
      </c>
    </row>
    <row r="28" spans="1:19">
      <c r="A28">
        <v>10</v>
      </c>
      <c r="B28">
        <v>29</v>
      </c>
      <c r="C28">
        <v>28</v>
      </c>
      <c r="D28">
        <v>8</v>
      </c>
      <c r="E28">
        <v>0.28571428571428598</v>
      </c>
      <c r="F28">
        <v>20</v>
      </c>
      <c r="G28">
        <v>0.71428571428571397</v>
      </c>
      <c r="H28">
        <v>28</v>
      </c>
      <c r="I28">
        <v>15</v>
      </c>
      <c r="J28">
        <v>0.53571428571428603</v>
      </c>
      <c r="K28">
        <v>13</v>
      </c>
      <c r="L28">
        <v>0.46428571428571402</v>
      </c>
      <c r="M28">
        <v>27</v>
      </c>
      <c r="N28">
        <v>8</v>
      </c>
      <c r="O28">
        <v>0.296296296296296</v>
      </c>
      <c r="P28">
        <v>19</v>
      </c>
      <c r="Q28">
        <v>0.70370370370370405</v>
      </c>
      <c r="R28" t="s">
        <v>248</v>
      </c>
      <c r="S28">
        <v>30</v>
      </c>
    </row>
    <row r="29" spans="1:19">
      <c r="A29">
        <v>10</v>
      </c>
      <c r="B29">
        <v>30</v>
      </c>
      <c r="C29">
        <v>35</v>
      </c>
      <c r="D29">
        <v>14</v>
      </c>
      <c r="E29">
        <v>0.4</v>
      </c>
      <c r="F29">
        <v>21</v>
      </c>
      <c r="G29">
        <v>0.6</v>
      </c>
      <c r="H29">
        <v>34</v>
      </c>
      <c r="I29">
        <v>25</v>
      </c>
      <c r="J29">
        <v>0.73529411764705899</v>
      </c>
      <c r="K29">
        <v>9</v>
      </c>
      <c r="L29">
        <v>0.26470588235294101</v>
      </c>
      <c r="M29">
        <v>34</v>
      </c>
      <c r="N29">
        <v>12</v>
      </c>
      <c r="O29">
        <v>0.35294117647058798</v>
      </c>
      <c r="P29">
        <v>22</v>
      </c>
      <c r="Q29">
        <v>0.64705882352941202</v>
      </c>
      <c r="R29" t="s">
        <v>248</v>
      </c>
      <c r="S29">
        <v>36</v>
      </c>
    </row>
    <row r="30" spans="1:19">
      <c r="A30">
        <v>10</v>
      </c>
      <c r="B30">
        <v>31</v>
      </c>
      <c r="C30">
        <v>168</v>
      </c>
      <c r="D30">
        <v>54</v>
      </c>
      <c r="E30">
        <v>0.32142857142857101</v>
      </c>
      <c r="F30">
        <v>114</v>
      </c>
      <c r="G30">
        <v>0.67857142857142905</v>
      </c>
      <c r="H30">
        <v>162</v>
      </c>
      <c r="I30">
        <v>112</v>
      </c>
      <c r="J30">
        <v>0.69135802469135799</v>
      </c>
      <c r="K30">
        <v>50</v>
      </c>
      <c r="L30">
        <v>0.30864197530864201</v>
      </c>
      <c r="M30">
        <v>165</v>
      </c>
      <c r="N30">
        <v>88</v>
      </c>
      <c r="O30">
        <v>0.53333333333333299</v>
      </c>
      <c r="P30">
        <v>77</v>
      </c>
      <c r="Q30">
        <v>0.46666666666666701</v>
      </c>
      <c r="R30" t="s">
        <v>248</v>
      </c>
      <c r="S30">
        <v>197</v>
      </c>
    </row>
    <row r="31" spans="1:19">
      <c r="A31">
        <v>10</v>
      </c>
      <c r="B31">
        <v>32</v>
      </c>
      <c r="C31">
        <v>136</v>
      </c>
      <c r="D31">
        <v>21</v>
      </c>
      <c r="E31">
        <v>0.154411764705882</v>
      </c>
      <c r="F31">
        <v>115</v>
      </c>
      <c r="G31">
        <v>0.84558823529411797</v>
      </c>
      <c r="H31">
        <v>132</v>
      </c>
      <c r="I31">
        <v>75</v>
      </c>
      <c r="J31">
        <v>0.56818181818181801</v>
      </c>
      <c r="K31">
        <v>57</v>
      </c>
      <c r="L31">
        <v>0.43181818181818199</v>
      </c>
      <c r="M31">
        <v>139</v>
      </c>
      <c r="N31">
        <v>40</v>
      </c>
      <c r="O31">
        <v>0.28776978417266202</v>
      </c>
      <c r="P31">
        <v>99</v>
      </c>
      <c r="Q31">
        <v>0.71223021582733803</v>
      </c>
      <c r="R31" t="s">
        <v>248</v>
      </c>
      <c r="S31">
        <v>146</v>
      </c>
    </row>
    <row r="32" spans="1:19">
      <c r="A32">
        <v>10</v>
      </c>
      <c r="B32">
        <v>33</v>
      </c>
      <c r="C32">
        <v>1136</v>
      </c>
      <c r="D32">
        <v>837</v>
      </c>
      <c r="E32">
        <v>0.73679577464788704</v>
      </c>
      <c r="F32">
        <v>299</v>
      </c>
      <c r="G32">
        <v>0.26320422535211302</v>
      </c>
      <c r="H32">
        <v>1109</v>
      </c>
      <c r="I32">
        <v>956</v>
      </c>
      <c r="J32">
        <v>0.86203787195671799</v>
      </c>
      <c r="K32">
        <v>153</v>
      </c>
      <c r="L32">
        <v>0.13796212804328201</v>
      </c>
      <c r="M32">
        <v>1139</v>
      </c>
      <c r="N32">
        <v>837</v>
      </c>
      <c r="O32">
        <v>0.73485513608428399</v>
      </c>
      <c r="P32">
        <v>302</v>
      </c>
      <c r="Q32">
        <v>0.26514486391571601</v>
      </c>
      <c r="R32" t="s">
        <v>248</v>
      </c>
      <c r="S32">
        <v>1357</v>
      </c>
    </row>
    <row r="33" spans="1:19">
      <c r="A33">
        <v>10</v>
      </c>
      <c r="B33">
        <v>34</v>
      </c>
      <c r="C33">
        <v>62</v>
      </c>
      <c r="D33">
        <v>40</v>
      </c>
      <c r="E33">
        <v>0.64516129032258096</v>
      </c>
      <c r="F33">
        <v>22</v>
      </c>
      <c r="G33">
        <v>0.35483870967741898</v>
      </c>
      <c r="H33">
        <v>63</v>
      </c>
      <c r="I33">
        <v>54</v>
      </c>
      <c r="J33">
        <v>0.85714285714285698</v>
      </c>
      <c r="K33">
        <v>9</v>
      </c>
      <c r="L33">
        <v>0.14285714285714299</v>
      </c>
      <c r="M33">
        <v>64</v>
      </c>
      <c r="N33">
        <v>41</v>
      </c>
      <c r="O33">
        <v>0.640625</v>
      </c>
      <c r="P33">
        <v>23</v>
      </c>
      <c r="Q33">
        <v>0.359375</v>
      </c>
      <c r="R33" t="s">
        <v>248</v>
      </c>
      <c r="S33">
        <v>73</v>
      </c>
    </row>
    <row r="34" spans="1:19">
      <c r="A34">
        <v>10</v>
      </c>
      <c r="B34">
        <v>35</v>
      </c>
      <c r="C34">
        <v>43</v>
      </c>
      <c r="D34">
        <v>25</v>
      </c>
      <c r="E34">
        <v>0.581395348837209</v>
      </c>
      <c r="F34">
        <v>18</v>
      </c>
      <c r="G34">
        <v>0.418604651162791</v>
      </c>
      <c r="H34">
        <v>43</v>
      </c>
      <c r="I34">
        <v>33</v>
      </c>
      <c r="J34">
        <v>0.76744186046511598</v>
      </c>
      <c r="K34">
        <v>10</v>
      </c>
      <c r="L34">
        <v>0.232558139534884</v>
      </c>
      <c r="M34">
        <v>43</v>
      </c>
      <c r="N34">
        <v>29</v>
      </c>
      <c r="O34">
        <v>0.67441860465116299</v>
      </c>
      <c r="P34">
        <v>14</v>
      </c>
      <c r="Q34">
        <v>0.32558139534883701</v>
      </c>
      <c r="R34" t="s">
        <v>248</v>
      </c>
      <c r="S34">
        <v>46</v>
      </c>
    </row>
    <row r="35" spans="1:19">
      <c r="A35">
        <v>10</v>
      </c>
      <c r="B35">
        <v>36</v>
      </c>
      <c r="C35">
        <v>130</v>
      </c>
      <c r="D35">
        <v>49</v>
      </c>
      <c r="E35">
        <v>0.37692307692307703</v>
      </c>
      <c r="F35">
        <v>81</v>
      </c>
      <c r="G35">
        <v>0.62307692307692297</v>
      </c>
      <c r="H35">
        <v>127</v>
      </c>
      <c r="I35">
        <v>94</v>
      </c>
      <c r="J35">
        <v>0.74015748031496098</v>
      </c>
      <c r="K35">
        <v>33</v>
      </c>
      <c r="L35">
        <v>0.25984251968503902</v>
      </c>
      <c r="M35">
        <v>125</v>
      </c>
      <c r="N35">
        <v>77</v>
      </c>
      <c r="O35">
        <v>0.61599999999999999</v>
      </c>
      <c r="P35">
        <v>48</v>
      </c>
      <c r="Q35">
        <v>0.38400000000000001</v>
      </c>
      <c r="R35" t="s">
        <v>248</v>
      </c>
      <c r="S35">
        <v>144</v>
      </c>
    </row>
    <row r="36" spans="1:19">
      <c r="A36">
        <v>10</v>
      </c>
      <c r="B36">
        <v>37</v>
      </c>
      <c r="C36">
        <v>117</v>
      </c>
      <c r="D36">
        <v>55</v>
      </c>
      <c r="E36">
        <v>0.47008547008547003</v>
      </c>
      <c r="F36">
        <v>62</v>
      </c>
      <c r="G36">
        <v>0.52991452991453003</v>
      </c>
      <c r="H36">
        <v>114</v>
      </c>
      <c r="I36">
        <v>89</v>
      </c>
      <c r="J36">
        <v>0.78070175438596501</v>
      </c>
      <c r="K36">
        <v>25</v>
      </c>
      <c r="L36">
        <v>0.21929824561403499</v>
      </c>
      <c r="M36">
        <v>120</v>
      </c>
      <c r="N36">
        <v>54</v>
      </c>
      <c r="O36">
        <v>0.45</v>
      </c>
      <c r="P36">
        <v>66</v>
      </c>
      <c r="Q36">
        <v>0.55000000000000004</v>
      </c>
      <c r="R36" t="s">
        <v>248</v>
      </c>
      <c r="S36">
        <v>135</v>
      </c>
    </row>
    <row r="37" spans="1:19">
      <c r="A37">
        <v>10</v>
      </c>
      <c r="B37">
        <v>38</v>
      </c>
      <c r="C37">
        <v>1</v>
      </c>
      <c r="D37">
        <v>1</v>
      </c>
      <c r="E37" t="s">
        <v>38</v>
      </c>
      <c r="F37">
        <v>0</v>
      </c>
      <c r="G37" t="s">
        <v>38</v>
      </c>
      <c r="H37">
        <v>1</v>
      </c>
      <c r="I37">
        <v>1</v>
      </c>
      <c r="J37" t="s">
        <v>38</v>
      </c>
      <c r="K37">
        <v>0</v>
      </c>
      <c r="L37" t="s">
        <v>38</v>
      </c>
      <c r="M37">
        <v>1</v>
      </c>
      <c r="N37">
        <v>1</v>
      </c>
      <c r="O37" t="s">
        <v>38</v>
      </c>
      <c r="P37">
        <v>0</v>
      </c>
      <c r="Q37" t="s">
        <v>38</v>
      </c>
      <c r="R37" t="s">
        <v>248</v>
      </c>
      <c r="S37">
        <v>1</v>
      </c>
    </row>
    <row r="38" spans="1:19">
      <c r="A38">
        <v>10</v>
      </c>
      <c r="B38">
        <v>39</v>
      </c>
      <c r="C38">
        <v>46</v>
      </c>
      <c r="D38">
        <v>41</v>
      </c>
      <c r="E38">
        <v>0.89130434782608703</v>
      </c>
      <c r="F38">
        <v>5</v>
      </c>
      <c r="G38">
        <v>0.108695652173913</v>
      </c>
      <c r="H38">
        <v>46</v>
      </c>
      <c r="I38">
        <v>43</v>
      </c>
      <c r="J38">
        <v>0.934782608695652</v>
      </c>
      <c r="K38">
        <v>3</v>
      </c>
      <c r="L38" s="38">
        <v>6.5217391304347797E-2</v>
      </c>
      <c r="M38">
        <v>46</v>
      </c>
      <c r="N38">
        <v>42</v>
      </c>
      <c r="O38">
        <v>0.91304347826086996</v>
      </c>
      <c r="P38">
        <v>4</v>
      </c>
      <c r="Q38" s="38">
        <v>8.6956521739130405E-2</v>
      </c>
      <c r="R38" t="s">
        <v>248</v>
      </c>
      <c r="S38">
        <v>47</v>
      </c>
    </row>
    <row r="39" spans="1:19">
      <c r="A39">
        <v>10</v>
      </c>
      <c r="B39">
        <v>40</v>
      </c>
      <c r="C39">
        <v>7</v>
      </c>
      <c r="D39">
        <v>3</v>
      </c>
      <c r="E39">
        <v>0.42857142857142899</v>
      </c>
      <c r="F39">
        <v>4</v>
      </c>
      <c r="G39">
        <v>0.57142857142857095</v>
      </c>
      <c r="H39">
        <v>7</v>
      </c>
      <c r="I39">
        <v>7</v>
      </c>
      <c r="J39" t="s">
        <v>39</v>
      </c>
      <c r="K39">
        <v>0</v>
      </c>
      <c r="L39" t="s">
        <v>40</v>
      </c>
      <c r="M39">
        <v>7</v>
      </c>
      <c r="N39">
        <v>4</v>
      </c>
      <c r="O39">
        <v>0.57142857142857095</v>
      </c>
      <c r="P39">
        <v>3</v>
      </c>
      <c r="Q39">
        <v>0.42857142857142899</v>
      </c>
      <c r="R39" t="s">
        <v>248</v>
      </c>
      <c r="S39">
        <v>7</v>
      </c>
    </row>
    <row r="40" spans="1:19">
      <c r="A40">
        <v>10</v>
      </c>
      <c r="B40">
        <v>42</v>
      </c>
      <c r="C40">
        <v>115</v>
      </c>
      <c r="D40">
        <v>88</v>
      </c>
      <c r="E40">
        <v>0.76521739130434796</v>
      </c>
      <c r="F40">
        <v>27</v>
      </c>
      <c r="G40">
        <v>0.23478260869565201</v>
      </c>
      <c r="H40">
        <v>116</v>
      </c>
      <c r="I40">
        <v>99</v>
      </c>
      <c r="J40">
        <v>0.85344827586206895</v>
      </c>
      <c r="K40">
        <v>17</v>
      </c>
      <c r="L40">
        <v>0.14655172413793099</v>
      </c>
      <c r="M40">
        <v>117</v>
      </c>
      <c r="N40">
        <v>82</v>
      </c>
      <c r="O40">
        <v>0.70085470085470103</v>
      </c>
      <c r="P40">
        <v>35</v>
      </c>
      <c r="Q40">
        <v>0.29914529914529903</v>
      </c>
      <c r="R40" t="s">
        <v>248</v>
      </c>
      <c r="S40">
        <v>120</v>
      </c>
    </row>
    <row r="41" spans="1:19">
      <c r="A41">
        <v>10</v>
      </c>
      <c r="B41">
        <v>43</v>
      </c>
      <c r="C41">
        <v>5</v>
      </c>
      <c r="D41">
        <v>2</v>
      </c>
      <c r="E41" t="s">
        <v>225</v>
      </c>
      <c r="F41">
        <v>3</v>
      </c>
      <c r="G41" t="s">
        <v>39</v>
      </c>
      <c r="H41">
        <v>5</v>
      </c>
      <c r="I41">
        <v>4</v>
      </c>
      <c r="J41" t="s">
        <v>39</v>
      </c>
      <c r="K41">
        <v>1</v>
      </c>
      <c r="L41" t="s">
        <v>40</v>
      </c>
      <c r="M41">
        <v>5</v>
      </c>
      <c r="N41">
        <v>3</v>
      </c>
      <c r="O41" t="s">
        <v>39</v>
      </c>
      <c r="P41">
        <v>2</v>
      </c>
      <c r="Q41" t="s">
        <v>40</v>
      </c>
      <c r="R41" t="s">
        <v>248</v>
      </c>
      <c r="S41">
        <v>6</v>
      </c>
    </row>
    <row r="42" spans="1:19">
      <c r="A42">
        <v>10</v>
      </c>
      <c r="B42">
        <v>44</v>
      </c>
      <c r="C42">
        <v>15</v>
      </c>
      <c r="D42">
        <v>12</v>
      </c>
      <c r="E42">
        <v>0.8</v>
      </c>
      <c r="F42">
        <v>3</v>
      </c>
      <c r="G42">
        <v>0.2</v>
      </c>
      <c r="H42">
        <v>17</v>
      </c>
      <c r="I42">
        <v>14</v>
      </c>
      <c r="J42">
        <v>0.82352941176470595</v>
      </c>
      <c r="K42">
        <v>3</v>
      </c>
      <c r="L42">
        <v>0.17647058823529399</v>
      </c>
      <c r="M42">
        <v>17</v>
      </c>
      <c r="N42">
        <v>12</v>
      </c>
      <c r="O42">
        <v>0.70588235294117696</v>
      </c>
      <c r="P42">
        <v>5</v>
      </c>
      <c r="Q42">
        <v>0.29411764705882398</v>
      </c>
      <c r="R42" t="s">
        <v>248</v>
      </c>
      <c r="S42">
        <v>19</v>
      </c>
    </row>
    <row r="43" spans="1:19">
      <c r="A43">
        <v>10</v>
      </c>
      <c r="B43">
        <v>45</v>
      </c>
      <c r="C43">
        <v>46</v>
      </c>
      <c r="D43">
        <v>13</v>
      </c>
      <c r="E43">
        <v>0.282608695652174</v>
      </c>
      <c r="F43">
        <v>33</v>
      </c>
      <c r="G43">
        <v>0.71739130434782605</v>
      </c>
      <c r="H43">
        <v>44</v>
      </c>
      <c r="I43">
        <v>32</v>
      </c>
      <c r="J43">
        <v>0.72727272727272696</v>
      </c>
      <c r="K43">
        <v>12</v>
      </c>
      <c r="L43">
        <v>0.27272727272727298</v>
      </c>
      <c r="M43">
        <v>45</v>
      </c>
      <c r="N43">
        <v>24</v>
      </c>
      <c r="O43">
        <v>0.53333333333333299</v>
      </c>
      <c r="P43">
        <v>21</v>
      </c>
      <c r="Q43">
        <v>0.46666666666666701</v>
      </c>
      <c r="R43" t="s">
        <v>248</v>
      </c>
      <c r="S43">
        <v>47</v>
      </c>
    </row>
    <row r="44" spans="1:19">
      <c r="A44">
        <v>10</v>
      </c>
      <c r="B44">
        <v>46</v>
      </c>
      <c r="C44">
        <v>6</v>
      </c>
      <c r="D44">
        <v>0</v>
      </c>
      <c r="E44" t="s">
        <v>225</v>
      </c>
      <c r="F44">
        <v>6</v>
      </c>
      <c r="G44" t="s">
        <v>39</v>
      </c>
      <c r="H44">
        <v>5</v>
      </c>
      <c r="I44">
        <v>4</v>
      </c>
      <c r="J44" t="s">
        <v>39</v>
      </c>
      <c r="K44">
        <v>1</v>
      </c>
      <c r="L44" t="s">
        <v>40</v>
      </c>
      <c r="M44">
        <v>5</v>
      </c>
      <c r="N44">
        <v>0</v>
      </c>
      <c r="O44" t="s">
        <v>40</v>
      </c>
      <c r="P44">
        <v>5</v>
      </c>
      <c r="Q44" t="s">
        <v>39</v>
      </c>
      <c r="R44" t="s">
        <v>248</v>
      </c>
      <c r="S44">
        <v>8</v>
      </c>
    </row>
    <row r="45" spans="1:19">
      <c r="A45">
        <v>10</v>
      </c>
      <c r="B45">
        <v>47</v>
      </c>
      <c r="C45">
        <v>26</v>
      </c>
      <c r="D45">
        <v>19</v>
      </c>
      <c r="E45">
        <v>0.73076923076923095</v>
      </c>
      <c r="F45">
        <v>7</v>
      </c>
      <c r="G45">
        <v>0.269230769230769</v>
      </c>
      <c r="H45">
        <v>26</v>
      </c>
      <c r="I45">
        <v>24</v>
      </c>
      <c r="J45" t="s">
        <v>42</v>
      </c>
      <c r="K45">
        <v>2</v>
      </c>
      <c r="L45" t="s">
        <v>43</v>
      </c>
      <c r="M45">
        <v>27</v>
      </c>
      <c r="N45">
        <v>24</v>
      </c>
      <c r="O45">
        <v>0.88888888888888895</v>
      </c>
      <c r="P45">
        <v>3</v>
      </c>
      <c r="Q45">
        <v>0.11111111111111099</v>
      </c>
      <c r="R45" t="s">
        <v>248</v>
      </c>
      <c r="S45">
        <v>29</v>
      </c>
    </row>
    <row r="46" spans="1:19">
      <c r="A46">
        <v>10</v>
      </c>
      <c r="B46">
        <v>48</v>
      </c>
      <c r="C46">
        <v>59</v>
      </c>
      <c r="D46">
        <v>42</v>
      </c>
      <c r="E46">
        <v>0.71186440677966101</v>
      </c>
      <c r="F46">
        <v>17</v>
      </c>
      <c r="G46">
        <v>0.28813559322033899</v>
      </c>
      <c r="H46">
        <v>59</v>
      </c>
      <c r="I46">
        <v>54</v>
      </c>
      <c r="J46">
        <v>0.91525423728813604</v>
      </c>
      <c r="K46">
        <v>5</v>
      </c>
      <c r="L46" s="38">
        <v>8.4745762711864403E-2</v>
      </c>
      <c r="M46">
        <v>60</v>
      </c>
      <c r="N46">
        <v>47</v>
      </c>
      <c r="O46">
        <v>0.78333333333333299</v>
      </c>
      <c r="P46">
        <v>13</v>
      </c>
      <c r="Q46">
        <v>0.21666666666666701</v>
      </c>
      <c r="R46" t="s">
        <v>248</v>
      </c>
      <c r="S46">
        <v>61</v>
      </c>
    </row>
    <row r="47" spans="1:19">
      <c r="A47">
        <v>10</v>
      </c>
      <c r="B47">
        <v>49</v>
      </c>
      <c r="C47">
        <v>24</v>
      </c>
      <c r="D47">
        <v>18</v>
      </c>
      <c r="E47">
        <v>0.75</v>
      </c>
      <c r="F47">
        <v>6</v>
      </c>
      <c r="G47">
        <v>0.25</v>
      </c>
      <c r="H47">
        <v>24</v>
      </c>
      <c r="I47">
        <v>22</v>
      </c>
      <c r="J47" t="s">
        <v>42</v>
      </c>
      <c r="K47">
        <v>2</v>
      </c>
      <c r="L47" t="s">
        <v>43</v>
      </c>
      <c r="M47">
        <v>24</v>
      </c>
      <c r="N47">
        <v>17</v>
      </c>
      <c r="O47">
        <v>0.70833333333333304</v>
      </c>
      <c r="P47">
        <v>7</v>
      </c>
      <c r="Q47">
        <v>0.29166666666666702</v>
      </c>
      <c r="R47" t="s">
        <v>248</v>
      </c>
      <c r="S47">
        <v>25</v>
      </c>
    </row>
    <row r="48" spans="1:19">
      <c r="A48">
        <v>10</v>
      </c>
      <c r="B48">
        <v>50</v>
      </c>
      <c r="C48">
        <v>14</v>
      </c>
      <c r="D48">
        <v>10</v>
      </c>
      <c r="E48">
        <v>0.71428571428571397</v>
      </c>
      <c r="F48">
        <v>4</v>
      </c>
      <c r="G48">
        <v>0.28571428571428598</v>
      </c>
      <c r="H48">
        <v>15</v>
      </c>
      <c r="I48">
        <v>14</v>
      </c>
      <c r="J48" t="s">
        <v>46</v>
      </c>
      <c r="K48">
        <v>1</v>
      </c>
      <c r="L48" t="s">
        <v>45</v>
      </c>
      <c r="M48">
        <v>14</v>
      </c>
      <c r="N48">
        <v>12</v>
      </c>
      <c r="O48" t="s">
        <v>46</v>
      </c>
      <c r="P48">
        <v>2</v>
      </c>
      <c r="Q48" t="s">
        <v>45</v>
      </c>
      <c r="R48" t="s">
        <v>248</v>
      </c>
      <c r="S48">
        <v>15</v>
      </c>
    </row>
    <row r="49" spans="1:19">
      <c r="A49">
        <v>10</v>
      </c>
      <c r="B49">
        <v>51</v>
      </c>
      <c r="C49">
        <v>17</v>
      </c>
      <c r="D49">
        <v>4</v>
      </c>
      <c r="E49">
        <v>0.23529411764705899</v>
      </c>
      <c r="F49">
        <v>13</v>
      </c>
      <c r="G49">
        <v>0.76470588235294101</v>
      </c>
      <c r="H49">
        <v>17</v>
      </c>
      <c r="I49">
        <v>11</v>
      </c>
      <c r="J49">
        <v>0.64705882352941202</v>
      </c>
      <c r="K49">
        <v>6</v>
      </c>
      <c r="L49">
        <v>0.35294117647058798</v>
      </c>
      <c r="M49">
        <v>17</v>
      </c>
      <c r="N49">
        <v>5</v>
      </c>
      <c r="O49">
        <v>0.29411764705882398</v>
      </c>
      <c r="P49">
        <v>12</v>
      </c>
      <c r="Q49">
        <v>0.70588235294117696</v>
      </c>
      <c r="R49" t="s">
        <v>248</v>
      </c>
      <c r="S49">
        <v>17</v>
      </c>
    </row>
    <row r="50" spans="1:19">
      <c r="A50">
        <v>10</v>
      </c>
      <c r="B50">
        <v>52</v>
      </c>
      <c r="C50">
        <v>99</v>
      </c>
      <c r="D50">
        <v>58</v>
      </c>
      <c r="E50">
        <v>0.58585858585858597</v>
      </c>
      <c r="F50">
        <v>41</v>
      </c>
      <c r="G50">
        <v>0.41414141414141398</v>
      </c>
      <c r="H50">
        <v>101</v>
      </c>
      <c r="I50">
        <v>76</v>
      </c>
      <c r="J50">
        <v>0.75247524752475203</v>
      </c>
      <c r="K50">
        <v>25</v>
      </c>
      <c r="L50">
        <v>0.24752475247524799</v>
      </c>
      <c r="M50">
        <v>107</v>
      </c>
      <c r="N50">
        <v>64</v>
      </c>
      <c r="O50">
        <v>0.59813084112149495</v>
      </c>
      <c r="P50">
        <v>43</v>
      </c>
      <c r="Q50">
        <v>0.401869158878505</v>
      </c>
      <c r="R50" t="s">
        <v>248</v>
      </c>
      <c r="S50">
        <v>135</v>
      </c>
    </row>
    <row r="51" spans="1:19">
      <c r="A51">
        <v>10</v>
      </c>
      <c r="B51">
        <v>53</v>
      </c>
      <c r="C51">
        <v>14</v>
      </c>
      <c r="D51">
        <v>8</v>
      </c>
      <c r="E51">
        <v>0.57142857142857095</v>
      </c>
      <c r="F51">
        <v>6</v>
      </c>
      <c r="G51">
        <v>0.42857142857142899</v>
      </c>
      <c r="H51">
        <v>17</v>
      </c>
      <c r="I51">
        <v>11</v>
      </c>
      <c r="J51">
        <v>0.64705882352941202</v>
      </c>
      <c r="K51">
        <v>6</v>
      </c>
      <c r="L51">
        <v>0.35294117647058798</v>
      </c>
      <c r="M51">
        <v>15</v>
      </c>
      <c r="N51">
        <v>10</v>
      </c>
      <c r="O51">
        <v>0.66666666666666696</v>
      </c>
      <c r="P51">
        <v>5</v>
      </c>
      <c r="Q51">
        <v>0.33333333333333298</v>
      </c>
      <c r="R51" t="s">
        <v>248</v>
      </c>
      <c r="S51">
        <v>17</v>
      </c>
    </row>
    <row r="52" spans="1:19">
      <c r="A52">
        <v>10</v>
      </c>
      <c r="B52">
        <v>54</v>
      </c>
      <c r="C52">
        <v>27</v>
      </c>
      <c r="D52">
        <v>4</v>
      </c>
      <c r="E52">
        <v>0.148148148148148</v>
      </c>
      <c r="F52">
        <v>23</v>
      </c>
      <c r="G52">
        <v>0.85185185185185197</v>
      </c>
      <c r="H52">
        <v>26</v>
      </c>
      <c r="I52">
        <v>16</v>
      </c>
      <c r="J52">
        <v>0.61538461538461497</v>
      </c>
      <c r="K52">
        <v>10</v>
      </c>
      <c r="L52">
        <v>0.38461538461538503</v>
      </c>
      <c r="M52">
        <v>27</v>
      </c>
      <c r="N52">
        <v>8</v>
      </c>
      <c r="O52">
        <v>0.296296296296296</v>
      </c>
      <c r="P52">
        <v>19</v>
      </c>
      <c r="Q52">
        <v>0.70370370370370405</v>
      </c>
      <c r="R52" t="s">
        <v>248</v>
      </c>
      <c r="S52">
        <v>30</v>
      </c>
    </row>
    <row r="53" spans="1:19">
      <c r="A53">
        <v>10</v>
      </c>
      <c r="B53">
        <v>55</v>
      </c>
      <c r="C53">
        <v>19</v>
      </c>
      <c r="D53">
        <v>4</v>
      </c>
      <c r="E53">
        <v>0.21052631578947401</v>
      </c>
      <c r="F53">
        <v>15</v>
      </c>
      <c r="G53">
        <v>0.78947368421052599</v>
      </c>
      <c r="H53">
        <v>19</v>
      </c>
      <c r="I53">
        <v>14</v>
      </c>
      <c r="J53">
        <v>0.73684210526315796</v>
      </c>
      <c r="K53">
        <v>5</v>
      </c>
      <c r="L53">
        <v>0.26315789473684198</v>
      </c>
      <c r="M53">
        <v>18</v>
      </c>
      <c r="N53">
        <v>7</v>
      </c>
      <c r="O53">
        <v>0.38888888888888901</v>
      </c>
      <c r="P53">
        <v>11</v>
      </c>
      <c r="Q53">
        <v>0.61111111111111105</v>
      </c>
      <c r="R53" t="s">
        <v>248</v>
      </c>
      <c r="S53">
        <v>21</v>
      </c>
    </row>
    <row r="54" spans="1:19">
      <c r="A54">
        <v>10</v>
      </c>
      <c r="B54">
        <v>56</v>
      </c>
      <c r="C54">
        <v>16</v>
      </c>
      <c r="D54">
        <v>8</v>
      </c>
      <c r="E54">
        <v>0.5</v>
      </c>
      <c r="F54">
        <v>8</v>
      </c>
      <c r="G54">
        <v>0.5</v>
      </c>
      <c r="H54">
        <v>16</v>
      </c>
      <c r="I54">
        <v>10</v>
      </c>
      <c r="J54">
        <v>0.625</v>
      </c>
      <c r="K54">
        <v>6</v>
      </c>
      <c r="L54">
        <v>0.375</v>
      </c>
      <c r="M54">
        <v>17</v>
      </c>
      <c r="N54">
        <v>10</v>
      </c>
      <c r="O54">
        <v>0.58823529411764697</v>
      </c>
      <c r="P54">
        <v>7</v>
      </c>
      <c r="Q54">
        <v>0.41176470588235298</v>
      </c>
      <c r="R54" t="s">
        <v>248</v>
      </c>
      <c r="S54">
        <v>17</v>
      </c>
    </row>
    <row r="55" spans="1:19">
      <c r="A55">
        <v>10</v>
      </c>
      <c r="B55">
        <v>98</v>
      </c>
      <c r="C55">
        <v>70</v>
      </c>
      <c r="D55">
        <v>46</v>
      </c>
      <c r="E55">
        <v>0.65714285714285703</v>
      </c>
      <c r="F55">
        <v>24</v>
      </c>
      <c r="G55">
        <v>0.34285714285714303</v>
      </c>
      <c r="H55">
        <v>69</v>
      </c>
      <c r="I55">
        <v>62</v>
      </c>
      <c r="J55">
        <v>0.89855072463768104</v>
      </c>
      <c r="K55">
        <v>7</v>
      </c>
      <c r="L55">
        <v>0.101449275362319</v>
      </c>
      <c r="M55">
        <v>70</v>
      </c>
      <c r="N55">
        <v>55</v>
      </c>
      <c r="O55">
        <v>0.78571428571428603</v>
      </c>
      <c r="P55">
        <v>15</v>
      </c>
      <c r="Q55">
        <v>0.214285714285714</v>
      </c>
      <c r="R55" t="s">
        <v>248</v>
      </c>
      <c r="S55">
        <v>73</v>
      </c>
    </row>
    <row r="56" spans="1:19">
      <c r="A56">
        <v>11</v>
      </c>
      <c r="B56">
        <v>2</v>
      </c>
      <c r="C56">
        <v>5</v>
      </c>
      <c r="D56">
        <v>2</v>
      </c>
      <c r="E56" t="s">
        <v>225</v>
      </c>
      <c r="F56">
        <v>3</v>
      </c>
      <c r="G56" t="s">
        <v>39</v>
      </c>
      <c r="H56">
        <v>3</v>
      </c>
      <c r="I56">
        <v>1</v>
      </c>
      <c r="J56" t="s">
        <v>38</v>
      </c>
      <c r="K56">
        <v>2</v>
      </c>
      <c r="L56" t="s">
        <v>38</v>
      </c>
      <c r="M56">
        <v>6</v>
      </c>
      <c r="N56">
        <v>3</v>
      </c>
      <c r="O56">
        <v>0.5</v>
      </c>
      <c r="P56">
        <v>3</v>
      </c>
      <c r="Q56">
        <v>0.5</v>
      </c>
      <c r="R56" t="s">
        <v>248</v>
      </c>
    </row>
    <row r="57" spans="1:19">
      <c r="A57">
        <v>11</v>
      </c>
      <c r="B57">
        <v>3</v>
      </c>
      <c r="C57">
        <v>5</v>
      </c>
      <c r="D57">
        <v>1</v>
      </c>
      <c r="E57" t="s">
        <v>225</v>
      </c>
      <c r="F57">
        <v>4</v>
      </c>
      <c r="G57" t="s">
        <v>39</v>
      </c>
      <c r="H57">
        <v>2</v>
      </c>
      <c r="I57">
        <v>0</v>
      </c>
      <c r="J57" t="s">
        <v>38</v>
      </c>
      <c r="K57">
        <v>2</v>
      </c>
      <c r="L57" t="s">
        <v>38</v>
      </c>
      <c r="M57">
        <v>11</v>
      </c>
      <c r="N57">
        <v>6</v>
      </c>
      <c r="O57">
        <v>0.54545454545454497</v>
      </c>
      <c r="P57">
        <v>5</v>
      </c>
      <c r="Q57">
        <v>0.45454545454545497</v>
      </c>
      <c r="R57" t="s">
        <v>248</v>
      </c>
    </row>
    <row r="58" spans="1:19">
      <c r="A58">
        <v>11</v>
      </c>
      <c r="B58">
        <v>4</v>
      </c>
      <c r="C58">
        <v>1</v>
      </c>
      <c r="D58">
        <v>0</v>
      </c>
      <c r="E58" t="s">
        <v>38</v>
      </c>
      <c r="F58">
        <v>1</v>
      </c>
      <c r="G58" t="s">
        <v>38</v>
      </c>
      <c r="H58">
        <v>0</v>
      </c>
      <c r="I58">
        <v>0</v>
      </c>
      <c r="J58" t="s">
        <v>41</v>
      </c>
      <c r="K58">
        <v>0</v>
      </c>
      <c r="L58" t="s">
        <v>41</v>
      </c>
      <c r="M58">
        <v>1</v>
      </c>
      <c r="N58">
        <v>1</v>
      </c>
      <c r="O58" t="s">
        <v>38</v>
      </c>
      <c r="P58">
        <v>0</v>
      </c>
      <c r="Q58" t="s">
        <v>38</v>
      </c>
      <c r="R58" t="s">
        <v>248</v>
      </c>
    </row>
    <row r="59" spans="1:19">
      <c r="A59">
        <v>11</v>
      </c>
      <c r="B59">
        <v>5</v>
      </c>
      <c r="C59">
        <v>521</v>
      </c>
      <c r="D59">
        <v>146</v>
      </c>
      <c r="E59">
        <v>0.28023032629558497</v>
      </c>
      <c r="F59">
        <v>375</v>
      </c>
      <c r="G59">
        <v>0.71976967370441503</v>
      </c>
      <c r="H59">
        <v>293</v>
      </c>
      <c r="I59">
        <v>130</v>
      </c>
      <c r="J59">
        <v>0.44368600682593901</v>
      </c>
      <c r="K59">
        <v>163</v>
      </c>
      <c r="L59">
        <v>0.55631399317406105</v>
      </c>
      <c r="M59">
        <v>771</v>
      </c>
      <c r="N59">
        <v>337</v>
      </c>
      <c r="O59">
        <v>0.437094682230869</v>
      </c>
      <c r="P59">
        <v>434</v>
      </c>
      <c r="Q59">
        <v>0.562905317769131</v>
      </c>
      <c r="R59" t="s">
        <v>248</v>
      </c>
    </row>
    <row r="60" spans="1:19">
      <c r="A60">
        <v>11</v>
      </c>
      <c r="B60">
        <v>6</v>
      </c>
      <c r="C60">
        <v>5</v>
      </c>
      <c r="D60">
        <v>0</v>
      </c>
      <c r="E60" t="s">
        <v>225</v>
      </c>
      <c r="F60">
        <v>5</v>
      </c>
      <c r="G60" t="s">
        <v>39</v>
      </c>
      <c r="H60">
        <v>5</v>
      </c>
      <c r="I60">
        <v>1</v>
      </c>
      <c r="J60" t="s">
        <v>40</v>
      </c>
      <c r="K60">
        <v>4</v>
      </c>
      <c r="L60" t="s">
        <v>39</v>
      </c>
      <c r="M60">
        <v>9</v>
      </c>
      <c r="N60">
        <v>1</v>
      </c>
      <c r="O60" t="s">
        <v>40</v>
      </c>
      <c r="P60">
        <v>8</v>
      </c>
      <c r="Q60" t="s">
        <v>39</v>
      </c>
      <c r="R60" t="s">
        <v>248</v>
      </c>
    </row>
    <row r="61" spans="1:19">
      <c r="A61">
        <v>11</v>
      </c>
      <c r="B61">
        <v>7</v>
      </c>
      <c r="C61">
        <v>46</v>
      </c>
      <c r="D61">
        <v>5</v>
      </c>
      <c r="E61">
        <v>0.108695652173913</v>
      </c>
      <c r="F61">
        <v>41</v>
      </c>
      <c r="G61">
        <v>0.89130434782608703</v>
      </c>
      <c r="H61">
        <v>18</v>
      </c>
      <c r="I61">
        <v>7</v>
      </c>
      <c r="J61">
        <v>0.38888888888888901</v>
      </c>
      <c r="K61">
        <v>11</v>
      </c>
      <c r="L61">
        <v>0.61111111111111105</v>
      </c>
      <c r="M61">
        <v>46</v>
      </c>
      <c r="N61">
        <v>14</v>
      </c>
      <c r="O61">
        <v>0.30434782608695699</v>
      </c>
      <c r="P61">
        <v>32</v>
      </c>
      <c r="Q61">
        <v>0.69565217391304301</v>
      </c>
      <c r="R61" t="s">
        <v>248</v>
      </c>
    </row>
    <row r="62" spans="1:19">
      <c r="A62">
        <v>11</v>
      </c>
      <c r="B62">
        <v>8</v>
      </c>
      <c r="C62">
        <v>2</v>
      </c>
      <c r="D62">
        <v>0</v>
      </c>
      <c r="E62" t="s">
        <v>38</v>
      </c>
      <c r="F62">
        <v>2</v>
      </c>
      <c r="G62" t="s">
        <v>38</v>
      </c>
      <c r="H62">
        <v>2</v>
      </c>
      <c r="I62">
        <v>0</v>
      </c>
      <c r="J62" t="s">
        <v>38</v>
      </c>
      <c r="K62">
        <v>2</v>
      </c>
      <c r="L62" t="s">
        <v>38</v>
      </c>
      <c r="M62">
        <v>4</v>
      </c>
      <c r="N62">
        <v>2</v>
      </c>
      <c r="O62" t="s">
        <v>38</v>
      </c>
      <c r="P62">
        <v>2</v>
      </c>
      <c r="Q62" t="s">
        <v>38</v>
      </c>
      <c r="R62" t="s">
        <v>248</v>
      </c>
    </row>
    <row r="63" spans="1:19">
      <c r="A63">
        <v>11</v>
      </c>
      <c r="B63">
        <v>9</v>
      </c>
      <c r="C63">
        <v>6</v>
      </c>
      <c r="D63">
        <v>1</v>
      </c>
      <c r="E63" t="s">
        <v>225</v>
      </c>
      <c r="F63">
        <v>5</v>
      </c>
      <c r="G63" t="s">
        <v>39</v>
      </c>
      <c r="H63">
        <v>3</v>
      </c>
      <c r="I63">
        <v>0</v>
      </c>
      <c r="J63" t="s">
        <v>38</v>
      </c>
      <c r="K63">
        <v>3</v>
      </c>
      <c r="L63" t="s">
        <v>38</v>
      </c>
      <c r="M63">
        <v>7</v>
      </c>
      <c r="N63">
        <v>2</v>
      </c>
      <c r="O63" t="s">
        <v>40</v>
      </c>
      <c r="P63">
        <v>5</v>
      </c>
      <c r="Q63" t="s">
        <v>39</v>
      </c>
      <c r="R63" t="s">
        <v>248</v>
      </c>
    </row>
    <row r="64" spans="1:19">
      <c r="A64">
        <v>11</v>
      </c>
      <c r="B64">
        <v>10</v>
      </c>
      <c r="C64">
        <v>1</v>
      </c>
      <c r="D64">
        <v>0</v>
      </c>
      <c r="E64" t="s">
        <v>38</v>
      </c>
      <c r="F64">
        <v>1</v>
      </c>
      <c r="G64" t="s">
        <v>38</v>
      </c>
      <c r="H64">
        <v>0</v>
      </c>
      <c r="I64">
        <v>0</v>
      </c>
      <c r="J64" t="s">
        <v>41</v>
      </c>
      <c r="K64">
        <v>0</v>
      </c>
      <c r="L64" t="s">
        <v>41</v>
      </c>
      <c r="M64">
        <v>2</v>
      </c>
      <c r="N64">
        <v>1</v>
      </c>
      <c r="O64" t="s">
        <v>38</v>
      </c>
      <c r="P64">
        <v>1</v>
      </c>
      <c r="Q64" t="s">
        <v>38</v>
      </c>
      <c r="R64" t="s">
        <v>248</v>
      </c>
    </row>
    <row r="65" spans="1:18">
      <c r="A65">
        <v>11</v>
      </c>
      <c r="B65">
        <v>11</v>
      </c>
      <c r="C65">
        <v>11</v>
      </c>
      <c r="D65">
        <v>6</v>
      </c>
      <c r="E65">
        <v>0.54545454545454497</v>
      </c>
      <c r="F65">
        <v>5</v>
      </c>
      <c r="G65">
        <v>0.45454545454545497</v>
      </c>
      <c r="H65">
        <v>10</v>
      </c>
      <c r="I65">
        <v>6</v>
      </c>
      <c r="J65">
        <v>0.6</v>
      </c>
      <c r="K65">
        <v>4</v>
      </c>
      <c r="L65">
        <v>0.4</v>
      </c>
      <c r="M65">
        <v>14</v>
      </c>
      <c r="N65">
        <v>8</v>
      </c>
      <c r="O65">
        <v>0.57142857142857095</v>
      </c>
      <c r="P65">
        <v>6</v>
      </c>
      <c r="Q65">
        <v>0.42857142857142899</v>
      </c>
      <c r="R65" t="s">
        <v>248</v>
      </c>
    </row>
    <row r="66" spans="1:18">
      <c r="A66">
        <v>11</v>
      </c>
      <c r="B66">
        <v>12</v>
      </c>
      <c r="C66">
        <v>7</v>
      </c>
      <c r="D66">
        <v>0</v>
      </c>
      <c r="E66" t="s">
        <v>225</v>
      </c>
      <c r="F66">
        <v>7</v>
      </c>
      <c r="G66" t="s">
        <v>39</v>
      </c>
      <c r="H66">
        <v>5</v>
      </c>
      <c r="I66">
        <v>0</v>
      </c>
      <c r="J66" t="s">
        <v>40</v>
      </c>
      <c r="K66">
        <v>5</v>
      </c>
      <c r="L66" t="s">
        <v>39</v>
      </c>
      <c r="M66">
        <v>6</v>
      </c>
      <c r="N66">
        <v>1</v>
      </c>
      <c r="O66" t="s">
        <v>40</v>
      </c>
      <c r="P66">
        <v>5</v>
      </c>
      <c r="Q66" t="s">
        <v>39</v>
      </c>
      <c r="R66" t="s">
        <v>248</v>
      </c>
    </row>
    <row r="67" spans="1:18">
      <c r="A67">
        <v>11</v>
      </c>
      <c r="B67">
        <v>13</v>
      </c>
      <c r="C67">
        <v>4</v>
      </c>
      <c r="D67">
        <v>2</v>
      </c>
      <c r="E67" t="s">
        <v>38</v>
      </c>
      <c r="F67">
        <v>2</v>
      </c>
      <c r="G67" t="s">
        <v>38</v>
      </c>
      <c r="H67">
        <v>4</v>
      </c>
      <c r="I67">
        <v>4</v>
      </c>
      <c r="J67" t="s">
        <v>38</v>
      </c>
      <c r="K67">
        <v>0</v>
      </c>
      <c r="L67" t="s">
        <v>38</v>
      </c>
      <c r="M67">
        <v>9</v>
      </c>
      <c r="N67">
        <v>4</v>
      </c>
      <c r="O67">
        <v>0.44444444444444398</v>
      </c>
      <c r="P67">
        <v>5</v>
      </c>
      <c r="Q67">
        <v>0.55555555555555602</v>
      </c>
      <c r="R67" t="s">
        <v>248</v>
      </c>
    </row>
    <row r="68" spans="1:18">
      <c r="A68">
        <v>11</v>
      </c>
      <c r="B68">
        <v>14</v>
      </c>
      <c r="C68">
        <v>12</v>
      </c>
      <c r="D68">
        <v>2</v>
      </c>
      <c r="E68" t="s">
        <v>227</v>
      </c>
      <c r="F68">
        <v>10</v>
      </c>
      <c r="G68" t="s">
        <v>46</v>
      </c>
      <c r="H68">
        <v>6</v>
      </c>
      <c r="I68">
        <v>5</v>
      </c>
      <c r="J68" t="s">
        <v>39</v>
      </c>
      <c r="K68">
        <v>1</v>
      </c>
      <c r="L68" t="s">
        <v>40</v>
      </c>
      <c r="M68">
        <v>18</v>
      </c>
      <c r="N68">
        <v>7</v>
      </c>
      <c r="O68">
        <v>0.38888888888888901</v>
      </c>
      <c r="P68">
        <v>11</v>
      </c>
      <c r="Q68">
        <v>0.61111111111111105</v>
      </c>
      <c r="R68" t="s">
        <v>248</v>
      </c>
    </row>
    <row r="69" spans="1:18">
      <c r="A69">
        <v>11</v>
      </c>
      <c r="B69">
        <v>15</v>
      </c>
      <c r="C69">
        <v>2</v>
      </c>
      <c r="D69">
        <v>0</v>
      </c>
      <c r="E69" t="s">
        <v>38</v>
      </c>
      <c r="F69">
        <v>2</v>
      </c>
      <c r="G69" t="s">
        <v>38</v>
      </c>
      <c r="H69">
        <v>2</v>
      </c>
      <c r="I69">
        <v>1</v>
      </c>
      <c r="J69" t="s">
        <v>38</v>
      </c>
      <c r="K69">
        <v>1</v>
      </c>
      <c r="L69" t="s">
        <v>38</v>
      </c>
      <c r="M69">
        <v>9</v>
      </c>
      <c r="N69">
        <v>2</v>
      </c>
      <c r="O69" t="s">
        <v>40</v>
      </c>
      <c r="P69">
        <v>7</v>
      </c>
      <c r="Q69" t="s">
        <v>39</v>
      </c>
      <c r="R69" t="s">
        <v>248</v>
      </c>
    </row>
    <row r="70" spans="1:18">
      <c r="A70">
        <v>11</v>
      </c>
      <c r="B70">
        <v>16</v>
      </c>
      <c r="C70">
        <v>109</v>
      </c>
      <c r="D70">
        <v>41</v>
      </c>
      <c r="E70">
        <v>0.37614678899082599</v>
      </c>
      <c r="F70">
        <v>68</v>
      </c>
      <c r="G70">
        <v>0.62385321100917401</v>
      </c>
      <c r="H70">
        <v>57</v>
      </c>
      <c r="I70">
        <v>30</v>
      </c>
      <c r="J70">
        <v>0.52631578947368396</v>
      </c>
      <c r="K70">
        <v>27</v>
      </c>
      <c r="L70">
        <v>0.47368421052631599</v>
      </c>
      <c r="M70">
        <v>191</v>
      </c>
      <c r="N70">
        <v>95</v>
      </c>
      <c r="O70">
        <v>0.49738219895287999</v>
      </c>
      <c r="P70">
        <v>96</v>
      </c>
      <c r="Q70">
        <v>0.50261780104711995</v>
      </c>
      <c r="R70" t="s">
        <v>248</v>
      </c>
    </row>
    <row r="71" spans="1:18">
      <c r="A71">
        <v>11</v>
      </c>
      <c r="B71">
        <v>17</v>
      </c>
      <c r="C71">
        <v>20</v>
      </c>
      <c r="D71">
        <v>7</v>
      </c>
      <c r="E71">
        <v>0.35</v>
      </c>
      <c r="F71">
        <v>13</v>
      </c>
      <c r="G71">
        <v>0.65</v>
      </c>
      <c r="H71">
        <v>14</v>
      </c>
      <c r="I71">
        <v>7</v>
      </c>
      <c r="J71">
        <v>0.5</v>
      </c>
      <c r="K71">
        <v>7</v>
      </c>
      <c r="L71">
        <v>0.5</v>
      </c>
      <c r="M71">
        <v>51</v>
      </c>
      <c r="N71">
        <v>23</v>
      </c>
      <c r="O71">
        <v>0.45098039215686297</v>
      </c>
      <c r="P71">
        <v>28</v>
      </c>
      <c r="Q71">
        <v>0.54901960784313697</v>
      </c>
      <c r="R71" t="s">
        <v>248</v>
      </c>
    </row>
    <row r="72" spans="1:18">
      <c r="A72">
        <v>11</v>
      </c>
      <c r="B72">
        <v>18</v>
      </c>
      <c r="C72">
        <v>2</v>
      </c>
      <c r="D72">
        <v>2</v>
      </c>
      <c r="E72" t="s">
        <v>38</v>
      </c>
      <c r="F72">
        <v>0</v>
      </c>
      <c r="G72" t="s">
        <v>38</v>
      </c>
      <c r="H72">
        <v>3</v>
      </c>
      <c r="I72">
        <v>2</v>
      </c>
      <c r="J72" t="s">
        <v>38</v>
      </c>
      <c r="K72">
        <v>1</v>
      </c>
      <c r="L72" t="s">
        <v>38</v>
      </c>
      <c r="M72">
        <v>4</v>
      </c>
      <c r="N72">
        <v>3</v>
      </c>
      <c r="O72" t="s">
        <v>38</v>
      </c>
      <c r="P72">
        <v>1</v>
      </c>
      <c r="Q72" t="s">
        <v>38</v>
      </c>
      <c r="R72" t="s">
        <v>248</v>
      </c>
    </row>
    <row r="73" spans="1:18">
      <c r="A73">
        <v>11</v>
      </c>
      <c r="B73">
        <v>19</v>
      </c>
      <c r="C73">
        <v>5</v>
      </c>
      <c r="D73">
        <v>1</v>
      </c>
      <c r="E73" t="s">
        <v>225</v>
      </c>
      <c r="F73">
        <v>4</v>
      </c>
      <c r="G73" t="s">
        <v>39</v>
      </c>
      <c r="H73">
        <v>1</v>
      </c>
      <c r="I73">
        <v>1</v>
      </c>
      <c r="J73" t="s">
        <v>38</v>
      </c>
      <c r="K73">
        <v>0</v>
      </c>
      <c r="L73" t="s">
        <v>38</v>
      </c>
      <c r="M73">
        <v>5</v>
      </c>
      <c r="N73">
        <v>2</v>
      </c>
      <c r="O73" t="s">
        <v>40</v>
      </c>
      <c r="P73">
        <v>3</v>
      </c>
      <c r="Q73" t="s">
        <v>39</v>
      </c>
      <c r="R73" t="s">
        <v>248</v>
      </c>
    </row>
    <row r="74" spans="1:18">
      <c r="A74">
        <v>11</v>
      </c>
      <c r="B74">
        <v>20</v>
      </c>
      <c r="C74">
        <v>1</v>
      </c>
      <c r="D74">
        <v>1</v>
      </c>
      <c r="E74" t="s">
        <v>38</v>
      </c>
      <c r="F74">
        <v>0</v>
      </c>
      <c r="G74" t="s">
        <v>38</v>
      </c>
      <c r="H74">
        <v>0</v>
      </c>
      <c r="I74">
        <v>0</v>
      </c>
      <c r="J74" t="s">
        <v>41</v>
      </c>
      <c r="K74">
        <v>0</v>
      </c>
      <c r="L74" t="s">
        <v>41</v>
      </c>
      <c r="M74">
        <v>1</v>
      </c>
      <c r="N74">
        <v>0</v>
      </c>
      <c r="O74" t="s">
        <v>38</v>
      </c>
      <c r="P74">
        <v>1</v>
      </c>
      <c r="Q74" t="s">
        <v>38</v>
      </c>
      <c r="R74" t="s">
        <v>248</v>
      </c>
    </row>
    <row r="75" spans="1:18">
      <c r="A75">
        <v>11</v>
      </c>
      <c r="B75">
        <v>21</v>
      </c>
      <c r="C75">
        <v>7</v>
      </c>
      <c r="D75">
        <v>1</v>
      </c>
      <c r="E75" t="s">
        <v>225</v>
      </c>
      <c r="F75">
        <v>6</v>
      </c>
      <c r="G75" t="s">
        <v>39</v>
      </c>
      <c r="H75">
        <v>5</v>
      </c>
      <c r="I75">
        <v>0</v>
      </c>
      <c r="J75" t="s">
        <v>40</v>
      </c>
      <c r="K75">
        <v>5</v>
      </c>
      <c r="L75" t="s">
        <v>39</v>
      </c>
      <c r="M75">
        <v>10</v>
      </c>
      <c r="N75">
        <v>4</v>
      </c>
      <c r="O75">
        <v>0.4</v>
      </c>
      <c r="P75">
        <v>6</v>
      </c>
      <c r="Q75">
        <v>0.6</v>
      </c>
      <c r="R75" t="s">
        <v>248</v>
      </c>
    </row>
    <row r="76" spans="1:18">
      <c r="A76">
        <v>11</v>
      </c>
      <c r="B76">
        <v>22</v>
      </c>
      <c r="C76">
        <v>64</v>
      </c>
      <c r="D76">
        <v>21</v>
      </c>
      <c r="E76">
        <v>0.328125</v>
      </c>
      <c r="F76">
        <v>43</v>
      </c>
      <c r="G76">
        <v>0.671875</v>
      </c>
      <c r="H76">
        <v>40</v>
      </c>
      <c r="I76">
        <v>18</v>
      </c>
      <c r="J76">
        <v>0.45</v>
      </c>
      <c r="K76">
        <v>22</v>
      </c>
      <c r="L76">
        <v>0.55000000000000004</v>
      </c>
      <c r="M76">
        <v>75</v>
      </c>
      <c r="N76">
        <v>29</v>
      </c>
      <c r="O76">
        <v>0.38666666666666699</v>
      </c>
      <c r="P76">
        <v>46</v>
      </c>
      <c r="Q76">
        <v>0.61333333333333295</v>
      </c>
      <c r="R76" t="s">
        <v>248</v>
      </c>
    </row>
    <row r="77" spans="1:18">
      <c r="A77">
        <v>11</v>
      </c>
      <c r="B77">
        <v>23</v>
      </c>
      <c r="C77">
        <v>6</v>
      </c>
      <c r="D77">
        <v>1</v>
      </c>
      <c r="E77" t="s">
        <v>225</v>
      </c>
      <c r="F77">
        <v>5</v>
      </c>
      <c r="G77" t="s">
        <v>39</v>
      </c>
      <c r="H77">
        <v>2</v>
      </c>
      <c r="I77">
        <v>2</v>
      </c>
      <c r="J77" t="s">
        <v>38</v>
      </c>
      <c r="K77">
        <v>0</v>
      </c>
      <c r="L77" t="s">
        <v>38</v>
      </c>
      <c r="M77">
        <v>5</v>
      </c>
      <c r="N77">
        <v>4</v>
      </c>
      <c r="O77" t="s">
        <v>39</v>
      </c>
      <c r="P77">
        <v>1</v>
      </c>
      <c r="Q77" t="s">
        <v>40</v>
      </c>
      <c r="R77" t="s">
        <v>248</v>
      </c>
    </row>
    <row r="78" spans="1:18">
      <c r="A78">
        <v>11</v>
      </c>
      <c r="B78">
        <v>24</v>
      </c>
      <c r="C78">
        <v>81</v>
      </c>
      <c r="D78">
        <v>33</v>
      </c>
      <c r="E78">
        <v>0.407407407407407</v>
      </c>
      <c r="F78">
        <v>48</v>
      </c>
      <c r="G78">
        <v>0.592592592592593</v>
      </c>
      <c r="H78">
        <v>51</v>
      </c>
      <c r="I78">
        <v>28</v>
      </c>
      <c r="J78">
        <v>0.54901960784313697</v>
      </c>
      <c r="K78">
        <v>23</v>
      </c>
      <c r="L78">
        <v>0.45098039215686297</v>
      </c>
      <c r="M78">
        <v>114</v>
      </c>
      <c r="N78">
        <v>68</v>
      </c>
      <c r="O78">
        <v>0.59649122807017496</v>
      </c>
      <c r="P78">
        <v>46</v>
      </c>
      <c r="Q78">
        <v>0.40350877192982498</v>
      </c>
      <c r="R78" t="s">
        <v>248</v>
      </c>
    </row>
    <row r="79" spans="1:18">
      <c r="A79">
        <v>11</v>
      </c>
      <c r="B79">
        <v>25</v>
      </c>
      <c r="C79">
        <v>28</v>
      </c>
      <c r="D79">
        <v>11</v>
      </c>
      <c r="E79">
        <v>0.39285714285714302</v>
      </c>
      <c r="F79">
        <v>17</v>
      </c>
      <c r="G79">
        <v>0.60714285714285698</v>
      </c>
      <c r="H79">
        <v>15</v>
      </c>
      <c r="I79">
        <v>7</v>
      </c>
      <c r="J79">
        <v>0.46666666666666701</v>
      </c>
      <c r="K79">
        <v>8</v>
      </c>
      <c r="L79">
        <v>0.53333333333333299</v>
      </c>
      <c r="M79">
        <v>29</v>
      </c>
      <c r="N79">
        <v>14</v>
      </c>
      <c r="O79">
        <v>0.48275862068965503</v>
      </c>
      <c r="P79">
        <v>15</v>
      </c>
      <c r="Q79">
        <v>0.51724137931034497</v>
      </c>
      <c r="R79" t="s">
        <v>248</v>
      </c>
    </row>
    <row r="80" spans="1:18">
      <c r="A80">
        <v>11</v>
      </c>
      <c r="B80">
        <v>27</v>
      </c>
      <c r="C80">
        <v>3</v>
      </c>
      <c r="D80">
        <v>1</v>
      </c>
      <c r="E80" t="s">
        <v>38</v>
      </c>
      <c r="F80">
        <v>2</v>
      </c>
      <c r="G80" t="s">
        <v>38</v>
      </c>
      <c r="H80">
        <v>1</v>
      </c>
      <c r="I80">
        <v>0</v>
      </c>
      <c r="J80" t="s">
        <v>38</v>
      </c>
      <c r="K80">
        <v>1</v>
      </c>
      <c r="L80" t="s">
        <v>38</v>
      </c>
      <c r="M80">
        <v>4</v>
      </c>
      <c r="N80">
        <v>0</v>
      </c>
      <c r="O80" t="s">
        <v>38</v>
      </c>
      <c r="P80">
        <v>4</v>
      </c>
      <c r="Q80" t="s">
        <v>38</v>
      </c>
      <c r="R80" t="s">
        <v>248</v>
      </c>
    </row>
    <row r="81" spans="1:18">
      <c r="A81">
        <v>11</v>
      </c>
      <c r="B81">
        <v>28</v>
      </c>
      <c r="C81">
        <v>35</v>
      </c>
      <c r="D81">
        <v>10</v>
      </c>
      <c r="E81">
        <v>0.28571428571428598</v>
      </c>
      <c r="F81">
        <v>25</v>
      </c>
      <c r="G81">
        <v>0.71428571428571397</v>
      </c>
      <c r="H81">
        <v>12</v>
      </c>
      <c r="I81">
        <v>4</v>
      </c>
      <c r="J81">
        <v>0.33333333333333298</v>
      </c>
      <c r="K81">
        <v>8</v>
      </c>
      <c r="L81">
        <v>0.66666666666666696</v>
      </c>
      <c r="M81">
        <v>58</v>
      </c>
      <c r="N81">
        <v>28</v>
      </c>
      <c r="O81">
        <v>0.48275862068965503</v>
      </c>
      <c r="P81">
        <v>30</v>
      </c>
      <c r="Q81">
        <v>0.51724137931034497</v>
      </c>
      <c r="R81" t="s">
        <v>248</v>
      </c>
    </row>
    <row r="82" spans="1:18">
      <c r="A82">
        <v>11</v>
      </c>
      <c r="B82">
        <v>29</v>
      </c>
      <c r="C82">
        <v>12</v>
      </c>
      <c r="D82">
        <v>1</v>
      </c>
      <c r="E82" t="s">
        <v>227</v>
      </c>
      <c r="F82">
        <v>11</v>
      </c>
      <c r="G82" t="s">
        <v>46</v>
      </c>
      <c r="H82">
        <v>8</v>
      </c>
      <c r="I82">
        <v>2</v>
      </c>
      <c r="J82" t="s">
        <v>50</v>
      </c>
      <c r="K82">
        <v>6</v>
      </c>
      <c r="L82" t="s">
        <v>51</v>
      </c>
      <c r="M82">
        <v>15</v>
      </c>
      <c r="N82">
        <v>2</v>
      </c>
      <c r="O82" t="s">
        <v>45</v>
      </c>
      <c r="P82">
        <v>13</v>
      </c>
      <c r="Q82" t="s">
        <v>46</v>
      </c>
      <c r="R82" t="s">
        <v>248</v>
      </c>
    </row>
    <row r="83" spans="1:18">
      <c r="A83">
        <v>11</v>
      </c>
      <c r="B83">
        <v>30</v>
      </c>
      <c r="C83">
        <v>9</v>
      </c>
      <c r="D83">
        <v>0</v>
      </c>
      <c r="E83" t="s">
        <v>226</v>
      </c>
      <c r="F83">
        <v>9</v>
      </c>
      <c r="G83" t="s">
        <v>51</v>
      </c>
      <c r="H83">
        <v>5</v>
      </c>
      <c r="I83">
        <v>3</v>
      </c>
      <c r="J83" t="s">
        <v>39</v>
      </c>
      <c r="K83">
        <v>2</v>
      </c>
      <c r="L83" t="s">
        <v>40</v>
      </c>
      <c r="M83">
        <v>12</v>
      </c>
      <c r="N83">
        <v>5</v>
      </c>
      <c r="O83">
        <v>0.41666666666666702</v>
      </c>
      <c r="P83">
        <v>7</v>
      </c>
      <c r="Q83">
        <v>0.58333333333333304</v>
      </c>
      <c r="R83" t="s">
        <v>248</v>
      </c>
    </row>
    <row r="84" spans="1:18">
      <c r="A84">
        <v>11</v>
      </c>
      <c r="B84">
        <v>31</v>
      </c>
      <c r="C84">
        <v>72</v>
      </c>
      <c r="D84">
        <v>13</v>
      </c>
      <c r="E84">
        <v>0.180555555555556</v>
      </c>
      <c r="F84">
        <v>59</v>
      </c>
      <c r="G84">
        <v>0.81944444444444398</v>
      </c>
      <c r="H84">
        <v>23</v>
      </c>
      <c r="I84">
        <v>8</v>
      </c>
      <c r="J84">
        <v>0.34782608695652201</v>
      </c>
      <c r="K84">
        <v>15</v>
      </c>
      <c r="L84">
        <v>0.65217391304347805</v>
      </c>
      <c r="M84">
        <v>53</v>
      </c>
      <c r="N84">
        <v>19</v>
      </c>
      <c r="O84">
        <v>0.35849056603773599</v>
      </c>
      <c r="P84">
        <v>34</v>
      </c>
      <c r="Q84">
        <v>0.64150943396226401</v>
      </c>
      <c r="R84" t="s">
        <v>248</v>
      </c>
    </row>
    <row r="85" spans="1:18">
      <c r="A85">
        <v>11</v>
      </c>
      <c r="B85">
        <v>32</v>
      </c>
      <c r="C85">
        <v>70</v>
      </c>
      <c r="D85">
        <v>8</v>
      </c>
      <c r="E85">
        <v>0.114285714285714</v>
      </c>
      <c r="F85">
        <v>62</v>
      </c>
      <c r="G85">
        <v>0.88571428571428601</v>
      </c>
      <c r="H85">
        <v>30</v>
      </c>
      <c r="I85">
        <v>10</v>
      </c>
      <c r="J85">
        <v>0.33333333333333298</v>
      </c>
      <c r="K85">
        <v>20</v>
      </c>
      <c r="L85">
        <v>0.66666666666666696</v>
      </c>
      <c r="M85">
        <v>71</v>
      </c>
      <c r="N85">
        <v>17</v>
      </c>
      <c r="O85">
        <v>0.23943661971831001</v>
      </c>
      <c r="P85">
        <v>54</v>
      </c>
      <c r="Q85">
        <v>0.76056338028169002</v>
      </c>
      <c r="R85" t="s">
        <v>248</v>
      </c>
    </row>
    <row r="86" spans="1:18">
      <c r="A86">
        <v>11</v>
      </c>
      <c r="B86">
        <v>33</v>
      </c>
      <c r="C86">
        <v>109</v>
      </c>
      <c r="D86">
        <v>42</v>
      </c>
      <c r="E86">
        <v>0.38532110091743099</v>
      </c>
      <c r="F86">
        <v>67</v>
      </c>
      <c r="G86">
        <v>0.61467889908256901</v>
      </c>
      <c r="H86">
        <v>60</v>
      </c>
      <c r="I86">
        <v>31</v>
      </c>
      <c r="J86">
        <v>0.51666666666666705</v>
      </c>
      <c r="K86">
        <v>29</v>
      </c>
      <c r="L86">
        <v>0.483333333333333</v>
      </c>
      <c r="M86">
        <v>199</v>
      </c>
      <c r="N86">
        <v>107</v>
      </c>
      <c r="O86">
        <v>0.53768844221105505</v>
      </c>
      <c r="P86">
        <v>92</v>
      </c>
      <c r="Q86">
        <v>0.462311557788945</v>
      </c>
      <c r="R86" t="s">
        <v>248</v>
      </c>
    </row>
    <row r="87" spans="1:18">
      <c r="A87">
        <v>11</v>
      </c>
      <c r="B87">
        <v>34</v>
      </c>
      <c r="C87">
        <v>9</v>
      </c>
      <c r="D87">
        <v>3</v>
      </c>
      <c r="E87">
        <v>0.33333333333333298</v>
      </c>
      <c r="F87">
        <v>6</v>
      </c>
      <c r="G87">
        <v>0.66666666666666696</v>
      </c>
      <c r="H87">
        <v>3</v>
      </c>
      <c r="I87">
        <v>3</v>
      </c>
      <c r="J87" t="s">
        <v>38</v>
      </c>
      <c r="K87">
        <v>0</v>
      </c>
      <c r="L87" t="s">
        <v>38</v>
      </c>
      <c r="M87">
        <v>14</v>
      </c>
      <c r="N87">
        <v>12</v>
      </c>
      <c r="O87" t="s">
        <v>46</v>
      </c>
      <c r="P87">
        <v>2</v>
      </c>
      <c r="Q87" t="s">
        <v>45</v>
      </c>
      <c r="R87" t="s">
        <v>248</v>
      </c>
    </row>
    <row r="88" spans="1:18">
      <c r="A88">
        <v>11</v>
      </c>
      <c r="B88">
        <v>35</v>
      </c>
      <c r="C88">
        <v>9</v>
      </c>
      <c r="D88">
        <v>0</v>
      </c>
      <c r="E88" t="s">
        <v>226</v>
      </c>
      <c r="F88">
        <v>9</v>
      </c>
      <c r="G88" t="s">
        <v>51</v>
      </c>
      <c r="H88">
        <v>5</v>
      </c>
      <c r="I88">
        <v>3</v>
      </c>
      <c r="J88" t="s">
        <v>39</v>
      </c>
      <c r="K88">
        <v>2</v>
      </c>
      <c r="L88" t="s">
        <v>40</v>
      </c>
      <c r="M88">
        <v>12</v>
      </c>
      <c r="N88">
        <v>5</v>
      </c>
      <c r="O88">
        <v>0.41666666666666702</v>
      </c>
      <c r="P88">
        <v>7</v>
      </c>
      <c r="Q88">
        <v>0.58333333333333304</v>
      </c>
      <c r="R88" t="s">
        <v>248</v>
      </c>
    </row>
    <row r="89" spans="1:18">
      <c r="A89">
        <v>11</v>
      </c>
      <c r="B89">
        <v>36</v>
      </c>
      <c r="C89">
        <v>44</v>
      </c>
      <c r="D89">
        <v>6</v>
      </c>
      <c r="E89">
        <v>0.13636363636363599</v>
      </c>
      <c r="F89">
        <v>38</v>
      </c>
      <c r="G89">
        <v>0.86363636363636398</v>
      </c>
      <c r="H89">
        <v>20</v>
      </c>
      <c r="I89">
        <v>5</v>
      </c>
      <c r="J89">
        <v>0.25</v>
      </c>
      <c r="K89">
        <v>15</v>
      </c>
      <c r="L89">
        <v>0.75</v>
      </c>
      <c r="M89">
        <v>42</v>
      </c>
      <c r="N89">
        <v>11</v>
      </c>
      <c r="O89">
        <v>0.26190476190476197</v>
      </c>
      <c r="P89">
        <v>31</v>
      </c>
      <c r="Q89">
        <v>0.73809523809523803</v>
      </c>
      <c r="R89" t="s">
        <v>248</v>
      </c>
    </row>
    <row r="90" spans="1:18">
      <c r="A90">
        <v>11</v>
      </c>
      <c r="B90">
        <v>37</v>
      </c>
      <c r="C90">
        <v>53</v>
      </c>
      <c r="D90">
        <v>8</v>
      </c>
      <c r="E90">
        <v>0.15094339622641501</v>
      </c>
      <c r="F90">
        <v>45</v>
      </c>
      <c r="G90">
        <v>0.84905660377358505</v>
      </c>
      <c r="H90">
        <v>21</v>
      </c>
      <c r="I90">
        <v>8</v>
      </c>
      <c r="J90">
        <v>0.38095238095238099</v>
      </c>
      <c r="K90">
        <v>13</v>
      </c>
      <c r="L90">
        <v>0.61904761904761896</v>
      </c>
      <c r="M90">
        <v>51</v>
      </c>
      <c r="N90">
        <v>16</v>
      </c>
      <c r="O90">
        <v>0.31372549019607798</v>
      </c>
      <c r="P90">
        <v>35</v>
      </c>
      <c r="Q90">
        <v>0.68627450980392202</v>
      </c>
      <c r="R90" t="s">
        <v>248</v>
      </c>
    </row>
    <row r="91" spans="1:18">
      <c r="A91">
        <v>11</v>
      </c>
      <c r="B91">
        <v>39</v>
      </c>
      <c r="C91">
        <v>4</v>
      </c>
      <c r="D91">
        <v>0</v>
      </c>
      <c r="E91" t="s">
        <v>38</v>
      </c>
      <c r="F91">
        <v>4</v>
      </c>
      <c r="G91" t="s">
        <v>38</v>
      </c>
      <c r="H91">
        <v>3</v>
      </c>
      <c r="I91">
        <v>0</v>
      </c>
      <c r="J91" t="s">
        <v>38</v>
      </c>
      <c r="K91">
        <v>3</v>
      </c>
      <c r="L91" t="s">
        <v>38</v>
      </c>
      <c r="M91">
        <v>7</v>
      </c>
      <c r="N91">
        <v>3</v>
      </c>
      <c r="O91">
        <v>0.42857142857142899</v>
      </c>
      <c r="P91">
        <v>4</v>
      </c>
      <c r="Q91">
        <v>0.57142857142857095</v>
      </c>
      <c r="R91" t="s">
        <v>248</v>
      </c>
    </row>
    <row r="92" spans="1:18">
      <c r="A92">
        <v>11</v>
      </c>
      <c r="B92">
        <v>40</v>
      </c>
      <c r="C92">
        <v>1</v>
      </c>
      <c r="D92">
        <v>1</v>
      </c>
      <c r="E92" t="s">
        <v>38</v>
      </c>
      <c r="F92">
        <v>0</v>
      </c>
      <c r="G92" t="s">
        <v>38</v>
      </c>
      <c r="H92">
        <v>1</v>
      </c>
      <c r="I92">
        <v>1</v>
      </c>
      <c r="J92" t="s">
        <v>38</v>
      </c>
      <c r="K92">
        <v>0</v>
      </c>
      <c r="L92" t="s">
        <v>38</v>
      </c>
      <c r="M92">
        <v>1</v>
      </c>
      <c r="N92">
        <v>1</v>
      </c>
      <c r="O92" t="s">
        <v>38</v>
      </c>
      <c r="P92">
        <v>0</v>
      </c>
      <c r="Q92" t="s">
        <v>38</v>
      </c>
      <c r="R92" t="s">
        <v>248</v>
      </c>
    </row>
    <row r="93" spans="1:18">
      <c r="A93">
        <v>11</v>
      </c>
      <c r="B93">
        <v>42</v>
      </c>
      <c r="C93">
        <v>17</v>
      </c>
      <c r="D93">
        <v>9</v>
      </c>
      <c r="E93">
        <v>0.52941176470588203</v>
      </c>
      <c r="F93">
        <v>8</v>
      </c>
      <c r="G93">
        <v>0.47058823529411797</v>
      </c>
      <c r="H93">
        <v>5</v>
      </c>
      <c r="I93">
        <v>3</v>
      </c>
      <c r="J93" t="s">
        <v>39</v>
      </c>
      <c r="K93">
        <v>2</v>
      </c>
      <c r="L93" t="s">
        <v>40</v>
      </c>
      <c r="M93">
        <v>25</v>
      </c>
      <c r="N93">
        <v>14</v>
      </c>
      <c r="O93">
        <v>0.56000000000000005</v>
      </c>
      <c r="P93">
        <v>11</v>
      </c>
      <c r="Q93">
        <v>0.44</v>
      </c>
      <c r="R93" t="s">
        <v>248</v>
      </c>
    </row>
    <row r="94" spans="1:18">
      <c r="A94">
        <v>11</v>
      </c>
      <c r="B94">
        <v>43</v>
      </c>
      <c r="C94">
        <v>4</v>
      </c>
      <c r="D94">
        <v>4</v>
      </c>
      <c r="E94" t="s">
        <v>38</v>
      </c>
      <c r="F94">
        <v>0</v>
      </c>
      <c r="G94" t="s">
        <v>38</v>
      </c>
      <c r="H94">
        <v>4</v>
      </c>
      <c r="I94">
        <v>4</v>
      </c>
      <c r="J94" t="s">
        <v>38</v>
      </c>
      <c r="K94">
        <v>0</v>
      </c>
      <c r="L94" t="s">
        <v>38</v>
      </c>
      <c r="M94">
        <v>4</v>
      </c>
      <c r="N94">
        <v>4</v>
      </c>
      <c r="O94" t="s">
        <v>38</v>
      </c>
      <c r="P94">
        <v>0</v>
      </c>
      <c r="Q94" t="s">
        <v>38</v>
      </c>
      <c r="R94" t="s">
        <v>248</v>
      </c>
    </row>
    <row r="95" spans="1:18">
      <c r="A95">
        <v>11</v>
      </c>
      <c r="B95">
        <v>44</v>
      </c>
      <c r="C95">
        <v>4</v>
      </c>
      <c r="D95">
        <v>2</v>
      </c>
      <c r="E95" t="s">
        <v>38</v>
      </c>
      <c r="F95">
        <v>2</v>
      </c>
      <c r="G95" t="s">
        <v>38</v>
      </c>
      <c r="H95">
        <v>3</v>
      </c>
      <c r="I95">
        <v>3</v>
      </c>
      <c r="J95" t="s">
        <v>38</v>
      </c>
      <c r="K95">
        <v>0</v>
      </c>
      <c r="L95" t="s">
        <v>38</v>
      </c>
      <c r="M95">
        <v>7</v>
      </c>
      <c r="N95">
        <v>5</v>
      </c>
      <c r="O95" t="s">
        <v>39</v>
      </c>
      <c r="P95">
        <v>2</v>
      </c>
      <c r="Q95" t="s">
        <v>40</v>
      </c>
      <c r="R95" t="s">
        <v>248</v>
      </c>
    </row>
    <row r="96" spans="1:18">
      <c r="A96">
        <v>11</v>
      </c>
      <c r="B96">
        <v>45</v>
      </c>
      <c r="C96">
        <v>28</v>
      </c>
      <c r="D96">
        <v>2</v>
      </c>
      <c r="E96" t="s">
        <v>249</v>
      </c>
      <c r="F96">
        <v>26</v>
      </c>
      <c r="G96" t="s">
        <v>42</v>
      </c>
      <c r="H96">
        <v>8</v>
      </c>
      <c r="I96">
        <v>1</v>
      </c>
      <c r="J96" t="s">
        <v>50</v>
      </c>
      <c r="K96">
        <v>7</v>
      </c>
      <c r="L96" t="s">
        <v>51</v>
      </c>
      <c r="M96">
        <v>23</v>
      </c>
      <c r="N96">
        <v>7</v>
      </c>
      <c r="O96">
        <v>0.30434782608695699</v>
      </c>
      <c r="P96">
        <v>16</v>
      </c>
      <c r="Q96">
        <v>0.69565217391304301</v>
      </c>
      <c r="R96" t="s">
        <v>248</v>
      </c>
    </row>
    <row r="97" spans="1:18">
      <c r="A97">
        <v>11</v>
      </c>
      <c r="B97">
        <v>46</v>
      </c>
      <c r="C97">
        <v>3</v>
      </c>
      <c r="D97">
        <v>1</v>
      </c>
      <c r="E97" t="s">
        <v>38</v>
      </c>
      <c r="F97">
        <v>2</v>
      </c>
      <c r="G97" t="s">
        <v>38</v>
      </c>
      <c r="H97">
        <v>1</v>
      </c>
      <c r="I97">
        <v>0</v>
      </c>
      <c r="J97" t="s">
        <v>38</v>
      </c>
      <c r="K97">
        <v>1</v>
      </c>
      <c r="L97" t="s">
        <v>38</v>
      </c>
      <c r="M97">
        <v>1</v>
      </c>
      <c r="N97">
        <v>0</v>
      </c>
      <c r="O97" t="s">
        <v>38</v>
      </c>
      <c r="P97">
        <v>1</v>
      </c>
      <c r="Q97" t="s">
        <v>38</v>
      </c>
      <c r="R97" t="s">
        <v>248</v>
      </c>
    </row>
    <row r="98" spans="1:18">
      <c r="A98">
        <v>11</v>
      </c>
      <c r="B98">
        <v>47</v>
      </c>
      <c r="C98">
        <v>4</v>
      </c>
      <c r="D98">
        <v>1</v>
      </c>
      <c r="E98" t="s">
        <v>38</v>
      </c>
      <c r="F98">
        <v>3</v>
      </c>
      <c r="G98" t="s">
        <v>38</v>
      </c>
      <c r="H98">
        <v>1</v>
      </c>
      <c r="I98">
        <v>0</v>
      </c>
      <c r="J98" t="s">
        <v>38</v>
      </c>
      <c r="K98">
        <v>1</v>
      </c>
      <c r="L98" t="s">
        <v>38</v>
      </c>
      <c r="M98">
        <v>6</v>
      </c>
      <c r="N98">
        <v>5</v>
      </c>
      <c r="O98" t="s">
        <v>39</v>
      </c>
      <c r="P98">
        <v>1</v>
      </c>
      <c r="Q98" t="s">
        <v>40</v>
      </c>
      <c r="R98" t="s">
        <v>248</v>
      </c>
    </row>
    <row r="99" spans="1:18">
      <c r="A99">
        <v>11</v>
      </c>
      <c r="B99">
        <v>48</v>
      </c>
      <c r="C99">
        <v>6</v>
      </c>
      <c r="D99">
        <v>3</v>
      </c>
      <c r="E99">
        <v>0.5</v>
      </c>
      <c r="F99">
        <v>3</v>
      </c>
      <c r="G99">
        <v>0.5</v>
      </c>
      <c r="H99">
        <v>2</v>
      </c>
      <c r="I99">
        <v>1</v>
      </c>
      <c r="J99" t="s">
        <v>38</v>
      </c>
      <c r="K99">
        <v>1</v>
      </c>
      <c r="L99" t="s">
        <v>38</v>
      </c>
      <c r="M99">
        <v>12</v>
      </c>
      <c r="N99">
        <v>7</v>
      </c>
      <c r="O99">
        <v>0.58333333333333304</v>
      </c>
      <c r="P99">
        <v>5</v>
      </c>
      <c r="Q99">
        <v>0.41666666666666702</v>
      </c>
      <c r="R99" t="s">
        <v>248</v>
      </c>
    </row>
    <row r="100" spans="1:18">
      <c r="A100">
        <v>11</v>
      </c>
      <c r="B100">
        <v>49</v>
      </c>
      <c r="C100">
        <v>3</v>
      </c>
      <c r="D100">
        <v>2</v>
      </c>
      <c r="E100" t="s">
        <v>38</v>
      </c>
      <c r="F100">
        <v>1</v>
      </c>
      <c r="G100" t="s">
        <v>38</v>
      </c>
      <c r="H100">
        <v>3</v>
      </c>
      <c r="I100">
        <v>2</v>
      </c>
      <c r="J100" t="s">
        <v>38</v>
      </c>
      <c r="K100">
        <v>1</v>
      </c>
      <c r="L100" t="s">
        <v>38</v>
      </c>
      <c r="M100">
        <v>4</v>
      </c>
      <c r="N100">
        <v>3</v>
      </c>
      <c r="O100" t="s">
        <v>38</v>
      </c>
      <c r="P100">
        <v>1</v>
      </c>
      <c r="Q100" t="s">
        <v>38</v>
      </c>
      <c r="R100" t="s">
        <v>248</v>
      </c>
    </row>
    <row r="101" spans="1:18">
      <c r="A101">
        <v>11</v>
      </c>
      <c r="B101">
        <v>50</v>
      </c>
      <c r="C101">
        <v>0</v>
      </c>
      <c r="D101">
        <v>0</v>
      </c>
      <c r="E101" t="s">
        <v>41</v>
      </c>
      <c r="F101">
        <v>0</v>
      </c>
      <c r="G101" t="s">
        <v>41</v>
      </c>
      <c r="H101">
        <v>0</v>
      </c>
      <c r="I101">
        <v>0</v>
      </c>
      <c r="J101" t="s">
        <v>41</v>
      </c>
      <c r="K101">
        <v>0</v>
      </c>
      <c r="L101" t="s">
        <v>41</v>
      </c>
      <c r="M101">
        <v>2</v>
      </c>
      <c r="N101">
        <v>1</v>
      </c>
      <c r="O101" t="s">
        <v>38</v>
      </c>
      <c r="P101">
        <v>1</v>
      </c>
      <c r="Q101" t="s">
        <v>38</v>
      </c>
      <c r="R101" t="s">
        <v>248</v>
      </c>
    </row>
    <row r="102" spans="1:18">
      <c r="A102">
        <v>11</v>
      </c>
      <c r="B102">
        <v>51</v>
      </c>
      <c r="C102">
        <v>10</v>
      </c>
      <c r="D102">
        <v>3</v>
      </c>
      <c r="E102">
        <v>0.3</v>
      </c>
      <c r="F102">
        <v>7</v>
      </c>
      <c r="G102">
        <v>0.7</v>
      </c>
      <c r="H102">
        <v>5</v>
      </c>
      <c r="I102">
        <v>2</v>
      </c>
      <c r="J102" t="s">
        <v>40</v>
      </c>
      <c r="K102">
        <v>3</v>
      </c>
      <c r="L102" t="s">
        <v>39</v>
      </c>
      <c r="M102">
        <v>12</v>
      </c>
      <c r="N102">
        <v>4</v>
      </c>
      <c r="O102">
        <v>0.33333333333333298</v>
      </c>
      <c r="P102">
        <v>8</v>
      </c>
      <c r="Q102">
        <v>0.66666666666666696</v>
      </c>
      <c r="R102" t="s">
        <v>248</v>
      </c>
    </row>
    <row r="103" spans="1:18">
      <c r="A103">
        <v>11</v>
      </c>
      <c r="B103">
        <v>52</v>
      </c>
      <c r="C103">
        <v>26</v>
      </c>
      <c r="D103">
        <v>5</v>
      </c>
      <c r="E103">
        <v>0.19230769230769201</v>
      </c>
      <c r="F103">
        <v>21</v>
      </c>
      <c r="G103">
        <v>0.80769230769230804</v>
      </c>
      <c r="H103">
        <v>18</v>
      </c>
      <c r="I103">
        <v>8</v>
      </c>
      <c r="J103">
        <v>0.44444444444444398</v>
      </c>
      <c r="K103">
        <v>10</v>
      </c>
      <c r="L103">
        <v>0.55555555555555602</v>
      </c>
      <c r="M103">
        <v>36</v>
      </c>
      <c r="N103">
        <v>16</v>
      </c>
      <c r="O103">
        <v>0.44444444444444398</v>
      </c>
      <c r="P103">
        <v>20</v>
      </c>
      <c r="Q103">
        <v>0.55555555555555602</v>
      </c>
      <c r="R103" t="s">
        <v>248</v>
      </c>
    </row>
    <row r="104" spans="1:18">
      <c r="A104">
        <v>11</v>
      </c>
      <c r="B104">
        <v>53</v>
      </c>
      <c r="C104">
        <v>4</v>
      </c>
      <c r="D104">
        <v>1</v>
      </c>
      <c r="E104" t="s">
        <v>38</v>
      </c>
      <c r="F104">
        <v>3</v>
      </c>
      <c r="G104" t="s">
        <v>38</v>
      </c>
      <c r="H104">
        <v>0</v>
      </c>
      <c r="I104">
        <v>0</v>
      </c>
      <c r="J104" t="s">
        <v>41</v>
      </c>
      <c r="K104">
        <v>0</v>
      </c>
      <c r="L104" t="s">
        <v>41</v>
      </c>
      <c r="M104">
        <v>3</v>
      </c>
      <c r="N104">
        <v>2</v>
      </c>
      <c r="O104" t="s">
        <v>38</v>
      </c>
      <c r="P104">
        <v>1</v>
      </c>
      <c r="Q104" t="s">
        <v>38</v>
      </c>
      <c r="R104" t="s">
        <v>248</v>
      </c>
    </row>
    <row r="105" spans="1:18">
      <c r="A105">
        <v>11</v>
      </c>
      <c r="B105">
        <v>54</v>
      </c>
      <c r="C105">
        <v>17</v>
      </c>
      <c r="D105">
        <v>3</v>
      </c>
      <c r="E105">
        <v>0.17647058823529399</v>
      </c>
      <c r="F105">
        <v>14</v>
      </c>
      <c r="G105">
        <v>0.82352941176470595</v>
      </c>
      <c r="H105">
        <v>8</v>
      </c>
      <c r="I105">
        <v>1</v>
      </c>
      <c r="J105" t="s">
        <v>50</v>
      </c>
      <c r="K105">
        <v>7</v>
      </c>
      <c r="L105" t="s">
        <v>51</v>
      </c>
      <c r="M105">
        <v>15</v>
      </c>
      <c r="N105">
        <v>1</v>
      </c>
      <c r="O105" t="s">
        <v>45</v>
      </c>
      <c r="P105">
        <v>14</v>
      </c>
      <c r="Q105" t="s">
        <v>46</v>
      </c>
      <c r="R105" t="s">
        <v>248</v>
      </c>
    </row>
    <row r="106" spans="1:18">
      <c r="A106">
        <v>11</v>
      </c>
      <c r="B106">
        <v>55</v>
      </c>
      <c r="C106">
        <v>17</v>
      </c>
      <c r="D106">
        <v>3</v>
      </c>
      <c r="E106">
        <v>0.17647058823529399</v>
      </c>
      <c r="F106">
        <v>14</v>
      </c>
      <c r="G106">
        <v>0.82352941176470595</v>
      </c>
      <c r="H106">
        <v>9</v>
      </c>
      <c r="I106">
        <v>2</v>
      </c>
      <c r="J106" t="s">
        <v>50</v>
      </c>
      <c r="K106">
        <v>7</v>
      </c>
      <c r="L106" t="s">
        <v>51</v>
      </c>
      <c r="M106">
        <v>15</v>
      </c>
      <c r="N106">
        <v>4</v>
      </c>
      <c r="O106">
        <v>0.266666666666667</v>
      </c>
      <c r="P106">
        <v>11</v>
      </c>
      <c r="Q106">
        <v>0.73333333333333295</v>
      </c>
      <c r="R106" t="s">
        <v>248</v>
      </c>
    </row>
    <row r="107" spans="1:18">
      <c r="A107">
        <v>11</v>
      </c>
      <c r="B107">
        <v>56</v>
      </c>
      <c r="C107">
        <v>4</v>
      </c>
      <c r="D107">
        <v>1</v>
      </c>
      <c r="E107" t="s">
        <v>38</v>
      </c>
      <c r="F107">
        <v>3</v>
      </c>
      <c r="G107" t="s">
        <v>38</v>
      </c>
      <c r="H107">
        <v>1</v>
      </c>
      <c r="I107">
        <v>0</v>
      </c>
      <c r="J107" t="s">
        <v>38</v>
      </c>
      <c r="K107">
        <v>1</v>
      </c>
      <c r="L107" t="s">
        <v>38</v>
      </c>
      <c r="M107">
        <v>2</v>
      </c>
      <c r="N107">
        <v>2</v>
      </c>
      <c r="O107" t="s">
        <v>38</v>
      </c>
      <c r="P107">
        <v>0</v>
      </c>
      <c r="Q107" t="s">
        <v>38</v>
      </c>
      <c r="R107" t="s">
        <v>248</v>
      </c>
    </row>
    <row r="108" spans="1:18">
      <c r="A108">
        <v>11</v>
      </c>
      <c r="B108">
        <v>98</v>
      </c>
      <c r="C108">
        <v>19</v>
      </c>
      <c r="D108">
        <v>4</v>
      </c>
      <c r="E108">
        <v>0.21052631578947401</v>
      </c>
      <c r="F108">
        <v>15</v>
      </c>
      <c r="G108">
        <v>0.78947368421052599</v>
      </c>
      <c r="H108">
        <v>1</v>
      </c>
      <c r="I108">
        <v>1</v>
      </c>
      <c r="J108" t="s">
        <v>38</v>
      </c>
      <c r="K108">
        <v>0</v>
      </c>
      <c r="L108" t="s">
        <v>38</v>
      </c>
      <c r="M108">
        <v>15</v>
      </c>
      <c r="N108">
        <v>6</v>
      </c>
      <c r="O108">
        <v>0.4</v>
      </c>
      <c r="P108">
        <v>9</v>
      </c>
      <c r="Q108">
        <v>0.6</v>
      </c>
      <c r="R108" t="s">
        <v>248</v>
      </c>
    </row>
    <row r="109" spans="1:18">
      <c r="A109">
        <v>12</v>
      </c>
      <c r="B109">
        <v>2</v>
      </c>
      <c r="C109">
        <v>3</v>
      </c>
      <c r="D109">
        <v>1</v>
      </c>
      <c r="E109" t="s">
        <v>38</v>
      </c>
      <c r="F109">
        <v>2</v>
      </c>
      <c r="G109" t="s">
        <v>38</v>
      </c>
      <c r="H109">
        <v>1</v>
      </c>
      <c r="I109">
        <v>0</v>
      </c>
      <c r="J109" t="s">
        <v>38</v>
      </c>
      <c r="K109">
        <v>1</v>
      </c>
      <c r="L109" t="s">
        <v>38</v>
      </c>
      <c r="M109">
        <v>3</v>
      </c>
      <c r="N109">
        <v>2</v>
      </c>
      <c r="O109" t="s">
        <v>38</v>
      </c>
      <c r="P109">
        <v>1</v>
      </c>
      <c r="Q109" t="s">
        <v>38</v>
      </c>
      <c r="R109" t="s">
        <v>248</v>
      </c>
    </row>
    <row r="110" spans="1:18">
      <c r="A110">
        <v>12</v>
      </c>
      <c r="B110">
        <v>3</v>
      </c>
      <c r="C110">
        <v>4</v>
      </c>
      <c r="D110">
        <v>1</v>
      </c>
      <c r="E110" t="s">
        <v>38</v>
      </c>
      <c r="F110">
        <v>3</v>
      </c>
      <c r="G110" t="s">
        <v>38</v>
      </c>
      <c r="H110">
        <v>3</v>
      </c>
      <c r="I110">
        <v>2</v>
      </c>
      <c r="J110" t="s">
        <v>38</v>
      </c>
      <c r="K110">
        <v>1</v>
      </c>
      <c r="L110" t="s">
        <v>38</v>
      </c>
      <c r="M110">
        <v>4</v>
      </c>
      <c r="N110">
        <v>3</v>
      </c>
      <c r="O110" t="s">
        <v>38</v>
      </c>
      <c r="P110">
        <v>1</v>
      </c>
      <c r="Q110" t="s">
        <v>38</v>
      </c>
      <c r="R110" t="s">
        <v>248</v>
      </c>
    </row>
    <row r="111" spans="1:18">
      <c r="A111">
        <v>12</v>
      </c>
      <c r="B111">
        <v>5</v>
      </c>
      <c r="C111">
        <v>257</v>
      </c>
      <c r="D111">
        <v>61</v>
      </c>
      <c r="E111">
        <v>0.237354085603113</v>
      </c>
      <c r="F111">
        <v>196</v>
      </c>
      <c r="G111">
        <v>0.762645914396887</v>
      </c>
      <c r="H111">
        <v>134</v>
      </c>
      <c r="I111">
        <v>51</v>
      </c>
      <c r="J111">
        <v>0.38059701492537301</v>
      </c>
      <c r="K111">
        <v>83</v>
      </c>
      <c r="L111">
        <v>0.61940298507462699</v>
      </c>
      <c r="M111">
        <v>385</v>
      </c>
      <c r="N111">
        <v>201</v>
      </c>
      <c r="O111">
        <v>0.52207792207792203</v>
      </c>
      <c r="P111">
        <v>184</v>
      </c>
      <c r="Q111">
        <v>0.47792207792207803</v>
      </c>
      <c r="R111" t="s">
        <v>248</v>
      </c>
    </row>
    <row r="112" spans="1:18">
      <c r="A112">
        <v>12</v>
      </c>
      <c r="B112">
        <v>6</v>
      </c>
      <c r="C112">
        <v>1</v>
      </c>
      <c r="D112">
        <v>0</v>
      </c>
      <c r="E112" t="s">
        <v>38</v>
      </c>
      <c r="F112">
        <v>1</v>
      </c>
      <c r="G112" t="s">
        <v>38</v>
      </c>
      <c r="H112">
        <v>1</v>
      </c>
      <c r="I112">
        <v>0</v>
      </c>
      <c r="J112" t="s">
        <v>38</v>
      </c>
      <c r="K112">
        <v>1</v>
      </c>
      <c r="L112" t="s">
        <v>38</v>
      </c>
      <c r="M112">
        <v>4</v>
      </c>
      <c r="N112">
        <v>2</v>
      </c>
      <c r="O112" t="s">
        <v>38</v>
      </c>
      <c r="P112">
        <v>2</v>
      </c>
      <c r="Q112" t="s">
        <v>38</v>
      </c>
      <c r="R112" t="s">
        <v>248</v>
      </c>
    </row>
    <row r="113" spans="1:18">
      <c r="A113">
        <v>12</v>
      </c>
      <c r="B113">
        <v>7</v>
      </c>
      <c r="C113">
        <v>27</v>
      </c>
      <c r="D113">
        <v>6</v>
      </c>
      <c r="E113">
        <v>0.22222222222222199</v>
      </c>
      <c r="F113">
        <v>21</v>
      </c>
      <c r="G113">
        <v>0.77777777777777801</v>
      </c>
      <c r="H113">
        <v>10</v>
      </c>
      <c r="I113">
        <v>3</v>
      </c>
      <c r="J113">
        <v>0.3</v>
      </c>
      <c r="K113">
        <v>7</v>
      </c>
      <c r="L113">
        <v>0.7</v>
      </c>
      <c r="M113">
        <v>26</v>
      </c>
      <c r="N113">
        <v>9</v>
      </c>
      <c r="O113">
        <v>0.34615384615384598</v>
      </c>
      <c r="P113">
        <v>17</v>
      </c>
      <c r="Q113">
        <v>0.65384615384615397</v>
      </c>
      <c r="R113" t="s">
        <v>248</v>
      </c>
    </row>
    <row r="114" spans="1:18">
      <c r="A114">
        <v>12</v>
      </c>
      <c r="B114">
        <v>9</v>
      </c>
      <c r="C114">
        <v>2</v>
      </c>
      <c r="D114">
        <v>1</v>
      </c>
      <c r="E114" t="s">
        <v>38</v>
      </c>
      <c r="F114">
        <v>1</v>
      </c>
      <c r="G114" t="s">
        <v>38</v>
      </c>
      <c r="H114">
        <v>0</v>
      </c>
      <c r="I114">
        <v>0</v>
      </c>
      <c r="J114" t="s">
        <v>41</v>
      </c>
      <c r="K114">
        <v>0</v>
      </c>
      <c r="L114" t="s">
        <v>41</v>
      </c>
      <c r="M114">
        <v>4</v>
      </c>
      <c r="N114">
        <v>3</v>
      </c>
      <c r="O114" t="s">
        <v>38</v>
      </c>
      <c r="P114">
        <v>1</v>
      </c>
      <c r="Q114" t="s">
        <v>38</v>
      </c>
      <c r="R114" t="s">
        <v>248</v>
      </c>
    </row>
    <row r="115" spans="1:18">
      <c r="A115">
        <v>12</v>
      </c>
      <c r="B115">
        <v>10</v>
      </c>
      <c r="C115">
        <v>1</v>
      </c>
      <c r="D115">
        <v>1</v>
      </c>
      <c r="E115" t="s">
        <v>38</v>
      </c>
      <c r="F115">
        <v>0</v>
      </c>
      <c r="G115" t="s">
        <v>38</v>
      </c>
      <c r="H115">
        <v>0</v>
      </c>
      <c r="I115">
        <v>0</v>
      </c>
      <c r="J115" t="s">
        <v>41</v>
      </c>
      <c r="K115">
        <v>0</v>
      </c>
      <c r="L115" t="s">
        <v>41</v>
      </c>
      <c r="M115">
        <v>0</v>
      </c>
      <c r="N115">
        <v>0</v>
      </c>
      <c r="O115" t="s">
        <v>41</v>
      </c>
      <c r="P115">
        <v>0</v>
      </c>
      <c r="Q115" t="s">
        <v>41</v>
      </c>
      <c r="R115" t="s">
        <v>248</v>
      </c>
    </row>
    <row r="116" spans="1:18">
      <c r="A116">
        <v>12</v>
      </c>
      <c r="B116">
        <v>11</v>
      </c>
      <c r="C116">
        <v>3</v>
      </c>
      <c r="D116">
        <v>1</v>
      </c>
      <c r="E116" t="s">
        <v>38</v>
      </c>
      <c r="F116">
        <v>2</v>
      </c>
      <c r="G116" t="s">
        <v>38</v>
      </c>
      <c r="H116">
        <v>3</v>
      </c>
      <c r="I116">
        <v>2</v>
      </c>
      <c r="J116" t="s">
        <v>38</v>
      </c>
      <c r="K116">
        <v>1</v>
      </c>
      <c r="L116" t="s">
        <v>38</v>
      </c>
      <c r="M116">
        <v>4</v>
      </c>
      <c r="N116">
        <v>2</v>
      </c>
      <c r="O116" t="s">
        <v>38</v>
      </c>
      <c r="P116">
        <v>2</v>
      </c>
      <c r="Q116" t="s">
        <v>38</v>
      </c>
      <c r="R116" t="s">
        <v>248</v>
      </c>
    </row>
    <row r="117" spans="1:18">
      <c r="A117">
        <v>12</v>
      </c>
      <c r="B117">
        <v>12</v>
      </c>
      <c r="C117">
        <v>1</v>
      </c>
      <c r="D117">
        <v>1</v>
      </c>
      <c r="E117" t="s">
        <v>38</v>
      </c>
      <c r="F117">
        <v>0</v>
      </c>
      <c r="G117" t="s">
        <v>38</v>
      </c>
      <c r="H117">
        <v>0</v>
      </c>
      <c r="I117">
        <v>0</v>
      </c>
      <c r="J117" t="s">
        <v>41</v>
      </c>
      <c r="K117">
        <v>0</v>
      </c>
      <c r="L117" t="s">
        <v>41</v>
      </c>
      <c r="M117">
        <v>2</v>
      </c>
      <c r="N117">
        <v>2</v>
      </c>
      <c r="O117" t="s">
        <v>38</v>
      </c>
      <c r="P117">
        <v>0</v>
      </c>
      <c r="Q117" t="s">
        <v>38</v>
      </c>
      <c r="R117" t="s">
        <v>248</v>
      </c>
    </row>
    <row r="118" spans="1:18">
      <c r="A118">
        <v>12</v>
      </c>
      <c r="B118">
        <v>13</v>
      </c>
      <c r="C118">
        <v>4</v>
      </c>
      <c r="D118">
        <v>2</v>
      </c>
      <c r="E118" t="s">
        <v>38</v>
      </c>
      <c r="F118">
        <v>2</v>
      </c>
      <c r="G118" t="s">
        <v>38</v>
      </c>
      <c r="H118">
        <v>2</v>
      </c>
      <c r="I118">
        <v>1</v>
      </c>
      <c r="J118" t="s">
        <v>38</v>
      </c>
      <c r="K118">
        <v>1</v>
      </c>
      <c r="L118" t="s">
        <v>38</v>
      </c>
      <c r="M118">
        <v>7</v>
      </c>
      <c r="N118">
        <v>4</v>
      </c>
      <c r="O118">
        <v>0.57142857142857095</v>
      </c>
      <c r="P118">
        <v>3</v>
      </c>
      <c r="Q118">
        <v>0.42857142857142899</v>
      </c>
      <c r="R118" t="s">
        <v>248</v>
      </c>
    </row>
    <row r="119" spans="1:18">
      <c r="A119">
        <v>12</v>
      </c>
      <c r="B119">
        <v>14</v>
      </c>
      <c r="C119">
        <v>7</v>
      </c>
      <c r="D119">
        <v>2</v>
      </c>
      <c r="E119" t="s">
        <v>225</v>
      </c>
      <c r="F119">
        <v>5</v>
      </c>
      <c r="G119" t="s">
        <v>39</v>
      </c>
      <c r="H119">
        <v>4</v>
      </c>
      <c r="I119">
        <v>1</v>
      </c>
      <c r="J119" t="s">
        <v>38</v>
      </c>
      <c r="K119">
        <v>3</v>
      </c>
      <c r="L119" t="s">
        <v>38</v>
      </c>
      <c r="M119">
        <v>7</v>
      </c>
      <c r="N119">
        <v>3</v>
      </c>
      <c r="O119">
        <v>0.42857142857142899</v>
      </c>
      <c r="P119">
        <v>4</v>
      </c>
      <c r="Q119">
        <v>0.57142857142857095</v>
      </c>
      <c r="R119" t="s">
        <v>248</v>
      </c>
    </row>
    <row r="120" spans="1:18">
      <c r="A120">
        <v>12</v>
      </c>
      <c r="B120">
        <v>15</v>
      </c>
      <c r="C120">
        <v>5</v>
      </c>
      <c r="D120">
        <v>0</v>
      </c>
      <c r="E120" t="s">
        <v>225</v>
      </c>
      <c r="F120">
        <v>5</v>
      </c>
      <c r="G120" t="s">
        <v>39</v>
      </c>
      <c r="H120">
        <v>4</v>
      </c>
      <c r="I120">
        <v>2</v>
      </c>
      <c r="J120" t="s">
        <v>38</v>
      </c>
      <c r="K120">
        <v>2</v>
      </c>
      <c r="L120" t="s">
        <v>38</v>
      </c>
      <c r="M120">
        <v>6</v>
      </c>
      <c r="N120">
        <v>3</v>
      </c>
      <c r="O120">
        <v>0.5</v>
      </c>
      <c r="P120">
        <v>3</v>
      </c>
      <c r="Q120">
        <v>0.5</v>
      </c>
      <c r="R120" t="s">
        <v>248</v>
      </c>
    </row>
    <row r="121" spans="1:18">
      <c r="A121">
        <v>12</v>
      </c>
      <c r="B121">
        <v>16</v>
      </c>
      <c r="C121">
        <v>35</v>
      </c>
      <c r="D121">
        <v>19</v>
      </c>
      <c r="E121">
        <v>0.54285714285714304</v>
      </c>
      <c r="F121">
        <v>16</v>
      </c>
      <c r="G121">
        <v>0.45714285714285702</v>
      </c>
      <c r="H121">
        <v>19</v>
      </c>
      <c r="I121">
        <v>12</v>
      </c>
      <c r="J121">
        <v>0.63157894736842102</v>
      </c>
      <c r="K121">
        <v>7</v>
      </c>
      <c r="L121">
        <v>0.36842105263157898</v>
      </c>
      <c r="M121">
        <v>69</v>
      </c>
      <c r="N121">
        <v>50</v>
      </c>
      <c r="O121">
        <v>0.72463768115941996</v>
      </c>
      <c r="P121">
        <v>19</v>
      </c>
      <c r="Q121">
        <v>0.27536231884057999</v>
      </c>
      <c r="R121" t="s">
        <v>248</v>
      </c>
    </row>
    <row r="122" spans="1:18">
      <c r="A122">
        <v>12</v>
      </c>
      <c r="B122">
        <v>17</v>
      </c>
      <c r="C122">
        <v>8</v>
      </c>
      <c r="D122">
        <v>3</v>
      </c>
      <c r="E122">
        <v>0.375</v>
      </c>
      <c r="F122">
        <v>5</v>
      </c>
      <c r="G122">
        <v>0.625</v>
      </c>
      <c r="H122">
        <v>5</v>
      </c>
      <c r="I122">
        <v>4</v>
      </c>
      <c r="J122" t="s">
        <v>39</v>
      </c>
      <c r="K122">
        <v>1</v>
      </c>
      <c r="L122" t="s">
        <v>40</v>
      </c>
      <c r="M122">
        <v>24</v>
      </c>
      <c r="N122">
        <v>13</v>
      </c>
      <c r="O122">
        <v>0.54166666666666696</v>
      </c>
      <c r="P122">
        <v>11</v>
      </c>
      <c r="Q122">
        <v>0.45833333333333298</v>
      </c>
      <c r="R122" t="s">
        <v>248</v>
      </c>
    </row>
    <row r="123" spans="1:18">
      <c r="A123">
        <v>12</v>
      </c>
      <c r="B123">
        <v>18</v>
      </c>
      <c r="C123">
        <v>0</v>
      </c>
      <c r="D123">
        <v>0</v>
      </c>
      <c r="E123" t="s">
        <v>41</v>
      </c>
      <c r="F123">
        <v>0</v>
      </c>
      <c r="G123" t="s">
        <v>41</v>
      </c>
      <c r="H123">
        <v>0</v>
      </c>
      <c r="I123">
        <v>0</v>
      </c>
      <c r="J123" t="s">
        <v>41</v>
      </c>
      <c r="K123">
        <v>0</v>
      </c>
      <c r="L123" t="s">
        <v>41</v>
      </c>
      <c r="M123">
        <v>1</v>
      </c>
      <c r="N123">
        <v>0</v>
      </c>
      <c r="O123" t="s">
        <v>38</v>
      </c>
      <c r="P123">
        <v>1</v>
      </c>
      <c r="Q123" t="s">
        <v>38</v>
      </c>
      <c r="R123" t="s">
        <v>248</v>
      </c>
    </row>
    <row r="124" spans="1:18">
      <c r="A124">
        <v>12</v>
      </c>
      <c r="B124">
        <v>19</v>
      </c>
      <c r="C124">
        <v>2</v>
      </c>
      <c r="D124">
        <v>1</v>
      </c>
      <c r="E124" t="s">
        <v>38</v>
      </c>
      <c r="F124">
        <v>1</v>
      </c>
      <c r="G124" t="s">
        <v>38</v>
      </c>
      <c r="H124">
        <v>1</v>
      </c>
      <c r="I124">
        <v>0</v>
      </c>
      <c r="J124" t="s">
        <v>38</v>
      </c>
      <c r="K124">
        <v>1</v>
      </c>
      <c r="L124" t="s">
        <v>38</v>
      </c>
      <c r="M124">
        <v>1</v>
      </c>
      <c r="N124">
        <v>0</v>
      </c>
      <c r="O124" t="s">
        <v>38</v>
      </c>
      <c r="P124">
        <v>1</v>
      </c>
      <c r="Q124" t="s">
        <v>38</v>
      </c>
      <c r="R124" t="s">
        <v>248</v>
      </c>
    </row>
    <row r="125" spans="1:18">
      <c r="A125">
        <v>12</v>
      </c>
      <c r="B125">
        <v>20</v>
      </c>
      <c r="C125">
        <v>1</v>
      </c>
      <c r="D125">
        <v>0</v>
      </c>
      <c r="E125" t="s">
        <v>38</v>
      </c>
      <c r="F125">
        <v>1</v>
      </c>
      <c r="G125" t="s">
        <v>38</v>
      </c>
      <c r="H125">
        <v>1</v>
      </c>
      <c r="I125">
        <v>0</v>
      </c>
      <c r="J125" t="s">
        <v>38</v>
      </c>
      <c r="K125">
        <v>1</v>
      </c>
      <c r="L125" t="s">
        <v>38</v>
      </c>
      <c r="M125">
        <v>1</v>
      </c>
      <c r="N125">
        <v>0</v>
      </c>
      <c r="O125" t="s">
        <v>38</v>
      </c>
      <c r="P125">
        <v>1</v>
      </c>
      <c r="Q125" t="s">
        <v>38</v>
      </c>
      <c r="R125" t="s">
        <v>248</v>
      </c>
    </row>
    <row r="126" spans="1:18">
      <c r="A126">
        <v>12</v>
      </c>
      <c r="B126">
        <v>21</v>
      </c>
      <c r="C126">
        <v>3</v>
      </c>
      <c r="D126">
        <v>1</v>
      </c>
      <c r="E126" t="s">
        <v>38</v>
      </c>
      <c r="F126">
        <v>2</v>
      </c>
      <c r="G126" t="s">
        <v>38</v>
      </c>
      <c r="H126">
        <v>2</v>
      </c>
      <c r="I126">
        <v>0</v>
      </c>
      <c r="J126" t="s">
        <v>38</v>
      </c>
      <c r="K126">
        <v>2</v>
      </c>
      <c r="L126" t="s">
        <v>38</v>
      </c>
      <c r="M126">
        <v>4</v>
      </c>
      <c r="N126">
        <v>1</v>
      </c>
      <c r="O126" t="s">
        <v>38</v>
      </c>
      <c r="P126">
        <v>3</v>
      </c>
      <c r="Q126" t="s">
        <v>38</v>
      </c>
      <c r="R126" t="s">
        <v>248</v>
      </c>
    </row>
    <row r="127" spans="1:18">
      <c r="A127">
        <v>12</v>
      </c>
      <c r="B127">
        <v>22</v>
      </c>
      <c r="C127">
        <v>22</v>
      </c>
      <c r="D127">
        <v>5</v>
      </c>
      <c r="E127">
        <v>0.22727272727272699</v>
      </c>
      <c r="F127">
        <v>17</v>
      </c>
      <c r="G127">
        <v>0.77272727272727304</v>
      </c>
      <c r="H127">
        <v>13</v>
      </c>
      <c r="I127">
        <v>4</v>
      </c>
      <c r="J127">
        <v>0.30769230769230799</v>
      </c>
      <c r="K127">
        <v>9</v>
      </c>
      <c r="L127">
        <v>0.69230769230769196</v>
      </c>
      <c r="M127">
        <v>30</v>
      </c>
      <c r="N127">
        <v>16</v>
      </c>
      <c r="O127">
        <v>0.53333333333333299</v>
      </c>
      <c r="P127">
        <v>14</v>
      </c>
      <c r="Q127">
        <v>0.46666666666666701</v>
      </c>
      <c r="R127" t="s">
        <v>248</v>
      </c>
    </row>
    <row r="128" spans="1:18">
      <c r="A128">
        <v>12</v>
      </c>
      <c r="B128">
        <v>23</v>
      </c>
      <c r="C128">
        <v>1</v>
      </c>
      <c r="D128">
        <v>0</v>
      </c>
      <c r="E128" t="s">
        <v>38</v>
      </c>
      <c r="F128">
        <v>1</v>
      </c>
      <c r="G128" t="s">
        <v>38</v>
      </c>
      <c r="H128">
        <v>0</v>
      </c>
      <c r="I128">
        <v>0</v>
      </c>
      <c r="J128" t="s">
        <v>41</v>
      </c>
      <c r="K128">
        <v>0</v>
      </c>
      <c r="L128" t="s">
        <v>41</v>
      </c>
      <c r="M128">
        <v>1</v>
      </c>
      <c r="N128">
        <v>1</v>
      </c>
      <c r="O128" t="s">
        <v>38</v>
      </c>
      <c r="P128">
        <v>0</v>
      </c>
      <c r="Q128" t="s">
        <v>38</v>
      </c>
      <c r="R128" t="s">
        <v>248</v>
      </c>
    </row>
    <row r="129" spans="1:18">
      <c r="A129">
        <v>12</v>
      </c>
      <c r="B129">
        <v>24</v>
      </c>
      <c r="C129">
        <v>32</v>
      </c>
      <c r="D129">
        <v>8</v>
      </c>
      <c r="E129">
        <v>0.25</v>
      </c>
      <c r="F129">
        <v>24</v>
      </c>
      <c r="G129">
        <v>0.75</v>
      </c>
      <c r="H129">
        <v>23</v>
      </c>
      <c r="I129">
        <v>8</v>
      </c>
      <c r="J129">
        <v>0.34782608695652201</v>
      </c>
      <c r="K129">
        <v>15</v>
      </c>
      <c r="L129">
        <v>0.65217391304347805</v>
      </c>
      <c r="M129">
        <v>56</v>
      </c>
      <c r="N129">
        <v>31</v>
      </c>
      <c r="O129">
        <v>0.55357142857142905</v>
      </c>
      <c r="P129">
        <v>25</v>
      </c>
      <c r="Q129">
        <v>0.44642857142857101</v>
      </c>
      <c r="R129" t="s">
        <v>248</v>
      </c>
    </row>
    <row r="130" spans="1:18">
      <c r="A130">
        <v>12</v>
      </c>
      <c r="B130">
        <v>25</v>
      </c>
      <c r="C130">
        <v>11</v>
      </c>
      <c r="D130">
        <v>5</v>
      </c>
      <c r="E130">
        <v>0.45454545454545497</v>
      </c>
      <c r="F130">
        <v>6</v>
      </c>
      <c r="G130">
        <v>0.54545454545454497</v>
      </c>
      <c r="H130">
        <v>8</v>
      </c>
      <c r="I130">
        <v>3</v>
      </c>
      <c r="J130">
        <v>0.375</v>
      </c>
      <c r="K130">
        <v>5</v>
      </c>
      <c r="L130">
        <v>0.625</v>
      </c>
      <c r="M130">
        <v>14</v>
      </c>
      <c r="N130">
        <v>6</v>
      </c>
      <c r="O130">
        <v>0.42857142857142899</v>
      </c>
      <c r="P130">
        <v>8</v>
      </c>
      <c r="Q130">
        <v>0.57142857142857095</v>
      </c>
      <c r="R130" t="s">
        <v>248</v>
      </c>
    </row>
    <row r="131" spans="1:18">
      <c r="A131">
        <v>12</v>
      </c>
      <c r="B131">
        <v>27</v>
      </c>
      <c r="C131">
        <v>1</v>
      </c>
      <c r="D131">
        <v>0</v>
      </c>
      <c r="E131" t="s">
        <v>38</v>
      </c>
      <c r="F131">
        <v>1</v>
      </c>
      <c r="G131" t="s">
        <v>38</v>
      </c>
      <c r="H131">
        <v>1</v>
      </c>
      <c r="I131">
        <v>0</v>
      </c>
      <c r="J131" t="s">
        <v>38</v>
      </c>
      <c r="K131">
        <v>1</v>
      </c>
      <c r="L131" t="s">
        <v>38</v>
      </c>
      <c r="M131">
        <v>0</v>
      </c>
      <c r="N131">
        <v>0</v>
      </c>
      <c r="O131" t="s">
        <v>41</v>
      </c>
      <c r="P131">
        <v>0</v>
      </c>
      <c r="Q131" t="s">
        <v>41</v>
      </c>
      <c r="R131" t="s">
        <v>248</v>
      </c>
    </row>
    <row r="132" spans="1:18">
      <c r="A132">
        <v>12</v>
      </c>
      <c r="B132">
        <v>28</v>
      </c>
      <c r="C132">
        <v>15</v>
      </c>
      <c r="D132">
        <v>6</v>
      </c>
      <c r="E132">
        <v>0.4</v>
      </c>
      <c r="F132">
        <v>9</v>
      </c>
      <c r="G132">
        <v>0.6</v>
      </c>
      <c r="H132">
        <v>10</v>
      </c>
      <c r="I132">
        <v>4</v>
      </c>
      <c r="J132">
        <v>0.4</v>
      </c>
      <c r="K132">
        <v>6</v>
      </c>
      <c r="L132">
        <v>0.6</v>
      </c>
      <c r="M132">
        <v>24</v>
      </c>
      <c r="N132">
        <v>9</v>
      </c>
      <c r="O132">
        <v>0.375</v>
      </c>
      <c r="P132">
        <v>15</v>
      </c>
      <c r="Q132">
        <v>0.625</v>
      </c>
      <c r="R132" t="s">
        <v>248</v>
      </c>
    </row>
    <row r="133" spans="1:18">
      <c r="A133">
        <v>12</v>
      </c>
      <c r="B133">
        <v>29</v>
      </c>
      <c r="C133">
        <v>5</v>
      </c>
      <c r="D133">
        <v>2</v>
      </c>
      <c r="E133" t="s">
        <v>225</v>
      </c>
      <c r="F133">
        <v>3</v>
      </c>
      <c r="G133" t="s">
        <v>39</v>
      </c>
      <c r="H133">
        <v>2</v>
      </c>
      <c r="I133">
        <v>2</v>
      </c>
      <c r="J133" t="s">
        <v>38</v>
      </c>
      <c r="K133">
        <v>0</v>
      </c>
      <c r="L133" t="s">
        <v>38</v>
      </c>
      <c r="M133">
        <v>5</v>
      </c>
      <c r="N133">
        <v>2</v>
      </c>
      <c r="O133" t="s">
        <v>40</v>
      </c>
      <c r="P133">
        <v>3</v>
      </c>
      <c r="Q133" t="s">
        <v>39</v>
      </c>
      <c r="R133" t="s">
        <v>248</v>
      </c>
    </row>
    <row r="134" spans="1:18">
      <c r="A134">
        <v>12</v>
      </c>
      <c r="B134">
        <v>30</v>
      </c>
      <c r="C134">
        <v>10</v>
      </c>
      <c r="D134">
        <v>1</v>
      </c>
      <c r="E134" t="s">
        <v>227</v>
      </c>
      <c r="F134">
        <v>9</v>
      </c>
      <c r="G134" t="s">
        <v>46</v>
      </c>
      <c r="H134">
        <v>3</v>
      </c>
      <c r="I134">
        <v>2</v>
      </c>
      <c r="J134" t="s">
        <v>38</v>
      </c>
      <c r="K134">
        <v>1</v>
      </c>
      <c r="L134" t="s">
        <v>38</v>
      </c>
      <c r="M134">
        <v>12</v>
      </c>
      <c r="N134">
        <v>4</v>
      </c>
      <c r="O134">
        <v>0.33333333333333298</v>
      </c>
      <c r="P134">
        <v>8</v>
      </c>
      <c r="Q134">
        <v>0.66666666666666696</v>
      </c>
      <c r="R134" t="s">
        <v>248</v>
      </c>
    </row>
    <row r="135" spans="1:18">
      <c r="A135">
        <v>12</v>
      </c>
      <c r="B135">
        <v>31</v>
      </c>
      <c r="C135">
        <v>33</v>
      </c>
      <c r="D135">
        <v>8</v>
      </c>
      <c r="E135">
        <v>0.24242424242424199</v>
      </c>
      <c r="F135">
        <v>25</v>
      </c>
      <c r="G135">
        <v>0.75757575757575801</v>
      </c>
      <c r="H135">
        <v>2</v>
      </c>
      <c r="I135">
        <v>0</v>
      </c>
      <c r="J135" t="s">
        <v>38</v>
      </c>
      <c r="K135">
        <v>2</v>
      </c>
      <c r="L135" t="s">
        <v>38</v>
      </c>
      <c r="M135">
        <v>26</v>
      </c>
      <c r="N135">
        <v>13</v>
      </c>
      <c r="O135">
        <v>0.5</v>
      </c>
      <c r="P135">
        <v>13</v>
      </c>
      <c r="Q135">
        <v>0.5</v>
      </c>
      <c r="R135" t="s">
        <v>248</v>
      </c>
    </row>
    <row r="136" spans="1:18">
      <c r="A136">
        <v>12</v>
      </c>
      <c r="B136">
        <v>32</v>
      </c>
      <c r="C136">
        <v>43</v>
      </c>
      <c r="D136">
        <v>9</v>
      </c>
      <c r="E136">
        <v>0.209302325581395</v>
      </c>
      <c r="F136">
        <v>34</v>
      </c>
      <c r="G136">
        <v>0.79069767441860495</v>
      </c>
      <c r="H136">
        <v>18</v>
      </c>
      <c r="I136">
        <v>3</v>
      </c>
      <c r="J136">
        <v>0.16666666666666699</v>
      </c>
      <c r="K136">
        <v>15</v>
      </c>
      <c r="L136">
        <v>0.83333333333333304</v>
      </c>
      <c r="M136">
        <v>45</v>
      </c>
      <c r="N136">
        <v>13</v>
      </c>
      <c r="O136">
        <v>0.28888888888888897</v>
      </c>
      <c r="P136">
        <v>32</v>
      </c>
      <c r="Q136">
        <v>0.71111111111111103</v>
      </c>
      <c r="R136" t="s">
        <v>248</v>
      </c>
    </row>
    <row r="137" spans="1:18">
      <c r="A137">
        <v>12</v>
      </c>
      <c r="B137">
        <v>33</v>
      </c>
      <c r="C137">
        <v>61</v>
      </c>
      <c r="D137">
        <v>32</v>
      </c>
      <c r="E137">
        <v>0.52459016393442603</v>
      </c>
      <c r="F137">
        <v>29</v>
      </c>
      <c r="G137">
        <v>0.47540983606557402</v>
      </c>
      <c r="H137">
        <v>36</v>
      </c>
      <c r="I137">
        <v>22</v>
      </c>
      <c r="J137">
        <v>0.61111111111111105</v>
      </c>
      <c r="K137">
        <v>14</v>
      </c>
      <c r="L137">
        <v>0.38888888888888901</v>
      </c>
      <c r="M137">
        <v>79</v>
      </c>
      <c r="N137">
        <v>47</v>
      </c>
      <c r="O137">
        <v>0.594936708860759</v>
      </c>
      <c r="P137">
        <v>32</v>
      </c>
      <c r="Q137">
        <v>0.405063291139241</v>
      </c>
      <c r="R137" t="s">
        <v>248</v>
      </c>
    </row>
    <row r="138" spans="1:18">
      <c r="A138">
        <v>12</v>
      </c>
      <c r="B138">
        <v>34</v>
      </c>
      <c r="C138">
        <v>6</v>
      </c>
      <c r="D138">
        <v>2</v>
      </c>
      <c r="E138" t="s">
        <v>225</v>
      </c>
      <c r="F138">
        <v>4</v>
      </c>
      <c r="G138" t="s">
        <v>39</v>
      </c>
      <c r="H138">
        <v>3</v>
      </c>
      <c r="I138">
        <v>1</v>
      </c>
      <c r="J138" t="s">
        <v>38</v>
      </c>
      <c r="K138">
        <v>2</v>
      </c>
      <c r="L138" t="s">
        <v>38</v>
      </c>
      <c r="M138">
        <v>8</v>
      </c>
      <c r="N138">
        <v>6</v>
      </c>
      <c r="O138" t="s">
        <v>51</v>
      </c>
      <c r="P138">
        <v>2</v>
      </c>
      <c r="Q138" t="s">
        <v>50</v>
      </c>
      <c r="R138" t="s">
        <v>248</v>
      </c>
    </row>
    <row r="139" spans="1:18">
      <c r="A139">
        <v>12</v>
      </c>
      <c r="B139">
        <v>35</v>
      </c>
      <c r="C139">
        <v>4</v>
      </c>
      <c r="D139">
        <v>0</v>
      </c>
      <c r="E139" t="s">
        <v>38</v>
      </c>
      <c r="F139">
        <v>4</v>
      </c>
      <c r="G139" t="s">
        <v>38</v>
      </c>
      <c r="H139">
        <v>1</v>
      </c>
      <c r="I139">
        <v>0</v>
      </c>
      <c r="J139" t="s">
        <v>38</v>
      </c>
      <c r="K139">
        <v>1</v>
      </c>
      <c r="L139" t="s">
        <v>38</v>
      </c>
      <c r="M139">
        <v>4</v>
      </c>
      <c r="N139">
        <v>2</v>
      </c>
      <c r="O139" t="s">
        <v>38</v>
      </c>
      <c r="P139">
        <v>2</v>
      </c>
      <c r="Q139" t="s">
        <v>38</v>
      </c>
      <c r="R139" t="s">
        <v>248</v>
      </c>
    </row>
    <row r="140" spans="1:18">
      <c r="A140">
        <v>12</v>
      </c>
      <c r="B140">
        <v>36</v>
      </c>
      <c r="C140">
        <v>37</v>
      </c>
      <c r="D140">
        <v>5</v>
      </c>
      <c r="E140">
        <v>0.135135135135135</v>
      </c>
      <c r="F140">
        <v>32</v>
      </c>
      <c r="G140">
        <v>0.86486486486486502</v>
      </c>
      <c r="H140">
        <v>21</v>
      </c>
      <c r="I140">
        <v>6</v>
      </c>
      <c r="J140">
        <v>0.28571428571428598</v>
      </c>
      <c r="K140">
        <v>15</v>
      </c>
      <c r="L140">
        <v>0.71428571428571397</v>
      </c>
      <c r="M140">
        <v>34</v>
      </c>
      <c r="N140">
        <v>7</v>
      </c>
      <c r="O140">
        <v>0.20588235294117599</v>
      </c>
      <c r="P140">
        <v>27</v>
      </c>
      <c r="Q140">
        <v>0.79411764705882304</v>
      </c>
      <c r="R140" t="s">
        <v>248</v>
      </c>
    </row>
    <row r="141" spans="1:18">
      <c r="A141">
        <v>12</v>
      </c>
      <c r="B141">
        <v>37</v>
      </c>
      <c r="C141">
        <v>34</v>
      </c>
      <c r="D141">
        <v>2</v>
      </c>
      <c r="E141" t="s">
        <v>249</v>
      </c>
      <c r="F141">
        <v>32</v>
      </c>
      <c r="G141" t="s">
        <v>42</v>
      </c>
      <c r="H141">
        <v>16</v>
      </c>
      <c r="I141">
        <v>1</v>
      </c>
      <c r="J141" t="s">
        <v>45</v>
      </c>
      <c r="K141">
        <v>15</v>
      </c>
      <c r="L141" t="s">
        <v>46</v>
      </c>
      <c r="M141">
        <v>33</v>
      </c>
      <c r="N141">
        <v>9</v>
      </c>
      <c r="O141">
        <v>0.27272727272727298</v>
      </c>
      <c r="P141">
        <v>24</v>
      </c>
      <c r="Q141">
        <v>0.72727272727272696</v>
      </c>
      <c r="R141" t="s">
        <v>248</v>
      </c>
    </row>
    <row r="142" spans="1:18">
      <c r="A142">
        <v>12</v>
      </c>
      <c r="B142">
        <v>39</v>
      </c>
      <c r="C142">
        <v>1</v>
      </c>
      <c r="D142">
        <v>0</v>
      </c>
      <c r="E142" t="s">
        <v>38</v>
      </c>
      <c r="F142">
        <v>1</v>
      </c>
      <c r="G142" t="s">
        <v>38</v>
      </c>
      <c r="H142">
        <v>0</v>
      </c>
      <c r="I142">
        <v>0</v>
      </c>
      <c r="J142" t="s">
        <v>41</v>
      </c>
      <c r="K142">
        <v>0</v>
      </c>
      <c r="L142" t="s">
        <v>41</v>
      </c>
      <c r="M142">
        <v>2</v>
      </c>
      <c r="N142">
        <v>2</v>
      </c>
      <c r="O142" t="s">
        <v>38</v>
      </c>
      <c r="P142">
        <v>0</v>
      </c>
      <c r="Q142" t="s">
        <v>38</v>
      </c>
      <c r="R142" t="s">
        <v>248</v>
      </c>
    </row>
    <row r="143" spans="1:18">
      <c r="A143">
        <v>12</v>
      </c>
      <c r="B143">
        <v>40</v>
      </c>
      <c r="C143">
        <v>1</v>
      </c>
      <c r="D143">
        <v>1</v>
      </c>
      <c r="E143" t="s">
        <v>38</v>
      </c>
      <c r="F143">
        <v>0</v>
      </c>
      <c r="G143" t="s">
        <v>38</v>
      </c>
      <c r="H143">
        <v>1</v>
      </c>
      <c r="I143">
        <v>1</v>
      </c>
      <c r="J143" t="s">
        <v>38</v>
      </c>
      <c r="K143">
        <v>0</v>
      </c>
      <c r="L143" t="s">
        <v>38</v>
      </c>
      <c r="M143">
        <v>3</v>
      </c>
      <c r="N143">
        <v>3</v>
      </c>
      <c r="O143" t="s">
        <v>38</v>
      </c>
      <c r="P143">
        <v>0</v>
      </c>
      <c r="Q143" t="s">
        <v>38</v>
      </c>
      <c r="R143" t="s">
        <v>248</v>
      </c>
    </row>
    <row r="144" spans="1:18">
      <c r="A144">
        <v>12</v>
      </c>
      <c r="B144">
        <v>42</v>
      </c>
      <c r="C144">
        <v>4</v>
      </c>
      <c r="D144">
        <v>2</v>
      </c>
      <c r="E144" t="s">
        <v>38</v>
      </c>
      <c r="F144">
        <v>2</v>
      </c>
      <c r="G144" t="s">
        <v>38</v>
      </c>
      <c r="H144">
        <v>3</v>
      </c>
      <c r="I144">
        <v>3</v>
      </c>
      <c r="J144" t="s">
        <v>38</v>
      </c>
      <c r="K144">
        <v>0</v>
      </c>
      <c r="L144" t="s">
        <v>38</v>
      </c>
      <c r="M144">
        <v>9</v>
      </c>
      <c r="N144">
        <v>6</v>
      </c>
      <c r="O144">
        <v>0.66666666666666696</v>
      </c>
      <c r="P144">
        <v>3</v>
      </c>
      <c r="Q144">
        <v>0.33333333333333298</v>
      </c>
      <c r="R144" t="s">
        <v>248</v>
      </c>
    </row>
    <row r="145" spans="1:18">
      <c r="A145">
        <v>12</v>
      </c>
      <c r="B145">
        <v>44</v>
      </c>
      <c r="C145">
        <v>0</v>
      </c>
      <c r="D145">
        <v>0</v>
      </c>
      <c r="E145" t="s">
        <v>41</v>
      </c>
      <c r="F145">
        <v>0</v>
      </c>
      <c r="G145" t="s">
        <v>41</v>
      </c>
      <c r="H145">
        <v>0</v>
      </c>
      <c r="I145">
        <v>0</v>
      </c>
      <c r="J145" t="s">
        <v>41</v>
      </c>
      <c r="K145">
        <v>0</v>
      </c>
      <c r="L145" t="s">
        <v>41</v>
      </c>
      <c r="M145">
        <v>2</v>
      </c>
      <c r="N145">
        <v>2</v>
      </c>
      <c r="O145" t="s">
        <v>38</v>
      </c>
      <c r="P145">
        <v>0</v>
      </c>
      <c r="Q145" t="s">
        <v>38</v>
      </c>
      <c r="R145" t="s">
        <v>248</v>
      </c>
    </row>
    <row r="146" spans="1:18">
      <c r="A146">
        <v>12</v>
      </c>
      <c r="B146">
        <v>45</v>
      </c>
      <c r="C146">
        <v>10</v>
      </c>
      <c r="D146">
        <v>1</v>
      </c>
      <c r="E146" t="s">
        <v>227</v>
      </c>
      <c r="F146">
        <v>9</v>
      </c>
      <c r="G146" t="s">
        <v>46</v>
      </c>
      <c r="H146">
        <v>3</v>
      </c>
      <c r="I146">
        <v>1</v>
      </c>
      <c r="J146" t="s">
        <v>38</v>
      </c>
      <c r="K146">
        <v>2</v>
      </c>
      <c r="L146" t="s">
        <v>38</v>
      </c>
      <c r="M146">
        <v>8</v>
      </c>
      <c r="N146">
        <v>2</v>
      </c>
      <c r="O146" t="s">
        <v>40</v>
      </c>
      <c r="P146">
        <v>6</v>
      </c>
      <c r="Q146" t="s">
        <v>39</v>
      </c>
      <c r="R146" t="s">
        <v>248</v>
      </c>
    </row>
    <row r="147" spans="1:18">
      <c r="A147">
        <v>12</v>
      </c>
      <c r="B147">
        <v>46</v>
      </c>
      <c r="C147">
        <v>2</v>
      </c>
      <c r="D147">
        <v>0</v>
      </c>
      <c r="E147" t="s">
        <v>38</v>
      </c>
      <c r="F147">
        <v>2</v>
      </c>
      <c r="G147" t="s">
        <v>38</v>
      </c>
      <c r="H147">
        <v>2</v>
      </c>
      <c r="I147">
        <v>0</v>
      </c>
      <c r="J147" t="s">
        <v>38</v>
      </c>
      <c r="K147">
        <v>2</v>
      </c>
      <c r="L147" t="s">
        <v>38</v>
      </c>
      <c r="M147">
        <v>3</v>
      </c>
      <c r="N147">
        <v>0</v>
      </c>
      <c r="O147" t="s">
        <v>38</v>
      </c>
      <c r="P147">
        <v>3</v>
      </c>
      <c r="Q147" t="s">
        <v>38</v>
      </c>
      <c r="R147" t="s">
        <v>248</v>
      </c>
    </row>
    <row r="148" spans="1:18">
      <c r="A148">
        <v>12</v>
      </c>
      <c r="B148">
        <v>48</v>
      </c>
      <c r="C148">
        <v>2</v>
      </c>
      <c r="D148">
        <v>2</v>
      </c>
      <c r="E148" t="s">
        <v>38</v>
      </c>
      <c r="F148">
        <v>0</v>
      </c>
      <c r="G148" t="s">
        <v>38</v>
      </c>
      <c r="H148">
        <v>1</v>
      </c>
      <c r="I148">
        <v>1</v>
      </c>
      <c r="J148" t="s">
        <v>38</v>
      </c>
      <c r="K148">
        <v>0</v>
      </c>
      <c r="L148" t="s">
        <v>38</v>
      </c>
      <c r="M148">
        <v>4</v>
      </c>
      <c r="N148">
        <v>2</v>
      </c>
      <c r="O148" t="s">
        <v>38</v>
      </c>
      <c r="P148">
        <v>2</v>
      </c>
      <c r="Q148" t="s">
        <v>38</v>
      </c>
      <c r="R148" t="s">
        <v>248</v>
      </c>
    </row>
    <row r="149" spans="1:18">
      <c r="A149">
        <v>12</v>
      </c>
      <c r="B149">
        <v>51</v>
      </c>
      <c r="C149">
        <v>5</v>
      </c>
      <c r="D149">
        <v>2</v>
      </c>
      <c r="E149" t="s">
        <v>225</v>
      </c>
      <c r="F149">
        <v>3</v>
      </c>
      <c r="G149" t="s">
        <v>39</v>
      </c>
      <c r="H149">
        <v>3</v>
      </c>
      <c r="I149">
        <v>2</v>
      </c>
      <c r="J149" t="s">
        <v>38</v>
      </c>
      <c r="K149">
        <v>1</v>
      </c>
      <c r="L149" t="s">
        <v>38</v>
      </c>
      <c r="M149">
        <v>6</v>
      </c>
      <c r="N149">
        <v>3</v>
      </c>
      <c r="O149">
        <v>0.5</v>
      </c>
      <c r="P149">
        <v>3</v>
      </c>
      <c r="Q149">
        <v>0.5</v>
      </c>
      <c r="R149" t="s">
        <v>248</v>
      </c>
    </row>
    <row r="150" spans="1:18">
      <c r="A150">
        <v>12</v>
      </c>
      <c r="B150">
        <v>52</v>
      </c>
      <c r="C150">
        <v>18</v>
      </c>
      <c r="D150">
        <v>7</v>
      </c>
      <c r="E150">
        <v>0.38888888888888901</v>
      </c>
      <c r="F150">
        <v>11</v>
      </c>
      <c r="G150">
        <v>0.61111111111111105</v>
      </c>
      <c r="H150">
        <v>10</v>
      </c>
      <c r="I150">
        <v>7</v>
      </c>
      <c r="J150">
        <v>0.7</v>
      </c>
      <c r="K150">
        <v>3</v>
      </c>
      <c r="L150">
        <v>0.3</v>
      </c>
      <c r="M150">
        <v>23</v>
      </c>
      <c r="N150">
        <v>12</v>
      </c>
      <c r="O150">
        <v>0.52173913043478304</v>
      </c>
      <c r="P150">
        <v>11</v>
      </c>
      <c r="Q150">
        <v>0.47826086956521702</v>
      </c>
      <c r="R150" t="s">
        <v>248</v>
      </c>
    </row>
    <row r="151" spans="1:18">
      <c r="A151">
        <v>12</v>
      </c>
      <c r="B151">
        <v>54</v>
      </c>
      <c r="C151">
        <v>8</v>
      </c>
      <c r="D151">
        <v>0</v>
      </c>
      <c r="E151" t="s">
        <v>226</v>
      </c>
      <c r="F151">
        <v>8</v>
      </c>
      <c r="G151" t="s">
        <v>51</v>
      </c>
      <c r="H151">
        <v>6</v>
      </c>
      <c r="I151">
        <v>0</v>
      </c>
      <c r="J151" t="s">
        <v>40</v>
      </c>
      <c r="K151">
        <v>6</v>
      </c>
      <c r="L151" t="s">
        <v>39</v>
      </c>
      <c r="M151">
        <v>8</v>
      </c>
      <c r="N151">
        <v>0</v>
      </c>
      <c r="O151" t="s">
        <v>40</v>
      </c>
      <c r="P151">
        <v>8</v>
      </c>
      <c r="Q151" t="s">
        <v>39</v>
      </c>
      <c r="R151" t="s">
        <v>248</v>
      </c>
    </row>
    <row r="152" spans="1:18">
      <c r="A152">
        <v>12</v>
      </c>
      <c r="B152">
        <v>55</v>
      </c>
      <c r="C152">
        <v>8</v>
      </c>
      <c r="D152">
        <v>0</v>
      </c>
      <c r="E152" t="s">
        <v>226</v>
      </c>
      <c r="F152">
        <v>8</v>
      </c>
      <c r="G152" t="s">
        <v>51</v>
      </c>
      <c r="H152">
        <v>3</v>
      </c>
      <c r="I152">
        <v>0</v>
      </c>
      <c r="J152" t="s">
        <v>38</v>
      </c>
      <c r="K152">
        <v>3</v>
      </c>
      <c r="L152" t="s">
        <v>38</v>
      </c>
      <c r="M152">
        <v>10</v>
      </c>
      <c r="N152">
        <v>3</v>
      </c>
      <c r="O152">
        <v>0.3</v>
      </c>
      <c r="P152">
        <v>7</v>
      </c>
      <c r="Q152">
        <v>0.7</v>
      </c>
      <c r="R152" t="s">
        <v>248</v>
      </c>
    </row>
    <row r="153" spans="1:18">
      <c r="A153">
        <v>12</v>
      </c>
      <c r="B153">
        <v>56</v>
      </c>
      <c r="C153">
        <v>2</v>
      </c>
      <c r="D153">
        <v>1</v>
      </c>
      <c r="E153" t="s">
        <v>38</v>
      </c>
      <c r="F153">
        <v>1</v>
      </c>
      <c r="G153" t="s">
        <v>38</v>
      </c>
      <c r="H153">
        <v>0</v>
      </c>
      <c r="I153">
        <v>0</v>
      </c>
      <c r="J153" t="s">
        <v>41</v>
      </c>
      <c r="K153">
        <v>0</v>
      </c>
      <c r="L153" t="s">
        <v>41</v>
      </c>
      <c r="M153">
        <v>1</v>
      </c>
      <c r="N153">
        <v>1</v>
      </c>
      <c r="O153" t="s">
        <v>38</v>
      </c>
      <c r="P153">
        <v>0</v>
      </c>
      <c r="Q153" t="s">
        <v>38</v>
      </c>
      <c r="R153" t="s">
        <v>248</v>
      </c>
    </row>
    <row r="154" spans="1:18">
      <c r="A154">
        <v>12</v>
      </c>
      <c r="B154">
        <v>98</v>
      </c>
      <c r="C154">
        <v>3</v>
      </c>
      <c r="D154">
        <v>0</v>
      </c>
      <c r="E154" t="s">
        <v>38</v>
      </c>
      <c r="F154">
        <v>3</v>
      </c>
      <c r="G154" t="s">
        <v>38</v>
      </c>
      <c r="H154">
        <v>0</v>
      </c>
      <c r="I154">
        <v>0</v>
      </c>
      <c r="J154" t="s">
        <v>41</v>
      </c>
      <c r="K154">
        <v>0</v>
      </c>
      <c r="L154" t="s">
        <v>41</v>
      </c>
      <c r="M154">
        <v>1</v>
      </c>
      <c r="N154">
        <v>0</v>
      </c>
      <c r="O154" t="s">
        <v>38</v>
      </c>
      <c r="P154">
        <v>1</v>
      </c>
      <c r="Q154" t="s">
        <v>38</v>
      </c>
      <c r="R154" t="s">
        <v>248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A13" sqref="A13"/>
    </sheetView>
  </sheetViews>
  <sheetFormatPr defaultRowHeight="12.75"/>
  <cols>
    <col min="1" max="1" width="18.140625" bestFit="1" customWidth="1"/>
    <col min="2" max="2" width="9.5703125" bestFit="1" customWidth="1"/>
    <col min="3" max="3" width="39.28515625" bestFit="1" customWidth="1"/>
  </cols>
  <sheetData>
    <row r="1" spans="1:4">
      <c r="A1" t="s">
        <v>251</v>
      </c>
      <c r="B1" t="s">
        <v>104</v>
      </c>
      <c r="C1" t="s">
        <v>250</v>
      </c>
      <c r="D1" t="s">
        <v>107</v>
      </c>
    </row>
    <row r="2" spans="1:4">
      <c r="A2" t="s">
        <v>44</v>
      </c>
      <c r="B2">
        <v>3</v>
      </c>
      <c r="C2" t="s">
        <v>254</v>
      </c>
      <c r="D2" t="s">
        <v>255</v>
      </c>
    </row>
    <row r="3" spans="1:4">
      <c r="A3" t="s">
        <v>47</v>
      </c>
      <c r="B3">
        <v>4</v>
      </c>
      <c r="C3" t="s">
        <v>256</v>
      </c>
      <c r="D3" t="s">
        <v>257</v>
      </c>
    </row>
    <row r="4" spans="1:4">
      <c r="A4" t="s">
        <v>99</v>
      </c>
      <c r="B4">
        <v>56</v>
      </c>
      <c r="C4" t="s">
        <v>355</v>
      </c>
      <c r="D4" t="s">
        <v>356</v>
      </c>
    </row>
    <row r="5" spans="1:4">
      <c r="A5" t="s">
        <v>359</v>
      </c>
      <c r="B5">
        <v>99</v>
      </c>
      <c r="C5" t="s">
        <v>358</v>
      </c>
      <c r="D5" t="s">
        <v>358</v>
      </c>
    </row>
    <row r="6" spans="1:4">
      <c r="A6" t="s">
        <v>48</v>
      </c>
      <c r="B6">
        <v>5</v>
      </c>
      <c r="C6" t="s">
        <v>258</v>
      </c>
      <c r="D6" t="s">
        <v>259</v>
      </c>
    </row>
    <row r="7" spans="1:4">
      <c r="A7" t="s">
        <v>49</v>
      </c>
      <c r="B7">
        <v>6</v>
      </c>
      <c r="C7" t="s">
        <v>260</v>
      </c>
      <c r="D7" t="s">
        <v>261</v>
      </c>
    </row>
    <row r="8" spans="1:4">
      <c r="A8" t="s">
        <v>52</v>
      </c>
      <c r="B8">
        <v>7</v>
      </c>
      <c r="C8" t="s">
        <v>262</v>
      </c>
      <c r="D8" t="s">
        <v>263</v>
      </c>
    </row>
    <row r="9" spans="1:4">
      <c r="A9" t="s">
        <v>53</v>
      </c>
      <c r="B9">
        <v>8</v>
      </c>
      <c r="C9" t="s">
        <v>264</v>
      </c>
      <c r="D9" t="s">
        <v>265</v>
      </c>
    </row>
    <row r="10" spans="1:4">
      <c r="A10" t="s">
        <v>54</v>
      </c>
      <c r="B10">
        <v>9</v>
      </c>
      <c r="C10" t="s">
        <v>266</v>
      </c>
      <c r="D10" t="s">
        <v>267</v>
      </c>
    </row>
    <row r="11" spans="1:4">
      <c r="A11" t="s">
        <v>55</v>
      </c>
      <c r="B11">
        <v>10</v>
      </c>
      <c r="C11" t="s">
        <v>268</v>
      </c>
      <c r="D11" t="s">
        <v>269</v>
      </c>
    </row>
    <row r="12" spans="1:4">
      <c r="A12" t="s">
        <v>56</v>
      </c>
      <c r="B12">
        <v>11</v>
      </c>
      <c r="C12" t="s">
        <v>270</v>
      </c>
      <c r="D12" t="s">
        <v>271</v>
      </c>
    </row>
    <row r="13" spans="1:4">
      <c r="A13" t="s">
        <v>57</v>
      </c>
      <c r="B13">
        <v>12</v>
      </c>
      <c r="C13" t="s">
        <v>272</v>
      </c>
      <c r="D13" t="s">
        <v>273</v>
      </c>
    </row>
    <row r="14" spans="1:4">
      <c r="A14" t="s">
        <v>58</v>
      </c>
      <c r="B14">
        <v>13</v>
      </c>
      <c r="C14" t="s">
        <v>274</v>
      </c>
      <c r="D14" t="s">
        <v>275</v>
      </c>
    </row>
    <row r="15" spans="1:4">
      <c r="A15" t="s">
        <v>59</v>
      </c>
      <c r="B15">
        <v>14</v>
      </c>
      <c r="C15" t="s">
        <v>276</v>
      </c>
      <c r="D15" t="s">
        <v>277</v>
      </c>
    </row>
    <row r="16" spans="1:4">
      <c r="A16" t="s">
        <v>37</v>
      </c>
      <c r="B16">
        <v>2</v>
      </c>
      <c r="C16" t="s">
        <v>252</v>
      </c>
      <c r="D16" t="s">
        <v>253</v>
      </c>
    </row>
    <row r="17" spans="1:4">
      <c r="A17" t="s">
        <v>60</v>
      </c>
      <c r="B17">
        <v>15</v>
      </c>
      <c r="C17" t="s">
        <v>278</v>
      </c>
      <c r="D17" t="s">
        <v>279</v>
      </c>
    </row>
    <row r="18" spans="1:4">
      <c r="A18" t="s">
        <v>61</v>
      </c>
      <c r="B18">
        <v>16</v>
      </c>
      <c r="C18" t="s">
        <v>280</v>
      </c>
      <c r="D18" t="s">
        <v>281</v>
      </c>
    </row>
    <row r="19" spans="1:4">
      <c r="A19" t="s">
        <v>62</v>
      </c>
      <c r="B19">
        <v>17</v>
      </c>
      <c r="C19" t="s">
        <v>282</v>
      </c>
      <c r="D19" t="s">
        <v>283</v>
      </c>
    </row>
    <row r="20" spans="1:4">
      <c r="A20" t="s">
        <v>63</v>
      </c>
      <c r="B20">
        <v>18</v>
      </c>
      <c r="C20" t="s">
        <v>284</v>
      </c>
      <c r="D20" t="s">
        <v>285</v>
      </c>
    </row>
    <row r="21" spans="1:4">
      <c r="A21" t="s">
        <v>64</v>
      </c>
      <c r="B21">
        <v>19</v>
      </c>
      <c r="C21" t="s">
        <v>286</v>
      </c>
      <c r="D21" t="s">
        <v>287</v>
      </c>
    </row>
    <row r="22" spans="1:4">
      <c r="A22" t="s">
        <v>65</v>
      </c>
      <c r="B22">
        <v>20</v>
      </c>
      <c r="C22" t="s">
        <v>288</v>
      </c>
      <c r="D22" t="s">
        <v>289</v>
      </c>
    </row>
    <row r="23" spans="1:4">
      <c r="A23" t="s">
        <v>66</v>
      </c>
      <c r="B23">
        <v>21</v>
      </c>
      <c r="C23" t="s">
        <v>290</v>
      </c>
      <c r="D23" t="s">
        <v>291</v>
      </c>
    </row>
    <row r="24" spans="1:4">
      <c r="A24" t="s">
        <v>67</v>
      </c>
      <c r="B24">
        <v>22</v>
      </c>
      <c r="C24" t="s">
        <v>292</v>
      </c>
      <c r="D24" t="s">
        <v>293</v>
      </c>
    </row>
    <row r="25" spans="1:4">
      <c r="A25" t="s">
        <v>68</v>
      </c>
      <c r="B25">
        <v>23</v>
      </c>
      <c r="C25" t="s">
        <v>294</v>
      </c>
      <c r="D25" t="s">
        <v>295</v>
      </c>
    </row>
    <row r="26" spans="1:4">
      <c r="A26" t="s">
        <v>98</v>
      </c>
      <c r="B26">
        <v>55</v>
      </c>
      <c r="C26" t="s">
        <v>353</v>
      </c>
      <c r="D26" t="s">
        <v>354</v>
      </c>
    </row>
    <row r="27" spans="1:4">
      <c r="A27" t="s">
        <v>69</v>
      </c>
      <c r="B27">
        <v>24</v>
      </c>
      <c r="C27" t="s">
        <v>296</v>
      </c>
      <c r="D27" t="s">
        <v>297</v>
      </c>
    </row>
    <row r="28" spans="1:4">
      <c r="A28" t="s">
        <v>70</v>
      </c>
      <c r="B28">
        <v>25</v>
      </c>
      <c r="C28" t="s">
        <v>298</v>
      </c>
      <c r="D28" t="s">
        <v>299</v>
      </c>
    </row>
    <row r="29" spans="1:4">
      <c r="A29" t="s">
        <v>71</v>
      </c>
      <c r="B29">
        <v>27</v>
      </c>
      <c r="C29" t="s">
        <v>300</v>
      </c>
      <c r="D29" t="s">
        <v>301</v>
      </c>
    </row>
    <row r="30" spans="1:4">
      <c r="A30" t="s">
        <v>72</v>
      </c>
      <c r="B30">
        <v>28</v>
      </c>
      <c r="C30" t="s">
        <v>302</v>
      </c>
      <c r="D30" t="s">
        <v>303</v>
      </c>
    </row>
    <row r="31" spans="1:4">
      <c r="A31" t="s">
        <v>73</v>
      </c>
      <c r="B31">
        <v>29</v>
      </c>
      <c r="C31" t="s">
        <v>304</v>
      </c>
      <c r="D31" t="s">
        <v>305</v>
      </c>
    </row>
    <row r="32" spans="1:4">
      <c r="A32" t="s">
        <v>74</v>
      </c>
      <c r="B32">
        <v>30</v>
      </c>
      <c r="C32" t="s">
        <v>306</v>
      </c>
      <c r="D32" t="s">
        <v>307</v>
      </c>
    </row>
    <row r="33" spans="1:4">
      <c r="A33" t="s">
        <v>75</v>
      </c>
      <c r="B33">
        <v>31</v>
      </c>
      <c r="C33" t="s">
        <v>308</v>
      </c>
      <c r="D33" t="s">
        <v>309</v>
      </c>
    </row>
    <row r="34" spans="1:4">
      <c r="A34" t="s">
        <v>76</v>
      </c>
      <c r="B34">
        <v>32</v>
      </c>
      <c r="C34" t="s">
        <v>310</v>
      </c>
      <c r="D34" t="s">
        <v>311</v>
      </c>
    </row>
    <row r="35" spans="1:4">
      <c r="A35" t="s">
        <v>77</v>
      </c>
      <c r="B35">
        <v>33</v>
      </c>
      <c r="C35" t="s">
        <v>312</v>
      </c>
      <c r="D35" t="s">
        <v>313</v>
      </c>
    </row>
    <row r="36" spans="1:4">
      <c r="A36" t="s">
        <v>100</v>
      </c>
      <c r="B36">
        <v>98</v>
      </c>
      <c r="C36" t="s">
        <v>357</v>
      </c>
      <c r="D36" t="s">
        <v>357</v>
      </c>
    </row>
    <row r="37" spans="1:4">
      <c r="A37" t="s">
        <v>78</v>
      </c>
      <c r="B37">
        <v>34</v>
      </c>
      <c r="C37" t="s">
        <v>314</v>
      </c>
      <c r="D37" t="s">
        <v>315</v>
      </c>
    </row>
    <row r="38" spans="1:4">
      <c r="A38" t="s">
        <v>79</v>
      </c>
      <c r="B38">
        <v>35</v>
      </c>
      <c r="C38" t="s">
        <v>316</v>
      </c>
      <c r="D38" t="s">
        <v>316</v>
      </c>
    </row>
    <row r="39" spans="1:4">
      <c r="A39" t="s">
        <v>80</v>
      </c>
      <c r="B39">
        <v>36</v>
      </c>
      <c r="C39" t="s">
        <v>317</v>
      </c>
      <c r="D39" t="s">
        <v>318</v>
      </c>
    </row>
    <row r="40" spans="1:4">
      <c r="A40" t="s">
        <v>81</v>
      </c>
      <c r="B40">
        <v>37</v>
      </c>
      <c r="C40" t="s">
        <v>319</v>
      </c>
      <c r="D40" t="s">
        <v>320</v>
      </c>
    </row>
    <row r="41" spans="1:4">
      <c r="A41" t="s">
        <v>82</v>
      </c>
      <c r="B41">
        <v>38</v>
      </c>
      <c r="C41" t="s">
        <v>321</v>
      </c>
      <c r="D41" t="s">
        <v>322</v>
      </c>
    </row>
    <row r="42" spans="1:4">
      <c r="A42" t="s">
        <v>83</v>
      </c>
      <c r="B42">
        <v>39</v>
      </c>
      <c r="C42" t="s">
        <v>323</v>
      </c>
      <c r="D42" t="s">
        <v>324</v>
      </c>
    </row>
    <row r="43" spans="1:4">
      <c r="A43" t="s">
        <v>84</v>
      </c>
      <c r="B43">
        <v>40</v>
      </c>
      <c r="C43" t="s">
        <v>325</v>
      </c>
      <c r="D43" t="s">
        <v>326</v>
      </c>
    </row>
    <row r="44" spans="1:4">
      <c r="A44" t="s">
        <v>89</v>
      </c>
      <c r="B44">
        <v>46</v>
      </c>
      <c r="C44" t="s">
        <v>335</v>
      </c>
      <c r="D44" t="s">
        <v>336</v>
      </c>
    </row>
    <row r="45" spans="1:4">
      <c r="A45" t="s">
        <v>85</v>
      </c>
      <c r="B45">
        <v>42</v>
      </c>
      <c r="C45" t="s">
        <v>327</v>
      </c>
      <c r="D45" t="s">
        <v>328</v>
      </c>
    </row>
    <row r="46" spans="1:4">
      <c r="A46" t="s">
        <v>86</v>
      </c>
      <c r="B46">
        <v>43</v>
      </c>
      <c r="C46" t="s">
        <v>329</v>
      </c>
      <c r="D46" t="s">
        <v>330</v>
      </c>
    </row>
    <row r="47" spans="1:4">
      <c r="A47" t="s">
        <v>87</v>
      </c>
      <c r="B47">
        <v>44</v>
      </c>
      <c r="C47" t="s">
        <v>331</v>
      </c>
      <c r="D47" t="s">
        <v>332</v>
      </c>
    </row>
    <row r="48" spans="1:4">
      <c r="A48" t="s">
        <v>88</v>
      </c>
      <c r="B48">
        <v>45</v>
      </c>
      <c r="C48" t="s">
        <v>333</v>
      </c>
      <c r="D48" t="s">
        <v>334</v>
      </c>
    </row>
    <row r="49" spans="1:4">
      <c r="A49" t="s">
        <v>96</v>
      </c>
      <c r="B49">
        <v>53</v>
      </c>
      <c r="C49" t="s">
        <v>349</v>
      </c>
      <c r="D49" t="s">
        <v>350</v>
      </c>
    </row>
    <row r="50" spans="1:4">
      <c r="A50" t="s">
        <v>90</v>
      </c>
      <c r="B50">
        <v>47</v>
      </c>
      <c r="C50" t="s">
        <v>337</v>
      </c>
      <c r="D50" t="s">
        <v>338</v>
      </c>
    </row>
    <row r="51" spans="1:4">
      <c r="A51" t="s">
        <v>91</v>
      </c>
      <c r="B51">
        <v>48</v>
      </c>
      <c r="C51" t="s">
        <v>339</v>
      </c>
      <c r="D51" t="s">
        <v>340</v>
      </c>
    </row>
    <row r="52" spans="1:4">
      <c r="A52" t="s">
        <v>92</v>
      </c>
      <c r="B52">
        <v>49</v>
      </c>
      <c r="C52" t="s">
        <v>341</v>
      </c>
      <c r="D52" t="s">
        <v>342</v>
      </c>
    </row>
    <row r="53" spans="1:4">
      <c r="A53" t="s">
        <v>93</v>
      </c>
      <c r="B53">
        <v>50</v>
      </c>
      <c r="C53" t="s">
        <v>343</v>
      </c>
      <c r="D53" t="s">
        <v>344</v>
      </c>
    </row>
    <row r="54" spans="1:4">
      <c r="A54" t="s">
        <v>94</v>
      </c>
      <c r="B54">
        <v>51</v>
      </c>
      <c r="C54" t="s">
        <v>345</v>
      </c>
      <c r="D54" t="s">
        <v>346</v>
      </c>
    </row>
    <row r="55" spans="1:4">
      <c r="A55" t="s">
        <v>95</v>
      </c>
      <c r="B55">
        <v>52</v>
      </c>
      <c r="C55" t="s">
        <v>347</v>
      </c>
      <c r="D55" t="s">
        <v>348</v>
      </c>
    </row>
    <row r="56" spans="1:4">
      <c r="A56" t="s">
        <v>97</v>
      </c>
      <c r="B56">
        <v>54</v>
      </c>
      <c r="C56" t="s">
        <v>351</v>
      </c>
      <c r="D56" t="s">
        <v>352</v>
      </c>
    </row>
  </sheetData>
  <phoneticPr fontId="1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H10" sqref="H10"/>
    </sheetView>
  </sheetViews>
  <sheetFormatPr defaultRowHeight="12.75"/>
  <cols>
    <col min="1" max="1" width="18.140625" bestFit="1" customWidth="1"/>
  </cols>
  <sheetData>
    <row r="1" spans="1:4">
      <c r="A1" t="s">
        <v>251</v>
      </c>
      <c r="B1" t="s">
        <v>104</v>
      </c>
      <c r="C1" t="s">
        <v>250</v>
      </c>
      <c r="D1" t="s">
        <v>107</v>
      </c>
    </row>
    <row r="2" spans="1:4">
      <c r="A2" t="s">
        <v>37</v>
      </c>
      <c r="B2">
        <v>2</v>
      </c>
      <c r="C2" t="s">
        <v>252</v>
      </c>
      <c r="D2" t="s">
        <v>253</v>
      </c>
    </row>
    <row r="3" spans="1:4">
      <c r="A3" t="s">
        <v>44</v>
      </c>
      <c r="B3">
        <v>3</v>
      </c>
      <c r="C3" t="s">
        <v>254</v>
      </c>
      <c r="D3" t="s">
        <v>255</v>
      </c>
    </row>
    <row r="4" spans="1:4">
      <c r="A4" t="s">
        <v>47</v>
      </c>
      <c r="B4">
        <v>4</v>
      </c>
      <c r="C4" t="s">
        <v>256</v>
      </c>
      <c r="D4" t="s">
        <v>257</v>
      </c>
    </row>
    <row r="5" spans="1:4">
      <c r="A5" t="s">
        <v>48</v>
      </c>
      <c r="B5">
        <v>5</v>
      </c>
      <c r="C5" t="s">
        <v>258</v>
      </c>
      <c r="D5" t="s">
        <v>259</v>
      </c>
    </row>
    <row r="6" spans="1:4">
      <c r="A6" t="s">
        <v>49</v>
      </c>
      <c r="B6">
        <v>6</v>
      </c>
      <c r="C6" t="s">
        <v>260</v>
      </c>
      <c r="D6" t="s">
        <v>261</v>
      </c>
    </row>
    <row r="7" spans="1:4">
      <c r="A7" t="s">
        <v>52</v>
      </c>
      <c r="B7">
        <v>7</v>
      </c>
      <c r="C7" t="s">
        <v>262</v>
      </c>
      <c r="D7" t="s">
        <v>263</v>
      </c>
    </row>
    <row r="8" spans="1:4">
      <c r="A8" t="s">
        <v>53</v>
      </c>
      <c r="B8">
        <v>8</v>
      </c>
      <c r="C8" t="s">
        <v>264</v>
      </c>
      <c r="D8" t="s">
        <v>265</v>
      </c>
    </row>
    <row r="9" spans="1:4">
      <c r="A9" t="s">
        <v>54</v>
      </c>
      <c r="B9">
        <v>9</v>
      </c>
      <c r="C9" t="s">
        <v>266</v>
      </c>
      <c r="D9" t="s">
        <v>267</v>
      </c>
    </row>
    <row r="10" spans="1:4">
      <c r="A10" t="s">
        <v>55</v>
      </c>
      <c r="B10">
        <v>10</v>
      </c>
      <c r="C10" t="s">
        <v>268</v>
      </c>
      <c r="D10" t="s">
        <v>269</v>
      </c>
    </row>
    <row r="11" spans="1:4">
      <c r="A11" t="s">
        <v>56</v>
      </c>
      <c r="B11">
        <v>11</v>
      </c>
      <c r="C11" t="s">
        <v>270</v>
      </c>
      <c r="D11" t="s">
        <v>271</v>
      </c>
    </row>
    <row r="12" spans="1:4">
      <c r="A12" t="s">
        <v>57</v>
      </c>
      <c r="B12">
        <v>12</v>
      </c>
      <c r="C12" t="s">
        <v>272</v>
      </c>
      <c r="D12" t="s">
        <v>273</v>
      </c>
    </row>
    <row r="13" spans="1:4">
      <c r="A13" t="s">
        <v>58</v>
      </c>
      <c r="B13">
        <v>13</v>
      </c>
      <c r="C13" t="s">
        <v>274</v>
      </c>
      <c r="D13" t="s">
        <v>275</v>
      </c>
    </row>
    <row r="14" spans="1:4">
      <c r="A14" t="s">
        <v>59</v>
      </c>
      <c r="B14">
        <v>14</v>
      </c>
      <c r="C14" t="s">
        <v>276</v>
      </c>
      <c r="D14" t="s">
        <v>277</v>
      </c>
    </row>
    <row r="15" spans="1:4">
      <c r="A15" t="s">
        <v>60</v>
      </c>
      <c r="B15">
        <v>15</v>
      </c>
      <c r="C15" t="s">
        <v>278</v>
      </c>
      <c r="D15" t="s">
        <v>279</v>
      </c>
    </row>
    <row r="16" spans="1:4">
      <c r="A16" t="s">
        <v>61</v>
      </c>
      <c r="B16">
        <v>16</v>
      </c>
      <c r="C16" t="s">
        <v>280</v>
      </c>
      <c r="D16" t="s">
        <v>281</v>
      </c>
    </row>
    <row r="17" spans="1:4">
      <c r="A17" t="s">
        <v>62</v>
      </c>
      <c r="B17">
        <v>17</v>
      </c>
      <c r="C17" t="s">
        <v>282</v>
      </c>
      <c r="D17" t="s">
        <v>283</v>
      </c>
    </row>
    <row r="18" spans="1:4">
      <c r="A18" t="s">
        <v>63</v>
      </c>
      <c r="B18">
        <v>18</v>
      </c>
      <c r="C18" t="s">
        <v>284</v>
      </c>
      <c r="D18" t="s">
        <v>285</v>
      </c>
    </row>
    <row r="19" spans="1:4">
      <c r="A19" t="s">
        <v>64</v>
      </c>
      <c r="B19">
        <v>19</v>
      </c>
      <c r="C19" t="s">
        <v>286</v>
      </c>
      <c r="D19" t="s">
        <v>287</v>
      </c>
    </row>
    <row r="20" spans="1:4">
      <c r="A20" t="s">
        <v>65</v>
      </c>
      <c r="B20">
        <v>20</v>
      </c>
      <c r="C20" t="s">
        <v>288</v>
      </c>
      <c r="D20" t="s">
        <v>289</v>
      </c>
    </row>
    <row r="21" spans="1:4">
      <c r="A21" t="s">
        <v>66</v>
      </c>
      <c r="B21">
        <v>21</v>
      </c>
      <c r="C21" t="s">
        <v>290</v>
      </c>
      <c r="D21" t="s">
        <v>291</v>
      </c>
    </row>
    <row r="22" spans="1:4">
      <c r="A22" t="s">
        <v>67</v>
      </c>
      <c r="B22">
        <v>22</v>
      </c>
      <c r="C22" t="s">
        <v>292</v>
      </c>
      <c r="D22" t="s">
        <v>293</v>
      </c>
    </row>
    <row r="23" spans="1:4">
      <c r="A23" t="s">
        <v>68</v>
      </c>
      <c r="B23">
        <v>23</v>
      </c>
      <c r="C23" t="s">
        <v>294</v>
      </c>
      <c r="D23" t="s">
        <v>295</v>
      </c>
    </row>
    <row r="24" spans="1:4">
      <c r="A24" t="s">
        <v>69</v>
      </c>
      <c r="B24">
        <v>24</v>
      </c>
      <c r="C24" t="s">
        <v>296</v>
      </c>
      <c r="D24" t="s">
        <v>297</v>
      </c>
    </row>
    <row r="25" spans="1:4">
      <c r="A25" t="s">
        <v>70</v>
      </c>
      <c r="B25">
        <v>25</v>
      </c>
      <c r="C25" t="s">
        <v>298</v>
      </c>
      <c r="D25" t="s">
        <v>299</v>
      </c>
    </row>
    <row r="26" spans="1:4">
      <c r="A26" t="s">
        <v>71</v>
      </c>
      <c r="B26">
        <v>27</v>
      </c>
      <c r="C26" t="s">
        <v>300</v>
      </c>
      <c r="D26" t="s">
        <v>301</v>
      </c>
    </row>
    <row r="27" spans="1:4">
      <c r="A27" t="s">
        <v>72</v>
      </c>
      <c r="B27">
        <v>28</v>
      </c>
      <c r="C27" t="s">
        <v>302</v>
      </c>
      <c r="D27" t="s">
        <v>303</v>
      </c>
    </row>
    <row r="28" spans="1:4">
      <c r="A28" t="s">
        <v>73</v>
      </c>
      <c r="B28">
        <v>29</v>
      </c>
      <c r="C28" t="s">
        <v>304</v>
      </c>
      <c r="D28" t="s">
        <v>305</v>
      </c>
    </row>
    <row r="29" spans="1:4">
      <c r="A29" t="s">
        <v>74</v>
      </c>
      <c r="B29">
        <v>30</v>
      </c>
      <c r="C29" t="s">
        <v>306</v>
      </c>
      <c r="D29" t="s">
        <v>307</v>
      </c>
    </row>
    <row r="30" spans="1:4">
      <c r="A30" t="s">
        <v>75</v>
      </c>
      <c r="B30">
        <v>31</v>
      </c>
      <c r="C30" t="s">
        <v>308</v>
      </c>
      <c r="D30" t="s">
        <v>309</v>
      </c>
    </row>
    <row r="31" spans="1:4">
      <c r="A31" t="s">
        <v>76</v>
      </c>
      <c r="B31">
        <v>32</v>
      </c>
      <c r="C31" t="s">
        <v>310</v>
      </c>
      <c r="D31" t="s">
        <v>311</v>
      </c>
    </row>
    <row r="32" spans="1:4">
      <c r="A32" t="s">
        <v>77</v>
      </c>
      <c r="B32">
        <v>33</v>
      </c>
      <c r="C32" t="s">
        <v>312</v>
      </c>
      <c r="D32" t="s">
        <v>313</v>
      </c>
    </row>
    <row r="33" spans="1:4">
      <c r="A33" t="s">
        <v>78</v>
      </c>
      <c r="B33">
        <v>34</v>
      </c>
      <c r="C33" t="s">
        <v>314</v>
      </c>
      <c r="D33" t="s">
        <v>315</v>
      </c>
    </row>
    <row r="34" spans="1:4">
      <c r="A34" t="s">
        <v>79</v>
      </c>
      <c r="B34">
        <v>35</v>
      </c>
      <c r="C34" t="s">
        <v>316</v>
      </c>
      <c r="D34" t="s">
        <v>316</v>
      </c>
    </row>
    <row r="35" spans="1:4">
      <c r="A35" t="s">
        <v>80</v>
      </c>
      <c r="B35">
        <v>36</v>
      </c>
      <c r="C35" t="s">
        <v>317</v>
      </c>
      <c r="D35" t="s">
        <v>318</v>
      </c>
    </row>
    <row r="36" spans="1:4">
      <c r="A36" t="s">
        <v>81</v>
      </c>
      <c r="B36">
        <v>37</v>
      </c>
      <c r="C36" t="s">
        <v>319</v>
      </c>
      <c r="D36" t="s">
        <v>320</v>
      </c>
    </row>
    <row r="37" spans="1:4">
      <c r="A37" t="s">
        <v>82</v>
      </c>
      <c r="B37">
        <v>38</v>
      </c>
      <c r="C37" t="s">
        <v>321</v>
      </c>
      <c r="D37" t="s">
        <v>322</v>
      </c>
    </row>
    <row r="38" spans="1:4">
      <c r="A38" t="s">
        <v>83</v>
      </c>
      <c r="B38">
        <v>39</v>
      </c>
      <c r="C38" t="s">
        <v>323</v>
      </c>
      <c r="D38" t="s">
        <v>324</v>
      </c>
    </row>
    <row r="39" spans="1:4">
      <c r="A39" t="s">
        <v>84</v>
      </c>
      <c r="B39">
        <v>40</v>
      </c>
      <c r="C39" t="s">
        <v>325</v>
      </c>
      <c r="D39" t="s">
        <v>326</v>
      </c>
    </row>
    <row r="40" spans="1:4">
      <c r="A40" t="s">
        <v>85</v>
      </c>
      <c r="B40">
        <v>42</v>
      </c>
      <c r="C40" t="s">
        <v>327</v>
      </c>
      <c r="D40" t="s">
        <v>328</v>
      </c>
    </row>
    <row r="41" spans="1:4">
      <c r="A41" t="s">
        <v>86</v>
      </c>
      <c r="B41">
        <v>43</v>
      </c>
      <c r="C41" t="s">
        <v>329</v>
      </c>
      <c r="D41" t="s">
        <v>330</v>
      </c>
    </row>
    <row r="42" spans="1:4">
      <c r="A42" t="s">
        <v>87</v>
      </c>
      <c r="B42">
        <v>44</v>
      </c>
      <c r="C42" t="s">
        <v>331</v>
      </c>
      <c r="D42" t="s">
        <v>332</v>
      </c>
    </row>
    <row r="43" spans="1:4">
      <c r="A43" t="s">
        <v>88</v>
      </c>
      <c r="B43">
        <v>45</v>
      </c>
      <c r="C43" t="s">
        <v>333</v>
      </c>
      <c r="D43" t="s">
        <v>334</v>
      </c>
    </row>
    <row r="44" spans="1:4">
      <c r="A44" t="s">
        <v>89</v>
      </c>
      <c r="B44">
        <v>46</v>
      </c>
      <c r="C44" t="s">
        <v>335</v>
      </c>
      <c r="D44" t="s">
        <v>336</v>
      </c>
    </row>
    <row r="45" spans="1:4">
      <c r="A45" t="s">
        <v>90</v>
      </c>
      <c r="B45">
        <v>47</v>
      </c>
      <c r="C45" t="s">
        <v>337</v>
      </c>
      <c r="D45" t="s">
        <v>338</v>
      </c>
    </row>
    <row r="46" spans="1:4">
      <c r="A46" t="s">
        <v>91</v>
      </c>
      <c r="B46">
        <v>48</v>
      </c>
      <c r="C46" t="s">
        <v>339</v>
      </c>
      <c r="D46" t="s">
        <v>340</v>
      </c>
    </row>
    <row r="47" spans="1:4">
      <c r="A47" t="s">
        <v>92</v>
      </c>
      <c r="B47">
        <v>49</v>
      </c>
      <c r="C47" t="s">
        <v>341</v>
      </c>
      <c r="D47" t="s">
        <v>342</v>
      </c>
    </row>
    <row r="48" spans="1:4">
      <c r="A48" t="s">
        <v>93</v>
      </c>
      <c r="B48">
        <v>50</v>
      </c>
      <c r="C48" t="s">
        <v>343</v>
      </c>
      <c r="D48" t="s">
        <v>344</v>
      </c>
    </row>
    <row r="49" spans="1:4">
      <c r="A49" t="s">
        <v>94</v>
      </c>
      <c r="B49">
        <v>51</v>
      </c>
      <c r="C49" t="s">
        <v>345</v>
      </c>
      <c r="D49" t="s">
        <v>346</v>
      </c>
    </row>
    <row r="50" spans="1:4">
      <c r="A50" t="s">
        <v>95</v>
      </c>
      <c r="B50">
        <v>52</v>
      </c>
      <c r="C50" t="s">
        <v>347</v>
      </c>
      <c r="D50" t="s">
        <v>348</v>
      </c>
    </row>
    <row r="51" spans="1:4">
      <c r="A51" t="s">
        <v>96</v>
      </c>
      <c r="B51">
        <v>53</v>
      </c>
      <c r="C51" t="s">
        <v>349</v>
      </c>
      <c r="D51" t="s">
        <v>350</v>
      </c>
    </row>
    <row r="52" spans="1:4">
      <c r="A52" t="s">
        <v>97</v>
      </c>
      <c r="B52">
        <v>54</v>
      </c>
      <c r="C52" t="s">
        <v>351</v>
      </c>
      <c r="D52" t="s">
        <v>352</v>
      </c>
    </row>
    <row r="53" spans="1:4">
      <c r="A53" t="s">
        <v>98</v>
      </c>
      <c r="B53">
        <v>55</v>
      </c>
      <c r="C53" t="s">
        <v>353</v>
      </c>
      <c r="D53" t="s">
        <v>354</v>
      </c>
    </row>
    <row r="54" spans="1:4">
      <c r="A54" t="s">
        <v>99</v>
      </c>
      <c r="B54">
        <v>56</v>
      </c>
      <c r="C54" t="s">
        <v>355</v>
      </c>
      <c r="D54" t="s">
        <v>356</v>
      </c>
    </row>
    <row r="55" spans="1:4">
      <c r="A55" t="s">
        <v>100</v>
      </c>
      <c r="B55">
        <v>98</v>
      </c>
      <c r="C55" t="s">
        <v>357</v>
      </c>
      <c r="D55" t="s">
        <v>357</v>
      </c>
    </row>
    <row r="56" spans="1:4">
      <c r="A56" t="s">
        <v>359</v>
      </c>
      <c r="B56">
        <v>99</v>
      </c>
      <c r="C56" t="s">
        <v>358</v>
      </c>
      <c r="D56" t="s">
        <v>358</v>
      </c>
    </row>
  </sheetData>
  <phoneticPr fontId="1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zoomScale="75" workbookViewId="0">
      <pane ySplit="1" topLeftCell="A53" activePane="bottomLeft" state="frozen"/>
      <selection pane="bottomLeft" activeCell="A53" sqref="A53"/>
    </sheetView>
  </sheetViews>
  <sheetFormatPr defaultRowHeight="12.75"/>
  <sheetData>
    <row r="1" spans="1:30">
      <c r="A1" t="s">
        <v>405</v>
      </c>
      <c r="B1" t="s">
        <v>367</v>
      </c>
      <c r="C1" t="s">
        <v>163</v>
      </c>
      <c r="D1" t="s">
        <v>368</v>
      </c>
      <c r="E1" t="s">
        <v>369</v>
      </c>
      <c r="F1" t="s">
        <v>370</v>
      </c>
      <c r="G1" t="s">
        <v>371</v>
      </c>
      <c r="H1" t="s">
        <v>372</v>
      </c>
      <c r="I1" t="s">
        <v>373</v>
      </c>
      <c r="J1" t="s">
        <v>374</v>
      </c>
      <c r="K1" t="s">
        <v>375</v>
      </c>
      <c r="L1" t="s">
        <v>376</v>
      </c>
      <c r="M1" t="s">
        <v>377</v>
      </c>
      <c r="N1" t="s">
        <v>378</v>
      </c>
      <c r="O1" t="s">
        <v>379</v>
      </c>
      <c r="P1" t="s">
        <v>380</v>
      </c>
      <c r="Q1" t="s">
        <v>381</v>
      </c>
      <c r="R1" t="s">
        <v>382</v>
      </c>
      <c r="S1" t="s">
        <v>383</v>
      </c>
      <c r="T1" t="s">
        <v>384</v>
      </c>
      <c r="U1" t="s">
        <v>385</v>
      </c>
      <c r="V1" t="s">
        <v>386</v>
      </c>
      <c r="W1" t="s">
        <v>387</v>
      </c>
      <c r="X1" t="s">
        <v>388</v>
      </c>
      <c r="Y1" t="s">
        <v>389</v>
      </c>
      <c r="Z1" t="s">
        <v>390</v>
      </c>
      <c r="AA1" t="s">
        <v>391</v>
      </c>
      <c r="AB1" t="s">
        <v>392</v>
      </c>
      <c r="AC1" t="s">
        <v>393</v>
      </c>
      <c r="AD1" t="s">
        <v>394</v>
      </c>
    </row>
    <row r="2" spans="1:30">
      <c r="A2" t="s">
        <v>395</v>
      </c>
      <c r="B2">
        <v>2</v>
      </c>
      <c r="C2">
        <v>5</v>
      </c>
      <c r="D2">
        <v>36</v>
      </c>
      <c r="E2">
        <v>10</v>
      </c>
      <c r="F2">
        <v>27.8</v>
      </c>
      <c r="G2">
        <v>10</v>
      </c>
      <c r="H2">
        <v>27.8</v>
      </c>
      <c r="I2">
        <v>9</v>
      </c>
      <c r="J2">
        <v>25</v>
      </c>
      <c r="K2">
        <v>7</v>
      </c>
      <c r="L2">
        <v>19.399999999999999</v>
      </c>
      <c r="M2">
        <v>36</v>
      </c>
      <c r="N2">
        <v>12</v>
      </c>
      <c r="O2">
        <v>33.299999999999997</v>
      </c>
      <c r="P2">
        <v>9</v>
      </c>
      <c r="Q2">
        <v>25</v>
      </c>
      <c r="R2">
        <v>10</v>
      </c>
      <c r="S2">
        <v>27.8</v>
      </c>
      <c r="T2">
        <v>5</v>
      </c>
      <c r="U2">
        <v>13.9</v>
      </c>
      <c r="V2">
        <v>36</v>
      </c>
      <c r="W2">
        <v>8</v>
      </c>
      <c r="X2">
        <v>22.2</v>
      </c>
      <c r="Y2">
        <v>13</v>
      </c>
      <c r="Z2">
        <v>36.1</v>
      </c>
      <c r="AA2">
        <v>12</v>
      </c>
      <c r="AB2">
        <v>33.299999999999997</v>
      </c>
      <c r="AC2">
        <v>3</v>
      </c>
      <c r="AD2">
        <v>8.3000000000000007</v>
      </c>
    </row>
    <row r="3" spans="1:30">
      <c r="A3" t="s">
        <v>44</v>
      </c>
      <c r="B3">
        <v>3</v>
      </c>
      <c r="C3">
        <v>5</v>
      </c>
      <c r="D3">
        <v>23</v>
      </c>
      <c r="E3">
        <v>7</v>
      </c>
      <c r="F3">
        <v>30.4</v>
      </c>
      <c r="G3">
        <v>6</v>
      </c>
      <c r="H3">
        <v>26.1</v>
      </c>
      <c r="I3">
        <v>4</v>
      </c>
      <c r="J3">
        <v>17.399999999999999</v>
      </c>
      <c r="K3">
        <v>6</v>
      </c>
      <c r="L3">
        <v>26.1</v>
      </c>
      <c r="M3">
        <v>23</v>
      </c>
      <c r="N3">
        <v>7</v>
      </c>
      <c r="O3">
        <v>30.4</v>
      </c>
      <c r="P3">
        <v>8</v>
      </c>
      <c r="Q3">
        <v>34.799999999999997</v>
      </c>
      <c r="R3">
        <v>4</v>
      </c>
      <c r="S3">
        <v>17.399999999999999</v>
      </c>
      <c r="T3">
        <v>4</v>
      </c>
      <c r="U3">
        <v>17.399999999999999</v>
      </c>
      <c r="V3">
        <v>25</v>
      </c>
      <c r="W3">
        <v>4</v>
      </c>
      <c r="X3">
        <v>16</v>
      </c>
      <c r="Y3">
        <v>7</v>
      </c>
      <c r="Z3">
        <v>28</v>
      </c>
      <c r="AA3">
        <v>8</v>
      </c>
      <c r="AB3">
        <v>32</v>
      </c>
      <c r="AC3">
        <v>6</v>
      </c>
      <c r="AD3">
        <v>24</v>
      </c>
    </row>
    <row r="4" spans="1:30">
      <c r="A4" t="s">
        <v>47</v>
      </c>
      <c r="B4">
        <v>4</v>
      </c>
      <c r="C4">
        <v>5</v>
      </c>
      <c r="D4">
        <v>5</v>
      </c>
      <c r="E4">
        <v>1</v>
      </c>
      <c r="F4">
        <v>20</v>
      </c>
      <c r="H4">
        <v>0</v>
      </c>
      <c r="I4">
        <v>1</v>
      </c>
      <c r="J4">
        <v>20</v>
      </c>
      <c r="K4">
        <v>3</v>
      </c>
      <c r="L4">
        <v>60</v>
      </c>
      <c r="M4">
        <v>5</v>
      </c>
      <c r="N4">
        <v>1</v>
      </c>
      <c r="O4">
        <v>20</v>
      </c>
      <c r="P4">
        <v>1</v>
      </c>
      <c r="Q4">
        <v>20</v>
      </c>
      <c r="R4">
        <v>1</v>
      </c>
      <c r="S4">
        <v>20</v>
      </c>
      <c r="T4">
        <v>2</v>
      </c>
      <c r="U4">
        <v>40</v>
      </c>
      <c r="V4">
        <v>5</v>
      </c>
      <c r="W4">
        <v>2</v>
      </c>
      <c r="X4">
        <v>40</v>
      </c>
      <c r="Z4">
        <v>0</v>
      </c>
      <c r="AA4">
        <v>1</v>
      </c>
      <c r="AB4">
        <v>20</v>
      </c>
      <c r="AC4">
        <v>2</v>
      </c>
      <c r="AD4">
        <v>40</v>
      </c>
    </row>
    <row r="5" spans="1:30">
      <c r="A5" t="s">
        <v>48</v>
      </c>
      <c r="B5">
        <v>5</v>
      </c>
      <c r="C5">
        <v>5</v>
      </c>
      <c r="D5">
        <v>3451</v>
      </c>
      <c r="E5">
        <v>1142</v>
      </c>
      <c r="F5">
        <v>33.1</v>
      </c>
      <c r="G5">
        <v>900</v>
      </c>
      <c r="H5">
        <v>26.1</v>
      </c>
      <c r="I5">
        <v>815</v>
      </c>
      <c r="J5">
        <v>23.6</v>
      </c>
      <c r="K5">
        <v>594</v>
      </c>
      <c r="L5">
        <v>17.2</v>
      </c>
      <c r="M5">
        <v>3451</v>
      </c>
      <c r="N5">
        <v>1199</v>
      </c>
      <c r="O5">
        <v>34.700000000000003</v>
      </c>
      <c r="P5">
        <v>928</v>
      </c>
      <c r="Q5">
        <v>26.9</v>
      </c>
      <c r="R5">
        <v>739</v>
      </c>
      <c r="S5">
        <v>21.4</v>
      </c>
      <c r="T5">
        <v>585</v>
      </c>
      <c r="U5">
        <v>17</v>
      </c>
      <c r="V5">
        <v>3455</v>
      </c>
      <c r="W5">
        <v>1028</v>
      </c>
      <c r="X5">
        <v>29.8</v>
      </c>
      <c r="Y5">
        <v>1093</v>
      </c>
      <c r="Z5">
        <v>31.6</v>
      </c>
      <c r="AA5">
        <v>734</v>
      </c>
      <c r="AB5">
        <v>21.2</v>
      </c>
      <c r="AC5">
        <v>600</v>
      </c>
      <c r="AD5">
        <v>17.399999999999999</v>
      </c>
    </row>
    <row r="6" spans="1:30">
      <c r="A6" t="s">
        <v>49</v>
      </c>
      <c r="B6">
        <v>6</v>
      </c>
      <c r="C6">
        <v>5</v>
      </c>
      <c r="D6">
        <v>21</v>
      </c>
      <c r="E6">
        <v>2</v>
      </c>
      <c r="F6">
        <v>9.5</v>
      </c>
      <c r="G6">
        <v>8</v>
      </c>
      <c r="H6">
        <v>38.1</v>
      </c>
      <c r="I6">
        <v>9</v>
      </c>
      <c r="J6">
        <v>42.9</v>
      </c>
      <c r="K6">
        <v>2</v>
      </c>
      <c r="L6">
        <v>9.5</v>
      </c>
      <c r="M6">
        <v>21</v>
      </c>
      <c r="N6">
        <v>3</v>
      </c>
      <c r="O6">
        <v>14.3</v>
      </c>
      <c r="P6">
        <v>5</v>
      </c>
      <c r="Q6">
        <v>23.8</v>
      </c>
      <c r="R6">
        <v>9</v>
      </c>
      <c r="S6">
        <v>42.9</v>
      </c>
      <c r="T6">
        <v>4</v>
      </c>
      <c r="U6">
        <v>19</v>
      </c>
      <c r="V6">
        <v>21</v>
      </c>
      <c r="W6">
        <v>3</v>
      </c>
      <c r="X6">
        <v>14.3</v>
      </c>
      <c r="Y6">
        <v>5</v>
      </c>
      <c r="Z6">
        <v>23.8</v>
      </c>
      <c r="AA6">
        <v>10</v>
      </c>
      <c r="AB6">
        <v>47.6</v>
      </c>
      <c r="AC6">
        <v>3</v>
      </c>
      <c r="AD6">
        <v>14.3</v>
      </c>
    </row>
    <row r="7" spans="1:30">
      <c r="A7" t="s">
        <v>52</v>
      </c>
      <c r="B7">
        <v>7</v>
      </c>
      <c r="C7">
        <v>5</v>
      </c>
      <c r="D7">
        <v>112</v>
      </c>
      <c r="E7">
        <v>6</v>
      </c>
      <c r="F7">
        <v>5.4</v>
      </c>
      <c r="G7">
        <v>14</v>
      </c>
      <c r="H7">
        <v>12.5</v>
      </c>
      <c r="I7">
        <v>35</v>
      </c>
      <c r="J7">
        <v>31.2</v>
      </c>
      <c r="K7">
        <v>57</v>
      </c>
      <c r="L7">
        <v>50.9</v>
      </c>
      <c r="M7">
        <v>112</v>
      </c>
      <c r="N7">
        <v>6</v>
      </c>
      <c r="O7">
        <v>5.4</v>
      </c>
      <c r="P7">
        <v>14</v>
      </c>
      <c r="Q7">
        <v>12.5</v>
      </c>
      <c r="R7">
        <v>33</v>
      </c>
      <c r="S7">
        <v>29.5</v>
      </c>
      <c r="T7">
        <v>59</v>
      </c>
      <c r="U7">
        <v>52.7</v>
      </c>
      <c r="V7">
        <v>110</v>
      </c>
      <c r="W7">
        <v>8</v>
      </c>
      <c r="X7">
        <v>7.3</v>
      </c>
      <c r="Y7">
        <v>23</v>
      </c>
      <c r="Z7">
        <v>20.9</v>
      </c>
      <c r="AA7">
        <v>24</v>
      </c>
      <c r="AB7">
        <v>21.8</v>
      </c>
      <c r="AC7">
        <v>55</v>
      </c>
      <c r="AD7">
        <v>50</v>
      </c>
    </row>
    <row r="8" spans="1:30">
      <c r="A8" t="s">
        <v>53</v>
      </c>
      <c r="B8">
        <v>8</v>
      </c>
      <c r="C8">
        <v>5</v>
      </c>
      <c r="D8">
        <v>24</v>
      </c>
      <c r="E8">
        <v>2</v>
      </c>
      <c r="F8">
        <v>8.3000000000000007</v>
      </c>
      <c r="G8">
        <v>7</v>
      </c>
      <c r="H8">
        <v>29.2</v>
      </c>
      <c r="I8">
        <v>9</v>
      </c>
      <c r="J8">
        <v>37.5</v>
      </c>
      <c r="K8">
        <v>6</v>
      </c>
      <c r="L8">
        <v>25</v>
      </c>
      <c r="M8">
        <v>24</v>
      </c>
      <c r="N8">
        <v>2</v>
      </c>
      <c r="O8">
        <v>8.3000000000000007</v>
      </c>
      <c r="P8">
        <v>4</v>
      </c>
      <c r="Q8">
        <v>16.7</v>
      </c>
      <c r="R8">
        <v>11</v>
      </c>
      <c r="S8">
        <v>45.8</v>
      </c>
      <c r="T8">
        <v>7</v>
      </c>
      <c r="U8">
        <v>29.2</v>
      </c>
      <c r="V8">
        <v>24</v>
      </c>
      <c r="W8">
        <v>1</v>
      </c>
      <c r="X8">
        <v>4.2</v>
      </c>
      <c r="Y8">
        <v>13</v>
      </c>
      <c r="Z8">
        <v>54.2</v>
      </c>
      <c r="AA8">
        <v>5</v>
      </c>
      <c r="AB8">
        <v>20.8</v>
      </c>
      <c r="AC8">
        <v>5</v>
      </c>
      <c r="AD8">
        <v>20.8</v>
      </c>
    </row>
    <row r="9" spans="1:30">
      <c r="A9" t="s">
        <v>54</v>
      </c>
      <c r="B9">
        <v>9</v>
      </c>
      <c r="C9">
        <v>5</v>
      </c>
      <c r="D9">
        <v>5</v>
      </c>
      <c r="E9">
        <v>1</v>
      </c>
      <c r="F9">
        <v>20</v>
      </c>
      <c r="H9">
        <v>0</v>
      </c>
      <c r="I9">
        <v>1</v>
      </c>
      <c r="J9">
        <v>20</v>
      </c>
      <c r="K9">
        <v>3</v>
      </c>
      <c r="L9">
        <v>60</v>
      </c>
      <c r="M9">
        <v>5</v>
      </c>
      <c r="N9">
        <v>1</v>
      </c>
      <c r="O9">
        <v>20</v>
      </c>
      <c r="Q9">
        <v>0</v>
      </c>
      <c r="R9">
        <v>1</v>
      </c>
      <c r="S9">
        <v>20</v>
      </c>
      <c r="T9">
        <v>3</v>
      </c>
      <c r="U9">
        <v>60</v>
      </c>
      <c r="V9">
        <v>5</v>
      </c>
      <c r="W9">
        <v>2</v>
      </c>
      <c r="X9">
        <v>40</v>
      </c>
      <c r="Z9">
        <v>0</v>
      </c>
      <c r="AB9">
        <v>0</v>
      </c>
      <c r="AC9">
        <v>3</v>
      </c>
      <c r="AD9">
        <v>60</v>
      </c>
    </row>
    <row r="10" spans="1:30">
      <c r="A10" t="s">
        <v>55</v>
      </c>
      <c r="B10">
        <v>10</v>
      </c>
      <c r="C10">
        <v>5</v>
      </c>
      <c r="D10">
        <v>14</v>
      </c>
      <c r="E10">
        <v>8</v>
      </c>
      <c r="F10">
        <v>57.1</v>
      </c>
      <c r="G10">
        <v>3</v>
      </c>
      <c r="H10">
        <v>21.4</v>
      </c>
      <c r="I10">
        <v>3</v>
      </c>
      <c r="J10">
        <v>21.4</v>
      </c>
      <c r="L10">
        <v>0</v>
      </c>
      <c r="M10">
        <v>14</v>
      </c>
      <c r="N10">
        <v>7</v>
      </c>
      <c r="O10">
        <v>50</v>
      </c>
      <c r="P10">
        <v>2</v>
      </c>
      <c r="Q10">
        <v>14.3</v>
      </c>
      <c r="R10">
        <v>5</v>
      </c>
      <c r="S10">
        <v>35.700000000000003</v>
      </c>
      <c r="U10">
        <v>0</v>
      </c>
      <c r="V10">
        <v>14</v>
      </c>
      <c r="W10">
        <v>3</v>
      </c>
      <c r="X10">
        <v>21.4</v>
      </c>
      <c r="Y10">
        <v>7</v>
      </c>
      <c r="Z10">
        <v>50</v>
      </c>
      <c r="AA10">
        <v>3</v>
      </c>
      <c r="AB10">
        <v>21.4</v>
      </c>
      <c r="AC10">
        <v>1</v>
      </c>
      <c r="AD10">
        <v>7.1</v>
      </c>
    </row>
    <row r="11" spans="1:30">
      <c r="A11" t="s">
        <v>56</v>
      </c>
      <c r="B11">
        <v>11</v>
      </c>
      <c r="C11">
        <v>5</v>
      </c>
      <c r="D11">
        <v>50</v>
      </c>
      <c r="E11">
        <v>15</v>
      </c>
      <c r="F11">
        <v>30</v>
      </c>
      <c r="G11">
        <v>18</v>
      </c>
      <c r="H11">
        <v>36</v>
      </c>
      <c r="I11">
        <v>12</v>
      </c>
      <c r="J11">
        <v>24</v>
      </c>
      <c r="K11">
        <v>5</v>
      </c>
      <c r="L11">
        <v>10</v>
      </c>
      <c r="M11">
        <v>50</v>
      </c>
      <c r="N11">
        <v>20</v>
      </c>
      <c r="O11">
        <v>40</v>
      </c>
      <c r="P11">
        <v>12</v>
      </c>
      <c r="Q11">
        <v>24</v>
      </c>
      <c r="R11">
        <v>12</v>
      </c>
      <c r="S11">
        <v>24</v>
      </c>
      <c r="T11">
        <v>6</v>
      </c>
      <c r="U11">
        <v>12</v>
      </c>
      <c r="V11">
        <v>50</v>
      </c>
      <c r="W11">
        <v>16</v>
      </c>
      <c r="X11">
        <v>32</v>
      </c>
      <c r="Y11">
        <v>18</v>
      </c>
      <c r="Z11">
        <v>36</v>
      </c>
      <c r="AA11">
        <v>12</v>
      </c>
      <c r="AB11">
        <v>24</v>
      </c>
      <c r="AC11">
        <v>4</v>
      </c>
      <c r="AD11">
        <v>8</v>
      </c>
    </row>
    <row r="12" spans="1:30">
      <c r="A12" t="s">
        <v>396</v>
      </c>
      <c r="B12">
        <v>12</v>
      </c>
      <c r="C12">
        <v>5</v>
      </c>
      <c r="D12">
        <v>33</v>
      </c>
      <c r="E12">
        <v>14</v>
      </c>
      <c r="F12">
        <v>42.4</v>
      </c>
      <c r="G12">
        <v>12</v>
      </c>
      <c r="H12">
        <v>36.4</v>
      </c>
      <c r="I12">
        <v>4</v>
      </c>
      <c r="J12">
        <v>12.1</v>
      </c>
      <c r="K12">
        <v>3</v>
      </c>
      <c r="L12">
        <v>9.1</v>
      </c>
      <c r="M12">
        <v>33</v>
      </c>
      <c r="N12">
        <v>12</v>
      </c>
      <c r="O12">
        <v>36.4</v>
      </c>
      <c r="P12">
        <v>14</v>
      </c>
      <c r="Q12">
        <v>42.4</v>
      </c>
      <c r="R12">
        <v>4</v>
      </c>
      <c r="S12">
        <v>12.1</v>
      </c>
      <c r="T12">
        <v>3</v>
      </c>
      <c r="U12">
        <v>9.1</v>
      </c>
      <c r="V12">
        <v>33</v>
      </c>
      <c r="W12">
        <v>13</v>
      </c>
      <c r="X12">
        <v>39.4</v>
      </c>
      <c r="Y12">
        <v>13</v>
      </c>
      <c r="Z12">
        <v>39.4</v>
      </c>
      <c r="AA12">
        <v>4</v>
      </c>
      <c r="AB12">
        <v>12.1</v>
      </c>
      <c r="AC12">
        <v>3</v>
      </c>
      <c r="AD12">
        <v>9.1</v>
      </c>
    </row>
    <row r="13" spans="1:30">
      <c r="A13" t="s">
        <v>397</v>
      </c>
      <c r="B13">
        <v>13</v>
      </c>
      <c r="C13">
        <v>5</v>
      </c>
      <c r="D13">
        <v>44</v>
      </c>
      <c r="E13">
        <v>18</v>
      </c>
      <c r="F13">
        <v>40.9</v>
      </c>
      <c r="G13">
        <v>13</v>
      </c>
      <c r="H13">
        <v>29.5</v>
      </c>
      <c r="I13">
        <v>6</v>
      </c>
      <c r="J13">
        <v>13.6</v>
      </c>
      <c r="K13">
        <v>7</v>
      </c>
      <c r="L13">
        <v>15.9</v>
      </c>
      <c r="M13">
        <v>44</v>
      </c>
      <c r="N13">
        <v>23</v>
      </c>
      <c r="O13">
        <v>52.3</v>
      </c>
      <c r="P13">
        <v>5</v>
      </c>
      <c r="Q13">
        <v>11.4</v>
      </c>
      <c r="R13">
        <v>10</v>
      </c>
      <c r="S13">
        <v>22.7</v>
      </c>
      <c r="T13">
        <v>6</v>
      </c>
      <c r="U13">
        <v>13.6</v>
      </c>
      <c r="V13">
        <v>43</v>
      </c>
      <c r="W13">
        <v>16</v>
      </c>
      <c r="X13">
        <v>37.200000000000003</v>
      </c>
      <c r="Y13">
        <v>12</v>
      </c>
      <c r="Z13">
        <v>27.9</v>
      </c>
      <c r="AA13">
        <v>10</v>
      </c>
      <c r="AB13">
        <v>23.3</v>
      </c>
      <c r="AC13">
        <v>5</v>
      </c>
      <c r="AD13">
        <v>11.6</v>
      </c>
    </row>
    <row r="14" spans="1:30">
      <c r="A14" t="s">
        <v>398</v>
      </c>
      <c r="B14">
        <v>14</v>
      </c>
      <c r="C14">
        <v>5</v>
      </c>
      <c r="D14">
        <v>87</v>
      </c>
      <c r="E14">
        <v>33</v>
      </c>
      <c r="F14">
        <v>37.9</v>
      </c>
      <c r="G14">
        <v>21</v>
      </c>
      <c r="H14">
        <v>24.1</v>
      </c>
      <c r="I14">
        <v>23</v>
      </c>
      <c r="J14">
        <v>26.4</v>
      </c>
      <c r="K14">
        <v>10</v>
      </c>
      <c r="L14">
        <v>11.5</v>
      </c>
      <c r="M14">
        <v>87</v>
      </c>
      <c r="N14">
        <v>31</v>
      </c>
      <c r="O14">
        <v>35.6</v>
      </c>
      <c r="P14">
        <v>25</v>
      </c>
      <c r="Q14">
        <v>28.7</v>
      </c>
      <c r="R14">
        <v>18</v>
      </c>
      <c r="S14">
        <v>20.7</v>
      </c>
      <c r="T14">
        <v>13</v>
      </c>
      <c r="U14">
        <v>14.9</v>
      </c>
      <c r="V14">
        <v>86</v>
      </c>
      <c r="W14">
        <v>20</v>
      </c>
      <c r="X14">
        <v>23.3</v>
      </c>
      <c r="Y14">
        <v>25</v>
      </c>
      <c r="Z14">
        <v>29.1</v>
      </c>
      <c r="AA14">
        <v>27</v>
      </c>
      <c r="AB14">
        <v>31.4</v>
      </c>
      <c r="AC14">
        <v>14</v>
      </c>
      <c r="AD14">
        <v>16.3</v>
      </c>
    </row>
    <row r="15" spans="1:30">
      <c r="A15" t="s">
        <v>60</v>
      </c>
      <c r="B15">
        <v>15</v>
      </c>
      <c r="C15">
        <v>5</v>
      </c>
      <c r="D15">
        <v>36</v>
      </c>
      <c r="E15">
        <v>4</v>
      </c>
      <c r="F15">
        <v>11.1</v>
      </c>
      <c r="G15">
        <v>8</v>
      </c>
      <c r="H15">
        <v>22.2</v>
      </c>
      <c r="I15">
        <v>8</v>
      </c>
      <c r="J15">
        <v>22.2</v>
      </c>
      <c r="K15">
        <v>16</v>
      </c>
      <c r="L15">
        <v>44.4</v>
      </c>
      <c r="M15">
        <v>36</v>
      </c>
      <c r="N15">
        <v>2</v>
      </c>
      <c r="O15">
        <v>5.6</v>
      </c>
      <c r="P15">
        <v>9</v>
      </c>
      <c r="Q15">
        <v>25</v>
      </c>
      <c r="R15">
        <v>11</v>
      </c>
      <c r="S15">
        <v>30.6</v>
      </c>
      <c r="T15">
        <v>14</v>
      </c>
      <c r="U15">
        <v>38.9</v>
      </c>
      <c r="V15">
        <v>35</v>
      </c>
      <c r="W15">
        <v>6</v>
      </c>
      <c r="X15">
        <v>17.100000000000001</v>
      </c>
      <c r="Y15">
        <v>6</v>
      </c>
      <c r="Z15">
        <v>17.100000000000001</v>
      </c>
      <c r="AA15">
        <v>10</v>
      </c>
      <c r="AB15">
        <v>28.6</v>
      </c>
      <c r="AC15">
        <v>13</v>
      </c>
      <c r="AD15">
        <v>37.1</v>
      </c>
    </row>
    <row r="16" spans="1:30">
      <c r="A16" t="s">
        <v>61</v>
      </c>
      <c r="B16">
        <v>16</v>
      </c>
      <c r="C16">
        <v>5</v>
      </c>
      <c r="D16">
        <v>1031</v>
      </c>
      <c r="E16">
        <v>328</v>
      </c>
      <c r="F16">
        <v>31.8</v>
      </c>
      <c r="G16">
        <v>304</v>
      </c>
      <c r="H16">
        <v>29.5</v>
      </c>
      <c r="I16">
        <v>251</v>
      </c>
      <c r="J16">
        <v>24.3</v>
      </c>
      <c r="K16">
        <v>148</v>
      </c>
      <c r="L16">
        <v>14.4</v>
      </c>
      <c r="M16">
        <v>1031</v>
      </c>
      <c r="N16">
        <v>344</v>
      </c>
      <c r="O16">
        <v>33.4</v>
      </c>
      <c r="P16">
        <v>297</v>
      </c>
      <c r="Q16">
        <v>28.8</v>
      </c>
      <c r="R16">
        <v>217</v>
      </c>
      <c r="S16">
        <v>21</v>
      </c>
      <c r="T16">
        <v>173</v>
      </c>
      <c r="U16">
        <v>16.8</v>
      </c>
      <c r="V16">
        <v>1026</v>
      </c>
      <c r="W16">
        <v>328</v>
      </c>
      <c r="X16">
        <v>32</v>
      </c>
      <c r="Y16">
        <v>351</v>
      </c>
      <c r="Z16">
        <v>34.200000000000003</v>
      </c>
      <c r="AA16">
        <v>221</v>
      </c>
      <c r="AB16">
        <v>21.5</v>
      </c>
      <c r="AC16">
        <v>126</v>
      </c>
      <c r="AD16">
        <v>12.3</v>
      </c>
    </row>
    <row r="17" spans="1:30">
      <c r="A17" t="s">
        <v>62</v>
      </c>
      <c r="B17">
        <v>17</v>
      </c>
      <c r="C17">
        <v>5</v>
      </c>
      <c r="D17">
        <v>236</v>
      </c>
      <c r="E17">
        <v>82</v>
      </c>
      <c r="F17">
        <v>34.700000000000003</v>
      </c>
      <c r="G17">
        <v>45</v>
      </c>
      <c r="H17">
        <v>19.100000000000001</v>
      </c>
      <c r="I17">
        <v>49</v>
      </c>
      <c r="J17">
        <v>20.8</v>
      </c>
      <c r="K17">
        <v>60</v>
      </c>
      <c r="L17">
        <v>25.4</v>
      </c>
      <c r="M17">
        <v>236</v>
      </c>
      <c r="N17">
        <v>78</v>
      </c>
      <c r="O17">
        <v>33.1</v>
      </c>
      <c r="P17">
        <v>49</v>
      </c>
      <c r="Q17">
        <v>20.8</v>
      </c>
      <c r="R17">
        <v>37</v>
      </c>
      <c r="S17">
        <v>15.7</v>
      </c>
      <c r="T17">
        <v>72</v>
      </c>
      <c r="U17">
        <v>30.5</v>
      </c>
      <c r="V17">
        <v>236</v>
      </c>
      <c r="W17">
        <v>42</v>
      </c>
      <c r="X17">
        <v>17.8</v>
      </c>
      <c r="Y17">
        <v>57</v>
      </c>
      <c r="Z17">
        <v>24.2</v>
      </c>
      <c r="AA17">
        <v>54</v>
      </c>
      <c r="AB17">
        <v>22.9</v>
      </c>
      <c r="AC17">
        <v>83</v>
      </c>
      <c r="AD17">
        <v>35.200000000000003</v>
      </c>
    </row>
    <row r="18" spans="1:30">
      <c r="A18" t="s">
        <v>63</v>
      </c>
      <c r="B18">
        <v>18</v>
      </c>
      <c r="C18">
        <v>5</v>
      </c>
      <c r="D18">
        <v>19</v>
      </c>
      <c r="E18">
        <v>8</v>
      </c>
      <c r="F18">
        <v>42.1</v>
      </c>
      <c r="G18">
        <v>3</v>
      </c>
      <c r="H18">
        <v>15.8</v>
      </c>
      <c r="I18">
        <v>5</v>
      </c>
      <c r="J18">
        <v>26.3</v>
      </c>
      <c r="K18">
        <v>3</v>
      </c>
      <c r="L18">
        <v>15.8</v>
      </c>
      <c r="M18">
        <v>19</v>
      </c>
      <c r="N18">
        <v>9</v>
      </c>
      <c r="O18">
        <v>47.4</v>
      </c>
      <c r="P18">
        <v>2</v>
      </c>
      <c r="Q18">
        <v>10.5</v>
      </c>
      <c r="R18">
        <v>4</v>
      </c>
      <c r="S18">
        <v>21.1</v>
      </c>
      <c r="T18">
        <v>4</v>
      </c>
      <c r="U18">
        <v>21.1</v>
      </c>
      <c r="V18">
        <v>19</v>
      </c>
      <c r="W18">
        <v>6</v>
      </c>
      <c r="X18">
        <v>31.6</v>
      </c>
      <c r="Y18">
        <v>5</v>
      </c>
      <c r="Z18">
        <v>26.3</v>
      </c>
      <c r="AA18">
        <v>3</v>
      </c>
      <c r="AB18">
        <v>15.8</v>
      </c>
      <c r="AC18">
        <v>5</v>
      </c>
      <c r="AD18">
        <v>26.3</v>
      </c>
    </row>
    <row r="19" spans="1:30">
      <c r="A19" t="s">
        <v>64</v>
      </c>
      <c r="B19">
        <v>19</v>
      </c>
      <c r="C19">
        <v>5</v>
      </c>
      <c r="D19">
        <v>8</v>
      </c>
      <c r="E19">
        <v>1</v>
      </c>
      <c r="F19">
        <v>12.5</v>
      </c>
      <c r="H19">
        <v>0</v>
      </c>
      <c r="I19">
        <v>5</v>
      </c>
      <c r="J19">
        <v>62.5</v>
      </c>
      <c r="K19">
        <v>2</v>
      </c>
      <c r="L19">
        <v>25</v>
      </c>
      <c r="M19">
        <v>8</v>
      </c>
      <c r="O19">
        <v>0</v>
      </c>
      <c r="P19">
        <v>1</v>
      </c>
      <c r="Q19">
        <v>12.5</v>
      </c>
      <c r="R19">
        <v>5</v>
      </c>
      <c r="S19">
        <v>62.5</v>
      </c>
      <c r="T19">
        <v>2</v>
      </c>
      <c r="U19">
        <v>25</v>
      </c>
      <c r="V19">
        <v>10</v>
      </c>
      <c r="W19">
        <v>2</v>
      </c>
      <c r="X19">
        <v>20</v>
      </c>
      <c r="Y19">
        <v>3</v>
      </c>
      <c r="Z19">
        <v>30</v>
      </c>
      <c r="AA19">
        <v>2</v>
      </c>
      <c r="AB19">
        <v>20</v>
      </c>
      <c r="AC19">
        <v>3</v>
      </c>
      <c r="AD19">
        <v>30</v>
      </c>
    </row>
    <row r="20" spans="1:30">
      <c r="A20" t="s">
        <v>65</v>
      </c>
      <c r="B20">
        <v>20</v>
      </c>
      <c r="C20">
        <v>5</v>
      </c>
      <c r="D20">
        <v>5</v>
      </c>
      <c r="E20">
        <v>1</v>
      </c>
      <c r="F20">
        <v>20</v>
      </c>
      <c r="G20">
        <v>1</v>
      </c>
      <c r="H20">
        <v>20</v>
      </c>
      <c r="I20">
        <v>2</v>
      </c>
      <c r="J20">
        <v>40</v>
      </c>
      <c r="K20">
        <v>1</v>
      </c>
      <c r="L20">
        <v>20</v>
      </c>
      <c r="M20">
        <v>5</v>
      </c>
      <c r="N20">
        <v>1</v>
      </c>
      <c r="O20">
        <v>20</v>
      </c>
      <c r="Q20">
        <v>0</v>
      </c>
      <c r="R20">
        <v>3</v>
      </c>
      <c r="S20">
        <v>60</v>
      </c>
      <c r="T20">
        <v>1</v>
      </c>
      <c r="U20">
        <v>20</v>
      </c>
      <c r="V20">
        <v>5</v>
      </c>
      <c r="W20">
        <v>1</v>
      </c>
      <c r="X20">
        <v>20</v>
      </c>
      <c r="Z20">
        <v>0</v>
      </c>
      <c r="AA20">
        <v>3</v>
      </c>
      <c r="AB20">
        <v>60</v>
      </c>
      <c r="AC20">
        <v>1</v>
      </c>
      <c r="AD20">
        <v>20</v>
      </c>
    </row>
    <row r="21" spans="1:30">
      <c r="A21" t="s">
        <v>66</v>
      </c>
      <c r="B21">
        <v>21</v>
      </c>
      <c r="C21">
        <v>5</v>
      </c>
      <c r="D21">
        <v>11</v>
      </c>
      <c r="E21">
        <v>1</v>
      </c>
      <c r="F21">
        <v>9.1</v>
      </c>
      <c r="G21">
        <v>3</v>
      </c>
      <c r="H21">
        <v>27.3</v>
      </c>
      <c r="I21">
        <v>3</v>
      </c>
      <c r="J21">
        <v>27.3</v>
      </c>
      <c r="K21">
        <v>4</v>
      </c>
      <c r="L21">
        <v>36.4</v>
      </c>
      <c r="M21">
        <v>11</v>
      </c>
      <c r="N21">
        <v>1</v>
      </c>
      <c r="O21">
        <v>9.1</v>
      </c>
      <c r="P21">
        <v>3</v>
      </c>
      <c r="Q21">
        <v>27.3</v>
      </c>
      <c r="R21">
        <v>2</v>
      </c>
      <c r="S21">
        <v>18.2</v>
      </c>
      <c r="T21">
        <v>5</v>
      </c>
      <c r="U21">
        <v>45.5</v>
      </c>
      <c r="V21">
        <v>11</v>
      </c>
      <c r="W21">
        <v>1</v>
      </c>
      <c r="X21">
        <v>9.1</v>
      </c>
      <c r="Y21">
        <v>3</v>
      </c>
      <c r="Z21">
        <v>27.3</v>
      </c>
      <c r="AA21">
        <v>1</v>
      </c>
      <c r="AB21">
        <v>9.1</v>
      </c>
      <c r="AC21">
        <v>6</v>
      </c>
      <c r="AD21">
        <v>54.5</v>
      </c>
    </row>
    <row r="22" spans="1:30">
      <c r="A22" t="s">
        <v>67</v>
      </c>
      <c r="B22">
        <v>22</v>
      </c>
      <c r="C22">
        <v>5</v>
      </c>
      <c r="D22">
        <v>360</v>
      </c>
      <c r="E22">
        <v>121</v>
      </c>
      <c r="F22">
        <v>33.6</v>
      </c>
      <c r="G22">
        <v>111</v>
      </c>
      <c r="H22">
        <v>30.8</v>
      </c>
      <c r="I22">
        <v>73</v>
      </c>
      <c r="J22">
        <v>20.3</v>
      </c>
      <c r="K22">
        <v>55</v>
      </c>
      <c r="L22">
        <v>15.3</v>
      </c>
      <c r="M22">
        <v>360</v>
      </c>
      <c r="N22">
        <v>148</v>
      </c>
      <c r="O22">
        <v>41.1</v>
      </c>
      <c r="P22">
        <v>81</v>
      </c>
      <c r="Q22">
        <v>22.5</v>
      </c>
      <c r="R22">
        <v>80</v>
      </c>
      <c r="S22">
        <v>22.2</v>
      </c>
      <c r="T22">
        <v>51</v>
      </c>
      <c r="U22">
        <v>14.2</v>
      </c>
      <c r="V22">
        <v>361</v>
      </c>
      <c r="W22">
        <v>93</v>
      </c>
      <c r="X22">
        <v>25.8</v>
      </c>
      <c r="Y22">
        <v>120</v>
      </c>
      <c r="Z22">
        <v>33.200000000000003</v>
      </c>
      <c r="AA22">
        <v>86</v>
      </c>
      <c r="AB22">
        <v>23.8</v>
      </c>
      <c r="AC22">
        <v>62</v>
      </c>
      <c r="AD22">
        <v>17.2</v>
      </c>
    </row>
    <row r="23" spans="1:30">
      <c r="A23" t="s">
        <v>399</v>
      </c>
      <c r="B23">
        <v>23</v>
      </c>
      <c r="C23">
        <v>5</v>
      </c>
      <c r="D23">
        <v>3</v>
      </c>
      <c r="F23">
        <v>0</v>
      </c>
      <c r="G23">
        <v>1</v>
      </c>
      <c r="H23">
        <v>33.299999999999997</v>
      </c>
      <c r="I23">
        <v>1</v>
      </c>
      <c r="J23">
        <v>33.299999999999997</v>
      </c>
      <c r="K23">
        <v>1</v>
      </c>
      <c r="L23">
        <v>33.299999999999997</v>
      </c>
      <c r="M23">
        <v>3</v>
      </c>
      <c r="N23">
        <v>1</v>
      </c>
      <c r="O23">
        <v>33.299999999999997</v>
      </c>
      <c r="Q23">
        <v>0</v>
      </c>
      <c r="R23">
        <v>1</v>
      </c>
      <c r="S23">
        <v>33.299999999999997</v>
      </c>
      <c r="T23">
        <v>1</v>
      </c>
      <c r="U23">
        <v>33.299999999999997</v>
      </c>
      <c r="V23">
        <v>3</v>
      </c>
      <c r="W23">
        <v>1</v>
      </c>
      <c r="X23">
        <v>33.299999999999997</v>
      </c>
      <c r="Y23">
        <v>1</v>
      </c>
      <c r="Z23">
        <v>33.299999999999997</v>
      </c>
      <c r="AB23">
        <v>0</v>
      </c>
      <c r="AC23">
        <v>1</v>
      </c>
      <c r="AD23">
        <v>33.299999999999997</v>
      </c>
    </row>
    <row r="24" spans="1:30">
      <c r="A24" t="s">
        <v>69</v>
      </c>
      <c r="B24">
        <v>24</v>
      </c>
      <c r="C24">
        <v>5</v>
      </c>
      <c r="D24">
        <v>599</v>
      </c>
      <c r="E24">
        <v>194</v>
      </c>
      <c r="F24">
        <v>32.4</v>
      </c>
      <c r="G24">
        <v>200</v>
      </c>
      <c r="H24">
        <v>33.4</v>
      </c>
      <c r="I24">
        <v>137</v>
      </c>
      <c r="J24">
        <v>22.9</v>
      </c>
      <c r="K24">
        <v>68</v>
      </c>
      <c r="L24">
        <v>11.4</v>
      </c>
      <c r="M24">
        <v>599</v>
      </c>
      <c r="N24">
        <v>201</v>
      </c>
      <c r="O24">
        <v>33.6</v>
      </c>
      <c r="P24">
        <v>217</v>
      </c>
      <c r="Q24">
        <v>36.200000000000003</v>
      </c>
      <c r="R24">
        <v>110</v>
      </c>
      <c r="S24">
        <v>18.399999999999999</v>
      </c>
      <c r="T24">
        <v>71</v>
      </c>
      <c r="U24">
        <v>11.9</v>
      </c>
      <c r="V24">
        <v>599</v>
      </c>
      <c r="W24">
        <v>151</v>
      </c>
      <c r="X24">
        <v>25.2</v>
      </c>
      <c r="Y24">
        <v>226</v>
      </c>
      <c r="Z24">
        <v>37.700000000000003</v>
      </c>
      <c r="AA24">
        <v>142</v>
      </c>
      <c r="AB24">
        <v>23.7</v>
      </c>
      <c r="AC24">
        <v>80</v>
      </c>
      <c r="AD24">
        <v>13.4</v>
      </c>
    </row>
    <row r="25" spans="1:30">
      <c r="A25" t="s">
        <v>70</v>
      </c>
      <c r="B25">
        <v>25</v>
      </c>
      <c r="C25">
        <v>5</v>
      </c>
      <c r="D25">
        <v>157</v>
      </c>
      <c r="E25">
        <v>34</v>
      </c>
      <c r="F25">
        <v>21.7</v>
      </c>
      <c r="G25">
        <v>45</v>
      </c>
      <c r="H25">
        <v>28.7</v>
      </c>
      <c r="I25">
        <v>50</v>
      </c>
      <c r="J25">
        <v>31.8</v>
      </c>
      <c r="K25">
        <v>28</v>
      </c>
      <c r="L25">
        <v>17.8</v>
      </c>
      <c r="M25">
        <v>157</v>
      </c>
      <c r="N25">
        <v>35</v>
      </c>
      <c r="O25">
        <v>22.3</v>
      </c>
      <c r="P25">
        <v>43</v>
      </c>
      <c r="Q25">
        <v>27.4</v>
      </c>
      <c r="R25">
        <v>50</v>
      </c>
      <c r="S25">
        <v>31.8</v>
      </c>
      <c r="T25">
        <v>29</v>
      </c>
      <c r="U25">
        <v>18.5</v>
      </c>
      <c r="V25">
        <v>157</v>
      </c>
      <c r="W25">
        <v>29</v>
      </c>
      <c r="X25">
        <v>18.5</v>
      </c>
      <c r="Y25">
        <v>51</v>
      </c>
      <c r="Z25">
        <v>32.5</v>
      </c>
      <c r="AA25">
        <v>44</v>
      </c>
      <c r="AB25">
        <v>28</v>
      </c>
      <c r="AC25">
        <v>33</v>
      </c>
      <c r="AD25">
        <v>21</v>
      </c>
    </row>
    <row r="26" spans="1:30">
      <c r="A26" t="s">
        <v>71</v>
      </c>
      <c r="B26">
        <v>27</v>
      </c>
      <c r="C26">
        <v>5</v>
      </c>
      <c r="D26">
        <v>12</v>
      </c>
      <c r="E26">
        <v>2</v>
      </c>
      <c r="F26">
        <v>16.7</v>
      </c>
      <c r="G26">
        <v>1</v>
      </c>
      <c r="H26">
        <v>8.3000000000000007</v>
      </c>
      <c r="I26">
        <v>5</v>
      </c>
      <c r="J26">
        <v>41.7</v>
      </c>
      <c r="K26">
        <v>4</v>
      </c>
      <c r="L26">
        <v>33.299999999999997</v>
      </c>
      <c r="M26">
        <v>12</v>
      </c>
      <c r="N26">
        <v>2</v>
      </c>
      <c r="O26">
        <v>16.7</v>
      </c>
      <c r="P26">
        <v>3</v>
      </c>
      <c r="Q26">
        <v>25</v>
      </c>
      <c r="R26">
        <v>1</v>
      </c>
      <c r="S26">
        <v>8.3000000000000007</v>
      </c>
      <c r="T26">
        <v>6</v>
      </c>
      <c r="U26">
        <v>50</v>
      </c>
      <c r="V26">
        <v>12</v>
      </c>
      <c r="W26">
        <v>1</v>
      </c>
      <c r="X26">
        <v>8.3000000000000007</v>
      </c>
      <c r="Y26">
        <v>5</v>
      </c>
      <c r="Z26">
        <v>41.7</v>
      </c>
      <c r="AA26">
        <v>2</v>
      </c>
      <c r="AB26">
        <v>16.7</v>
      </c>
      <c r="AC26">
        <v>4</v>
      </c>
      <c r="AD26">
        <v>33.299999999999997</v>
      </c>
    </row>
    <row r="27" spans="1:30">
      <c r="A27" t="s">
        <v>400</v>
      </c>
      <c r="B27">
        <v>28</v>
      </c>
      <c r="C27">
        <v>5</v>
      </c>
      <c r="D27">
        <v>183</v>
      </c>
      <c r="E27">
        <v>52</v>
      </c>
      <c r="F27">
        <v>28.4</v>
      </c>
      <c r="G27">
        <v>55</v>
      </c>
      <c r="H27">
        <v>30.1</v>
      </c>
      <c r="I27">
        <v>53</v>
      </c>
      <c r="J27">
        <v>29</v>
      </c>
      <c r="K27">
        <v>23</v>
      </c>
      <c r="L27">
        <v>12.6</v>
      </c>
      <c r="M27">
        <v>183</v>
      </c>
      <c r="N27">
        <v>61</v>
      </c>
      <c r="O27">
        <v>33.299999999999997</v>
      </c>
      <c r="P27">
        <v>53</v>
      </c>
      <c r="Q27">
        <v>29</v>
      </c>
      <c r="R27">
        <v>39</v>
      </c>
      <c r="S27">
        <v>21.3</v>
      </c>
      <c r="T27">
        <v>30</v>
      </c>
      <c r="U27">
        <v>16.399999999999999</v>
      </c>
      <c r="V27">
        <v>184</v>
      </c>
      <c r="W27">
        <v>47</v>
      </c>
      <c r="X27">
        <v>25.5</v>
      </c>
      <c r="Y27">
        <v>65</v>
      </c>
      <c r="Z27">
        <v>35.299999999999997</v>
      </c>
      <c r="AA27">
        <v>49</v>
      </c>
      <c r="AB27">
        <v>26.6</v>
      </c>
      <c r="AC27">
        <v>23</v>
      </c>
      <c r="AD27">
        <v>12.5</v>
      </c>
    </row>
    <row r="28" spans="1:30">
      <c r="A28" t="s">
        <v>401</v>
      </c>
      <c r="B28">
        <v>30</v>
      </c>
      <c r="C28">
        <v>5</v>
      </c>
      <c r="D28">
        <v>26</v>
      </c>
      <c r="F28">
        <v>0</v>
      </c>
      <c r="G28">
        <v>5</v>
      </c>
      <c r="H28">
        <v>19.2</v>
      </c>
      <c r="I28">
        <v>8</v>
      </c>
      <c r="J28">
        <v>30.8</v>
      </c>
      <c r="K28">
        <v>13</v>
      </c>
      <c r="L28">
        <v>50</v>
      </c>
      <c r="M28">
        <v>26</v>
      </c>
      <c r="O28">
        <v>0</v>
      </c>
      <c r="P28">
        <v>7</v>
      </c>
      <c r="Q28">
        <v>26.9</v>
      </c>
      <c r="R28">
        <v>7</v>
      </c>
      <c r="S28">
        <v>26.9</v>
      </c>
      <c r="T28">
        <v>12</v>
      </c>
      <c r="U28">
        <v>46.2</v>
      </c>
      <c r="V28">
        <v>26</v>
      </c>
      <c r="W28">
        <v>1</v>
      </c>
      <c r="X28">
        <v>3.8</v>
      </c>
      <c r="Y28">
        <v>2</v>
      </c>
      <c r="Z28">
        <v>7.7</v>
      </c>
      <c r="AA28">
        <v>8</v>
      </c>
      <c r="AB28">
        <v>30.8</v>
      </c>
      <c r="AC28">
        <v>15</v>
      </c>
      <c r="AD28">
        <v>57.7</v>
      </c>
    </row>
    <row r="29" spans="1:30">
      <c r="A29" t="s">
        <v>75</v>
      </c>
      <c r="B29">
        <v>31</v>
      </c>
      <c r="C29">
        <v>5</v>
      </c>
      <c r="D29">
        <v>286</v>
      </c>
      <c r="E29">
        <v>12</v>
      </c>
      <c r="F29">
        <v>4.2</v>
      </c>
      <c r="G29">
        <v>22</v>
      </c>
      <c r="H29">
        <v>7.7</v>
      </c>
      <c r="I29">
        <v>75</v>
      </c>
      <c r="J29">
        <v>26.2</v>
      </c>
      <c r="K29">
        <v>177</v>
      </c>
      <c r="L29">
        <v>61.9</v>
      </c>
      <c r="M29">
        <v>286</v>
      </c>
      <c r="N29">
        <v>11</v>
      </c>
      <c r="O29">
        <v>3.8</v>
      </c>
      <c r="P29">
        <v>26</v>
      </c>
      <c r="Q29">
        <v>9.1</v>
      </c>
      <c r="R29">
        <v>73</v>
      </c>
      <c r="S29">
        <v>25.5</v>
      </c>
      <c r="T29">
        <v>176</v>
      </c>
      <c r="U29">
        <v>61.5</v>
      </c>
      <c r="V29">
        <v>284</v>
      </c>
      <c r="W29">
        <v>7</v>
      </c>
      <c r="X29">
        <v>2.5</v>
      </c>
      <c r="Y29">
        <v>35</v>
      </c>
      <c r="Z29">
        <v>12.3</v>
      </c>
      <c r="AA29">
        <v>81</v>
      </c>
      <c r="AB29">
        <v>28.5</v>
      </c>
      <c r="AC29">
        <v>161</v>
      </c>
      <c r="AD29">
        <v>56.7</v>
      </c>
    </row>
    <row r="30" spans="1:30">
      <c r="A30" t="s">
        <v>76</v>
      </c>
      <c r="B30">
        <v>32</v>
      </c>
      <c r="C30">
        <v>5</v>
      </c>
      <c r="D30">
        <v>132</v>
      </c>
      <c r="E30">
        <v>2</v>
      </c>
      <c r="F30">
        <v>1.5</v>
      </c>
      <c r="G30">
        <v>6</v>
      </c>
      <c r="H30">
        <v>4.5</v>
      </c>
      <c r="I30">
        <v>21</v>
      </c>
      <c r="J30">
        <v>15.9</v>
      </c>
      <c r="K30">
        <v>103</v>
      </c>
      <c r="L30">
        <v>78</v>
      </c>
      <c r="M30">
        <v>130</v>
      </c>
      <c r="N30">
        <v>1</v>
      </c>
      <c r="O30">
        <v>0.8</v>
      </c>
      <c r="P30">
        <v>9</v>
      </c>
      <c r="Q30">
        <v>6.9</v>
      </c>
      <c r="R30">
        <v>21</v>
      </c>
      <c r="S30">
        <v>16.2</v>
      </c>
      <c r="T30">
        <v>99</v>
      </c>
      <c r="U30">
        <v>76.2</v>
      </c>
      <c r="V30">
        <v>132</v>
      </c>
      <c r="X30">
        <v>0</v>
      </c>
      <c r="Y30">
        <v>14</v>
      </c>
      <c r="Z30">
        <v>10.6</v>
      </c>
      <c r="AA30">
        <v>24</v>
      </c>
      <c r="AB30">
        <v>18.2</v>
      </c>
      <c r="AC30">
        <v>94</v>
      </c>
      <c r="AD30">
        <v>71.2</v>
      </c>
    </row>
    <row r="31" spans="1:30">
      <c r="A31" t="s">
        <v>402</v>
      </c>
      <c r="B31">
        <v>33</v>
      </c>
      <c r="C31">
        <v>5</v>
      </c>
      <c r="D31">
        <v>1130</v>
      </c>
      <c r="E31">
        <v>371</v>
      </c>
      <c r="F31">
        <v>32.799999999999997</v>
      </c>
      <c r="G31">
        <v>326</v>
      </c>
      <c r="H31">
        <v>28.8</v>
      </c>
      <c r="I31">
        <v>233</v>
      </c>
      <c r="J31">
        <v>20.6</v>
      </c>
      <c r="K31">
        <v>200</v>
      </c>
      <c r="L31">
        <v>17.7</v>
      </c>
      <c r="M31">
        <v>1130</v>
      </c>
      <c r="N31">
        <v>358</v>
      </c>
      <c r="O31">
        <v>31.7</v>
      </c>
      <c r="P31">
        <v>347</v>
      </c>
      <c r="Q31">
        <v>30.7</v>
      </c>
      <c r="R31">
        <v>213</v>
      </c>
      <c r="S31">
        <v>18.8</v>
      </c>
      <c r="T31">
        <v>212</v>
      </c>
      <c r="U31">
        <v>18.8</v>
      </c>
      <c r="V31">
        <v>1136</v>
      </c>
      <c r="W31">
        <v>320</v>
      </c>
      <c r="X31">
        <v>28.2</v>
      </c>
      <c r="Y31">
        <v>363</v>
      </c>
      <c r="Z31">
        <v>32</v>
      </c>
      <c r="AA31">
        <v>245</v>
      </c>
      <c r="AB31">
        <v>21.6</v>
      </c>
      <c r="AC31">
        <v>208</v>
      </c>
      <c r="AD31">
        <v>18.3</v>
      </c>
    </row>
    <row r="32" spans="1:30">
      <c r="A32" t="s">
        <v>78</v>
      </c>
      <c r="B32">
        <v>34</v>
      </c>
      <c r="C32">
        <v>5</v>
      </c>
      <c r="D32">
        <v>24</v>
      </c>
      <c r="E32">
        <v>9</v>
      </c>
      <c r="F32">
        <v>37.5</v>
      </c>
      <c r="G32">
        <v>7</v>
      </c>
      <c r="H32">
        <v>29.2</v>
      </c>
      <c r="I32">
        <v>1</v>
      </c>
      <c r="J32">
        <v>4.2</v>
      </c>
      <c r="K32">
        <v>7</v>
      </c>
      <c r="L32">
        <v>29.2</v>
      </c>
      <c r="M32">
        <v>24</v>
      </c>
      <c r="N32">
        <v>9</v>
      </c>
      <c r="O32">
        <v>37.5</v>
      </c>
      <c r="P32">
        <v>6</v>
      </c>
      <c r="Q32">
        <v>25</v>
      </c>
      <c r="R32">
        <v>1</v>
      </c>
      <c r="S32">
        <v>4.2</v>
      </c>
      <c r="T32">
        <v>8</v>
      </c>
      <c r="U32">
        <v>33.299999999999997</v>
      </c>
      <c r="V32">
        <v>25</v>
      </c>
      <c r="W32">
        <v>7</v>
      </c>
      <c r="X32">
        <v>28</v>
      </c>
      <c r="Y32">
        <v>7</v>
      </c>
      <c r="Z32">
        <v>28</v>
      </c>
      <c r="AA32">
        <v>4</v>
      </c>
      <c r="AB32">
        <v>16</v>
      </c>
      <c r="AC32">
        <v>7</v>
      </c>
      <c r="AD32">
        <v>28</v>
      </c>
    </row>
    <row r="33" spans="1:30">
      <c r="A33" t="s">
        <v>79</v>
      </c>
      <c r="B33">
        <v>35</v>
      </c>
      <c r="C33">
        <v>5</v>
      </c>
      <c r="D33">
        <v>60</v>
      </c>
      <c r="E33">
        <v>9</v>
      </c>
      <c r="F33">
        <v>15</v>
      </c>
      <c r="G33">
        <v>11</v>
      </c>
      <c r="H33">
        <v>18.3</v>
      </c>
      <c r="I33">
        <v>15</v>
      </c>
      <c r="J33">
        <v>25</v>
      </c>
      <c r="K33">
        <v>25</v>
      </c>
      <c r="L33">
        <v>41.7</v>
      </c>
      <c r="M33">
        <v>60</v>
      </c>
      <c r="N33">
        <v>9</v>
      </c>
      <c r="O33">
        <v>15</v>
      </c>
      <c r="P33">
        <v>9</v>
      </c>
      <c r="Q33">
        <v>15</v>
      </c>
      <c r="R33">
        <v>15</v>
      </c>
      <c r="S33">
        <v>25</v>
      </c>
      <c r="T33">
        <v>27</v>
      </c>
      <c r="U33">
        <v>45</v>
      </c>
      <c r="V33">
        <v>59</v>
      </c>
      <c r="W33">
        <v>4</v>
      </c>
      <c r="X33">
        <v>6.8</v>
      </c>
      <c r="Y33">
        <v>11</v>
      </c>
      <c r="Z33">
        <v>18.600000000000001</v>
      </c>
      <c r="AA33">
        <v>18</v>
      </c>
      <c r="AB33">
        <v>30.5</v>
      </c>
      <c r="AC33">
        <v>26</v>
      </c>
      <c r="AD33">
        <v>44.1</v>
      </c>
    </row>
    <row r="34" spans="1:30">
      <c r="A34" t="s">
        <v>80</v>
      </c>
      <c r="B34">
        <v>36</v>
      </c>
      <c r="C34">
        <v>5</v>
      </c>
      <c r="D34">
        <v>108</v>
      </c>
      <c r="E34">
        <v>7</v>
      </c>
      <c r="F34">
        <v>6.5</v>
      </c>
      <c r="G34">
        <v>15</v>
      </c>
      <c r="H34">
        <v>13.9</v>
      </c>
      <c r="I34">
        <v>33</v>
      </c>
      <c r="J34">
        <v>30.6</v>
      </c>
      <c r="K34">
        <v>53</v>
      </c>
      <c r="L34">
        <v>49.1</v>
      </c>
      <c r="M34">
        <v>108</v>
      </c>
      <c r="N34">
        <v>6</v>
      </c>
      <c r="O34">
        <v>5.6</v>
      </c>
      <c r="P34">
        <v>12</v>
      </c>
      <c r="Q34">
        <v>11.1</v>
      </c>
      <c r="R34">
        <v>38</v>
      </c>
      <c r="S34">
        <v>35.200000000000003</v>
      </c>
      <c r="T34">
        <v>52</v>
      </c>
      <c r="U34">
        <v>48.1</v>
      </c>
      <c r="V34">
        <v>111</v>
      </c>
      <c r="W34">
        <v>9</v>
      </c>
      <c r="X34">
        <v>8.1</v>
      </c>
      <c r="Y34">
        <v>38</v>
      </c>
      <c r="Z34">
        <v>34.200000000000003</v>
      </c>
      <c r="AA34">
        <v>35</v>
      </c>
      <c r="AB34">
        <v>31.5</v>
      </c>
      <c r="AC34">
        <v>29</v>
      </c>
      <c r="AD34">
        <v>26.1</v>
      </c>
    </row>
    <row r="35" spans="1:30">
      <c r="A35" t="s">
        <v>81</v>
      </c>
      <c r="B35">
        <v>37</v>
      </c>
      <c r="C35">
        <v>5</v>
      </c>
      <c r="D35">
        <v>128</v>
      </c>
      <c r="E35">
        <v>10</v>
      </c>
      <c r="F35">
        <v>7.8</v>
      </c>
      <c r="G35">
        <v>11</v>
      </c>
      <c r="H35">
        <v>8.6</v>
      </c>
      <c r="I35">
        <v>33</v>
      </c>
      <c r="J35">
        <v>25.8</v>
      </c>
      <c r="K35">
        <v>74</v>
      </c>
      <c r="L35">
        <v>57.8</v>
      </c>
      <c r="M35">
        <v>128</v>
      </c>
      <c r="N35">
        <v>11</v>
      </c>
      <c r="O35">
        <v>8.6</v>
      </c>
      <c r="P35">
        <v>11</v>
      </c>
      <c r="Q35">
        <v>8.6</v>
      </c>
      <c r="R35">
        <v>27</v>
      </c>
      <c r="S35">
        <v>21.1</v>
      </c>
      <c r="T35">
        <v>79</v>
      </c>
      <c r="U35">
        <v>61.7</v>
      </c>
      <c r="V35">
        <v>126</v>
      </c>
      <c r="W35">
        <v>11</v>
      </c>
      <c r="X35">
        <v>8.6999999999999993</v>
      </c>
      <c r="Y35">
        <v>19</v>
      </c>
      <c r="Z35">
        <v>15.1</v>
      </c>
      <c r="AA35">
        <v>34</v>
      </c>
      <c r="AB35">
        <v>27</v>
      </c>
      <c r="AC35">
        <v>62</v>
      </c>
      <c r="AD35">
        <v>49.2</v>
      </c>
    </row>
    <row r="36" spans="1:30">
      <c r="A36" t="s">
        <v>82</v>
      </c>
      <c r="B36">
        <v>38</v>
      </c>
      <c r="C36">
        <v>5</v>
      </c>
      <c r="D36">
        <v>1</v>
      </c>
      <c r="F36">
        <v>0</v>
      </c>
      <c r="G36">
        <v>1</v>
      </c>
      <c r="H36">
        <v>100</v>
      </c>
      <c r="J36">
        <v>0</v>
      </c>
      <c r="L36">
        <v>0</v>
      </c>
      <c r="M36">
        <v>1</v>
      </c>
      <c r="O36">
        <v>0</v>
      </c>
      <c r="P36">
        <v>1</v>
      </c>
      <c r="Q36">
        <v>100</v>
      </c>
      <c r="S36">
        <v>0</v>
      </c>
      <c r="U36">
        <v>0</v>
      </c>
      <c r="V36">
        <v>1</v>
      </c>
      <c r="X36">
        <v>0</v>
      </c>
      <c r="Y36">
        <v>1</v>
      </c>
      <c r="Z36">
        <v>100</v>
      </c>
      <c r="AB36">
        <v>0</v>
      </c>
      <c r="AD36">
        <v>0</v>
      </c>
    </row>
    <row r="37" spans="1:30">
      <c r="A37" t="s">
        <v>83</v>
      </c>
      <c r="B37">
        <v>39</v>
      </c>
      <c r="C37">
        <v>5</v>
      </c>
      <c r="D37">
        <v>49</v>
      </c>
      <c r="E37">
        <v>23</v>
      </c>
      <c r="F37">
        <v>46.9</v>
      </c>
      <c r="G37">
        <v>16</v>
      </c>
      <c r="H37">
        <v>32.700000000000003</v>
      </c>
      <c r="I37">
        <v>10</v>
      </c>
      <c r="J37">
        <v>20.399999999999999</v>
      </c>
      <c r="L37">
        <v>0</v>
      </c>
      <c r="M37">
        <v>49</v>
      </c>
      <c r="N37">
        <v>26</v>
      </c>
      <c r="O37">
        <v>53.1</v>
      </c>
      <c r="P37">
        <v>17</v>
      </c>
      <c r="Q37">
        <v>34.700000000000003</v>
      </c>
      <c r="R37">
        <v>5</v>
      </c>
      <c r="S37">
        <v>10.199999999999999</v>
      </c>
      <c r="T37">
        <v>1</v>
      </c>
      <c r="U37">
        <v>2</v>
      </c>
      <c r="V37">
        <v>49</v>
      </c>
      <c r="W37">
        <v>23</v>
      </c>
      <c r="X37">
        <v>46.9</v>
      </c>
      <c r="Y37">
        <v>16</v>
      </c>
      <c r="Z37">
        <v>32.700000000000003</v>
      </c>
      <c r="AA37">
        <v>8</v>
      </c>
      <c r="AB37">
        <v>16.3</v>
      </c>
      <c r="AC37">
        <v>2</v>
      </c>
      <c r="AD37">
        <v>4.0999999999999996</v>
      </c>
    </row>
    <row r="38" spans="1:30">
      <c r="A38" t="s">
        <v>84</v>
      </c>
      <c r="B38">
        <v>40</v>
      </c>
      <c r="C38">
        <v>5</v>
      </c>
      <c r="D38">
        <v>5</v>
      </c>
      <c r="F38">
        <v>0</v>
      </c>
      <c r="G38">
        <v>2</v>
      </c>
      <c r="H38">
        <v>40</v>
      </c>
      <c r="I38">
        <v>2</v>
      </c>
      <c r="J38">
        <v>40</v>
      </c>
      <c r="K38">
        <v>1</v>
      </c>
      <c r="L38">
        <v>20</v>
      </c>
      <c r="M38">
        <v>5</v>
      </c>
      <c r="O38">
        <v>0</v>
      </c>
      <c r="P38">
        <v>2</v>
      </c>
      <c r="Q38">
        <v>40</v>
      </c>
      <c r="R38">
        <v>2</v>
      </c>
      <c r="S38">
        <v>40</v>
      </c>
      <c r="T38">
        <v>1</v>
      </c>
      <c r="U38">
        <v>20</v>
      </c>
      <c r="V38">
        <v>5</v>
      </c>
      <c r="X38">
        <v>0</v>
      </c>
      <c r="Y38">
        <v>3</v>
      </c>
      <c r="Z38">
        <v>60</v>
      </c>
      <c r="AA38">
        <v>1</v>
      </c>
      <c r="AB38">
        <v>20</v>
      </c>
      <c r="AC38">
        <v>1</v>
      </c>
      <c r="AD38">
        <v>20</v>
      </c>
    </row>
    <row r="39" spans="1:30">
      <c r="A39" t="s">
        <v>85</v>
      </c>
      <c r="B39">
        <v>42</v>
      </c>
      <c r="C39">
        <v>5</v>
      </c>
      <c r="D39">
        <v>109</v>
      </c>
      <c r="E39">
        <v>29</v>
      </c>
      <c r="F39">
        <v>26.6</v>
      </c>
      <c r="G39">
        <v>40</v>
      </c>
      <c r="H39">
        <v>36.700000000000003</v>
      </c>
      <c r="I39">
        <v>31</v>
      </c>
      <c r="J39">
        <v>28.4</v>
      </c>
      <c r="K39">
        <v>9</v>
      </c>
      <c r="L39">
        <v>8.3000000000000007</v>
      </c>
      <c r="M39">
        <v>108</v>
      </c>
      <c r="N39">
        <v>33</v>
      </c>
      <c r="O39">
        <v>30.6</v>
      </c>
      <c r="P39">
        <v>31</v>
      </c>
      <c r="Q39">
        <v>28.7</v>
      </c>
      <c r="R39">
        <v>25</v>
      </c>
      <c r="S39">
        <v>23.1</v>
      </c>
      <c r="T39">
        <v>19</v>
      </c>
      <c r="U39">
        <v>17.600000000000001</v>
      </c>
      <c r="V39">
        <v>107</v>
      </c>
      <c r="W39">
        <v>32</v>
      </c>
      <c r="X39">
        <v>29.9</v>
      </c>
      <c r="Y39">
        <v>38</v>
      </c>
      <c r="Z39">
        <v>35.5</v>
      </c>
      <c r="AA39">
        <v>22</v>
      </c>
      <c r="AB39">
        <v>20.6</v>
      </c>
      <c r="AC39">
        <v>15</v>
      </c>
      <c r="AD39">
        <v>14</v>
      </c>
    </row>
    <row r="40" spans="1:30">
      <c r="A40" t="s">
        <v>86</v>
      </c>
      <c r="B40">
        <v>43</v>
      </c>
      <c r="C40">
        <v>5</v>
      </c>
      <c r="D40">
        <v>4</v>
      </c>
      <c r="E40">
        <v>3</v>
      </c>
      <c r="F40">
        <v>75</v>
      </c>
      <c r="G40">
        <v>1</v>
      </c>
      <c r="H40">
        <v>25</v>
      </c>
      <c r="J40">
        <v>0</v>
      </c>
      <c r="L40">
        <v>0</v>
      </c>
      <c r="M40">
        <v>4</v>
      </c>
      <c r="N40">
        <v>3</v>
      </c>
      <c r="O40">
        <v>75</v>
      </c>
      <c r="P40">
        <v>1</v>
      </c>
      <c r="Q40">
        <v>25</v>
      </c>
      <c r="S40">
        <v>0</v>
      </c>
      <c r="U40">
        <v>0</v>
      </c>
      <c r="V40">
        <v>4</v>
      </c>
      <c r="W40">
        <v>1</v>
      </c>
      <c r="X40">
        <v>25</v>
      </c>
      <c r="Y40">
        <v>2</v>
      </c>
      <c r="Z40">
        <v>50</v>
      </c>
      <c r="AA40">
        <v>1</v>
      </c>
      <c r="AB40">
        <v>25</v>
      </c>
      <c r="AD40">
        <v>0</v>
      </c>
    </row>
    <row r="41" spans="1:30">
      <c r="A41" t="s">
        <v>135</v>
      </c>
      <c r="B41">
        <v>44</v>
      </c>
      <c r="C41">
        <v>5</v>
      </c>
      <c r="D41">
        <v>11</v>
      </c>
      <c r="E41">
        <v>1</v>
      </c>
      <c r="F41">
        <v>9.1</v>
      </c>
      <c r="G41">
        <v>6</v>
      </c>
      <c r="H41">
        <v>54.5</v>
      </c>
      <c r="I41">
        <v>2</v>
      </c>
      <c r="J41">
        <v>18.2</v>
      </c>
      <c r="K41">
        <v>2</v>
      </c>
      <c r="L41">
        <v>18.2</v>
      </c>
      <c r="M41">
        <v>11</v>
      </c>
      <c r="N41">
        <v>4</v>
      </c>
      <c r="O41">
        <v>36.4</v>
      </c>
      <c r="P41">
        <v>4</v>
      </c>
      <c r="Q41">
        <v>36.4</v>
      </c>
      <c r="S41">
        <v>0</v>
      </c>
      <c r="T41">
        <v>3</v>
      </c>
      <c r="U41">
        <v>27.3</v>
      </c>
      <c r="V41">
        <v>11</v>
      </c>
      <c r="W41">
        <v>3</v>
      </c>
      <c r="X41">
        <v>27.3</v>
      </c>
      <c r="Y41">
        <v>3</v>
      </c>
      <c r="Z41">
        <v>27.3</v>
      </c>
      <c r="AA41">
        <v>3</v>
      </c>
      <c r="AB41">
        <v>27.3</v>
      </c>
      <c r="AC41">
        <v>2</v>
      </c>
      <c r="AD41">
        <v>18.2</v>
      </c>
    </row>
    <row r="42" spans="1:30">
      <c r="A42" t="s">
        <v>88</v>
      </c>
      <c r="B42">
        <v>45</v>
      </c>
      <c r="C42">
        <v>5</v>
      </c>
      <c r="D42">
        <v>55</v>
      </c>
      <c r="E42">
        <v>1</v>
      </c>
      <c r="F42">
        <v>1.8</v>
      </c>
      <c r="G42">
        <v>5</v>
      </c>
      <c r="H42">
        <v>9.1</v>
      </c>
      <c r="I42">
        <v>15</v>
      </c>
      <c r="J42">
        <v>27.3</v>
      </c>
      <c r="K42">
        <v>34</v>
      </c>
      <c r="L42">
        <v>61.8</v>
      </c>
      <c r="M42">
        <v>54</v>
      </c>
      <c r="N42">
        <v>2</v>
      </c>
      <c r="O42">
        <v>3.7</v>
      </c>
      <c r="P42">
        <v>2</v>
      </c>
      <c r="Q42">
        <v>3.7</v>
      </c>
      <c r="R42">
        <v>18</v>
      </c>
      <c r="S42">
        <v>33.299999999999997</v>
      </c>
      <c r="T42">
        <v>32</v>
      </c>
      <c r="U42">
        <v>59.3</v>
      </c>
      <c r="V42">
        <v>55</v>
      </c>
      <c r="W42">
        <v>2</v>
      </c>
      <c r="X42">
        <v>3.6</v>
      </c>
      <c r="Y42">
        <v>6</v>
      </c>
      <c r="Z42">
        <v>10.9</v>
      </c>
      <c r="AA42">
        <v>19</v>
      </c>
      <c r="AB42">
        <v>34.5</v>
      </c>
      <c r="AC42">
        <v>28</v>
      </c>
      <c r="AD42">
        <v>50.9</v>
      </c>
    </row>
    <row r="43" spans="1:30">
      <c r="A43" t="s">
        <v>403</v>
      </c>
      <c r="B43">
        <v>46</v>
      </c>
      <c r="C43">
        <v>5</v>
      </c>
      <c r="D43">
        <v>17</v>
      </c>
      <c r="F43">
        <v>0</v>
      </c>
      <c r="G43">
        <v>1</v>
      </c>
      <c r="H43">
        <v>5.9</v>
      </c>
      <c r="I43">
        <v>5</v>
      </c>
      <c r="J43">
        <v>29.4</v>
      </c>
      <c r="K43">
        <v>11</v>
      </c>
      <c r="L43">
        <v>64.7</v>
      </c>
      <c r="M43">
        <v>17</v>
      </c>
      <c r="O43">
        <v>0</v>
      </c>
      <c r="Q43">
        <v>0</v>
      </c>
      <c r="R43">
        <v>5</v>
      </c>
      <c r="S43">
        <v>29.4</v>
      </c>
      <c r="T43">
        <v>12</v>
      </c>
      <c r="U43">
        <v>70.599999999999994</v>
      </c>
      <c r="V43">
        <v>17</v>
      </c>
      <c r="X43">
        <v>0</v>
      </c>
      <c r="Y43">
        <v>4</v>
      </c>
      <c r="Z43">
        <v>23.5</v>
      </c>
      <c r="AA43">
        <v>6</v>
      </c>
      <c r="AB43">
        <v>35.299999999999997</v>
      </c>
      <c r="AC43">
        <v>7</v>
      </c>
      <c r="AD43">
        <v>41.2</v>
      </c>
    </row>
    <row r="44" spans="1:30">
      <c r="A44" t="s">
        <v>90</v>
      </c>
      <c r="B44">
        <v>47</v>
      </c>
      <c r="C44">
        <v>5</v>
      </c>
      <c r="D44">
        <v>23</v>
      </c>
      <c r="E44">
        <v>7</v>
      </c>
      <c r="F44">
        <v>30.4</v>
      </c>
      <c r="G44">
        <v>9</v>
      </c>
      <c r="H44">
        <v>39.1</v>
      </c>
      <c r="I44">
        <v>6</v>
      </c>
      <c r="J44">
        <v>26.1</v>
      </c>
      <c r="K44">
        <v>1</v>
      </c>
      <c r="L44">
        <v>4.3</v>
      </c>
      <c r="M44">
        <v>23</v>
      </c>
      <c r="N44">
        <v>8</v>
      </c>
      <c r="O44">
        <v>34.799999999999997</v>
      </c>
      <c r="P44">
        <v>8</v>
      </c>
      <c r="Q44">
        <v>34.799999999999997</v>
      </c>
      <c r="R44">
        <v>6</v>
      </c>
      <c r="S44">
        <v>26.1</v>
      </c>
      <c r="T44">
        <v>1</v>
      </c>
      <c r="U44">
        <v>4.3</v>
      </c>
      <c r="V44">
        <v>23</v>
      </c>
      <c r="W44">
        <v>7</v>
      </c>
      <c r="X44">
        <v>30.4</v>
      </c>
      <c r="Y44">
        <v>8</v>
      </c>
      <c r="Z44">
        <v>34.799999999999997</v>
      </c>
      <c r="AA44">
        <v>7</v>
      </c>
      <c r="AB44">
        <v>30.4</v>
      </c>
      <c r="AC44">
        <v>1</v>
      </c>
      <c r="AD44">
        <v>4.3</v>
      </c>
    </row>
    <row r="45" spans="1:30">
      <c r="A45" t="s">
        <v>91</v>
      </c>
      <c r="B45">
        <v>48</v>
      </c>
      <c r="C45">
        <v>5</v>
      </c>
      <c r="D45">
        <v>50</v>
      </c>
      <c r="E45">
        <v>16</v>
      </c>
      <c r="F45">
        <v>32</v>
      </c>
      <c r="G45">
        <v>18</v>
      </c>
      <c r="H45">
        <v>36</v>
      </c>
      <c r="I45">
        <v>12</v>
      </c>
      <c r="J45">
        <v>24</v>
      </c>
      <c r="K45">
        <v>4</v>
      </c>
      <c r="L45">
        <v>8</v>
      </c>
      <c r="M45">
        <v>50</v>
      </c>
      <c r="N45">
        <v>13</v>
      </c>
      <c r="O45">
        <v>26</v>
      </c>
      <c r="P45">
        <v>20</v>
      </c>
      <c r="Q45">
        <v>40</v>
      </c>
      <c r="R45">
        <v>10</v>
      </c>
      <c r="S45">
        <v>20</v>
      </c>
      <c r="T45">
        <v>7</v>
      </c>
      <c r="U45">
        <v>14</v>
      </c>
      <c r="V45">
        <v>50</v>
      </c>
      <c r="W45">
        <v>13</v>
      </c>
      <c r="X45">
        <v>26</v>
      </c>
      <c r="Y45">
        <v>15</v>
      </c>
      <c r="Z45">
        <v>30</v>
      </c>
      <c r="AA45">
        <v>17</v>
      </c>
      <c r="AB45">
        <v>34</v>
      </c>
      <c r="AC45">
        <v>5</v>
      </c>
      <c r="AD45">
        <v>10</v>
      </c>
    </row>
    <row r="46" spans="1:30">
      <c r="A46" t="s">
        <v>92</v>
      </c>
      <c r="B46">
        <v>49</v>
      </c>
      <c r="C46">
        <v>5</v>
      </c>
      <c r="D46">
        <v>17</v>
      </c>
      <c r="E46">
        <v>2</v>
      </c>
      <c r="F46">
        <v>11.8</v>
      </c>
      <c r="G46">
        <v>8</v>
      </c>
      <c r="H46">
        <v>47.1</v>
      </c>
      <c r="I46">
        <v>6</v>
      </c>
      <c r="J46">
        <v>35.299999999999997</v>
      </c>
      <c r="K46">
        <v>1</v>
      </c>
      <c r="L46">
        <v>5.9</v>
      </c>
      <c r="M46">
        <v>17</v>
      </c>
      <c r="N46">
        <v>6</v>
      </c>
      <c r="O46">
        <v>35.299999999999997</v>
      </c>
      <c r="P46">
        <v>6</v>
      </c>
      <c r="Q46">
        <v>35.299999999999997</v>
      </c>
      <c r="R46">
        <v>2</v>
      </c>
      <c r="S46">
        <v>11.8</v>
      </c>
      <c r="T46">
        <v>3</v>
      </c>
      <c r="U46">
        <v>17.600000000000001</v>
      </c>
      <c r="V46">
        <v>17</v>
      </c>
      <c r="W46">
        <v>8</v>
      </c>
      <c r="X46">
        <v>47.1</v>
      </c>
      <c r="Y46">
        <v>4</v>
      </c>
      <c r="Z46">
        <v>23.5</v>
      </c>
      <c r="AA46">
        <v>4</v>
      </c>
      <c r="AB46">
        <v>23.5</v>
      </c>
      <c r="AC46">
        <v>1</v>
      </c>
      <c r="AD46">
        <v>5.9</v>
      </c>
    </row>
    <row r="47" spans="1:30">
      <c r="A47" t="s">
        <v>93</v>
      </c>
      <c r="B47">
        <v>50</v>
      </c>
      <c r="C47">
        <v>5</v>
      </c>
      <c r="D47">
        <v>6</v>
      </c>
      <c r="E47">
        <v>1</v>
      </c>
      <c r="F47">
        <v>16.7</v>
      </c>
      <c r="G47">
        <v>3</v>
      </c>
      <c r="H47">
        <v>50</v>
      </c>
      <c r="J47">
        <v>0</v>
      </c>
      <c r="K47">
        <v>2</v>
      </c>
      <c r="L47">
        <v>33.299999999999997</v>
      </c>
      <c r="M47">
        <v>6</v>
      </c>
      <c r="N47">
        <v>2</v>
      </c>
      <c r="O47">
        <v>33.299999999999997</v>
      </c>
      <c r="P47">
        <v>1</v>
      </c>
      <c r="Q47">
        <v>16.7</v>
      </c>
      <c r="R47">
        <v>1</v>
      </c>
      <c r="S47">
        <v>16.7</v>
      </c>
      <c r="T47">
        <v>2</v>
      </c>
      <c r="U47">
        <v>33.299999999999997</v>
      </c>
      <c r="V47">
        <v>6</v>
      </c>
      <c r="W47">
        <v>3</v>
      </c>
      <c r="X47">
        <v>50</v>
      </c>
      <c r="Y47">
        <v>1</v>
      </c>
      <c r="Z47">
        <v>16.7</v>
      </c>
      <c r="AB47">
        <v>0</v>
      </c>
      <c r="AC47">
        <v>2</v>
      </c>
      <c r="AD47">
        <v>33.299999999999997</v>
      </c>
    </row>
    <row r="48" spans="1:30">
      <c r="A48" t="s">
        <v>94</v>
      </c>
      <c r="B48">
        <v>51</v>
      </c>
      <c r="C48">
        <v>5</v>
      </c>
      <c r="D48">
        <v>18</v>
      </c>
      <c r="E48">
        <v>1</v>
      </c>
      <c r="F48">
        <v>5.6</v>
      </c>
      <c r="H48">
        <v>0</v>
      </c>
      <c r="I48">
        <v>5</v>
      </c>
      <c r="J48">
        <v>27.8</v>
      </c>
      <c r="K48">
        <v>12</v>
      </c>
      <c r="L48">
        <v>66.7</v>
      </c>
      <c r="M48">
        <v>18</v>
      </c>
      <c r="N48">
        <v>1</v>
      </c>
      <c r="O48">
        <v>5.6</v>
      </c>
      <c r="Q48">
        <v>0</v>
      </c>
      <c r="R48">
        <v>5</v>
      </c>
      <c r="S48">
        <v>27.8</v>
      </c>
      <c r="T48">
        <v>12</v>
      </c>
      <c r="U48">
        <v>66.7</v>
      </c>
      <c r="V48">
        <v>18</v>
      </c>
      <c r="X48">
        <v>0</v>
      </c>
      <c r="Y48">
        <v>1</v>
      </c>
      <c r="Z48">
        <v>5.6</v>
      </c>
      <c r="AA48">
        <v>7</v>
      </c>
      <c r="AB48">
        <v>38.9</v>
      </c>
      <c r="AC48">
        <v>10</v>
      </c>
      <c r="AD48">
        <v>55.6</v>
      </c>
    </row>
    <row r="49" spans="1:30">
      <c r="A49" t="s">
        <v>404</v>
      </c>
      <c r="B49">
        <v>52</v>
      </c>
      <c r="C49">
        <v>5</v>
      </c>
      <c r="D49">
        <v>49</v>
      </c>
      <c r="E49">
        <v>14</v>
      </c>
      <c r="F49">
        <v>28.6</v>
      </c>
      <c r="G49">
        <v>12</v>
      </c>
      <c r="H49">
        <v>24.5</v>
      </c>
      <c r="I49">
        <v>9</v>
      </c>
      <c r="J49">
        <v>18.399999999999999</v>
      </c>
      <c r="K49">
        <v>14</v>
      </c>
      <c r="L49">
        <v>28.6</v>
      </c>
      <c r="M49">
        <v>49</v>
      </c>
      <c r="N49">
        <v>17</v>
      </c>
      <c r="O49">
        <v>34.700000000000003</v>
      </c>
      <c r="P49">
        <v>8</v>
      </c>
      <c r="Q49">
        <v>16.3</v>
      </c>
      <c r="R49">
        <v>13</v>
      </c>
      <c r="S49">
        <v>26.5</v>
      </c>
      <c r="T49">
        <v>11</v>
      </c>
      <c r="U49">
        <v>22.4</v>
      </c>
      <c r="V49">
        <v>48</v>
      </c>
      <c r="W49">
        <v>6</v>
      </c>
      <c r="X49">
        <v>12.5</v>
      </c>
      <c r="Y49">
        <v>17</v>
      </c>
      <c r="Z49">
        <v>35.4</v>
      </c>
      <c r="AA49">
        <v>12</v>
      </c>
      <c r="AB49">
        <v>25</v>
      </c>
      <c r="AC49">
        <v>13</v>
      </c>
      <c r="AD49">
        <v>27.1</v>
      </c>
    </row>
    <row r="50" spans="1:30">
      <c r="A50" t="s">
        <v>96</v>
      </c>
      <c r="B50">
        <v>53</v>
      </c>
      <c r="C50">
        <v>5</v>
      </c>
      <c r="D50">
        <v>4</v>
      </c>
      <c r="F50">
        <v>0</v>
      </c>
      <c r="G50">
        <v>2</v>
      </c>
      <c r="H50">
        <v>50</v>
      </c>
      <c r="I50">
        <v>2</v>
      </c>
      <c r="J50">
        <v>50</v>
      </c>
      <c r="L50">
        <v>0</v>
      </c>
      <c r="M50">
        <v>4</v>
      </c>
      <c r="O50">
        <v>0</v>
      </c>
      <c r="P50">
        <v>2</v>
      </c>
      <c r="Q50">
        <v>50</v>
      </c>
      <c r="R50">
        <v>1</v>
      </c>
      <c r="S50">
        <v>25</v>
      </c>
      <c r="T50">
        <v>1</v>
      </c>
      <c r="U50">
        <v>25</v>
      </c>
      <c r="V50">
        <v>4</v>
      </c>
      <c r="X50">
        <v>0</v>
      </c>
      <c r="Y50">
        <v>1</v>
      </c>
      <c r="Z50">
        <v>25</v>
      </c>
      <c r="AA50">
        <v>2</v>
      </c>
      <c r="AB50">
        <v>50</v>
      </c>
      <c r="AC50">
        <v>1</v>
      </c>
      <c r="AD50">
        <v>25</v>
      </c>
    </row>
    <row r="51" spans="1:30">
      <c r="A51" t="s">
        <v>97</v>
      </c>
      <c r="B51">
        <v>54</v>
      </c>
      <c r="C51">
        <v>5</v>
      </c>
      <c r="D51">
        <v>31</v>
      </c>
      <c r="F51">
        <v>0</v>
      </c>
      <c r="H51">
        <v>0</v>
      </c>
      <c r="I51">
        <v>5</v>
      </c>
      <c r="J51">
        <v>16.100000000000001</v>
      </c>
      <c r="K51">
        <v>26</v>
      </c>
      <c r="L51">
        <v>83.9</v>
      </c>
      <c r="M51">
        <v>31</v>
      </c>
      <c r="O51">
        <v>0</v>
      </c>
      <c r="P51">
        <v>1</v>
      </c>
      <c r="Q51">
        <v>3.2</v>
      </c>
      <c r="R51">
        <v>5</v>
      </c>
      <c r="S51">
        <v>16.100000000000001</v>
      </c>
      <c r="T51">
        <v>25</v>
      </c>
      <c r="U51">
        <v>80.599999999999994</v>
      </c>
      <c r="V51">
        <v>31</v>
      </c>
      <c r="X51">
        <v>0</v>
      </c>
      <c r="Y51">
        <v>1</v>
      </c>
      <c r="Z51">
        <v>3.2</v>
      </c>
      <c r="AA51">
        <v>2</v>
      </c>
      <c r="AB51">
        <v>6.5</v>
      </c>
      <c r="AC51">
        <v>28</v>
      </c>
      <c r="AD51">
        <v>90.3</v>
      </c>
    </row>
    <row r="52" spans="1:30">
      <c r="A52" t="s">
        <v>98</v>
      </c>
      <c r="B52">
        <v>55</v>
      </c>
      <c r="C52">
        <v>5</v>
      </c>
      <c r="D52">
        <v>27</v>
      </c>
      <c r="F52">
        <v>0</v>
      </c>
      <c r="G52">
        <v>6</v>
      </c>
      <c r="H52">
        <v>22.2</v>
      </c>
      <c r="I52">
        <v>5</v>
      </c>
      <c r="J52">
        <v>18.5</v>
      </c>
      <c r="K52">
        <v>16</v>
      </c>
      <c r="L52">
        <v>59.3</v>
      </c>
      <c r="M52">
        <v>27</v>
      </c>
      <c r="N52">
        <v>3</v>
      </c>
      <c r="O52">
        <v>11.1</v>
      </c>
      <c r="P52">
        <v>5</v>
      </c>
      <c r="Q52">
        <v>18.5</v>
      </c>
      <c r="R52">
        <v>9</v>
      </c>
      <c r="S52">
        <v>33.299999999999997</v>
      </c>
      <c r="T52">
        <v>10</v>
      </c>
      <c r="U52">
        <v>37</v>
      </c>
      <c r="V52">
        <v>28</v>
      </c>
      <c r="W52">
        <v>3</v>
      </c>
      <c r="X52">
        <v>10.7</v>
      </c>
      <c r="Y52">
        <v>5</v>
      </c>
      <c r="Z52">
        <v>17.899999999999999</v>
      </c>
      <c r="AA52">
        <v>11</v>
      </c>
      <c r="AB52">
        <v>39.299999999999997</v>
      </c>
      <c r="AC52">
        <v>9</v>
      </c>
      <c r="AD52">
        <v>32.1</v>
      </c>
    </row>
    <row r="53" spans="1:30">
      <c r="A53" t="s">
        <v>99</v>
      </c>
      <c r="B53">
        <v>56</v>
      </c>
      <c r="C53">
        <v>5</v>
      </c>
      <c r="D53">
        <v>22</v>
      </c>
      <c r="E53">
        <v>3</v>
      </c>
      <c r="F53">
        <v>13.6</v>
      </c>
      <c r="G53">
        <v>8</v>
      </c>
      <c r="H53">
        <v>36.4</v>
      </c>
      <c r="I53">
        <v>6</v>
      </c>
      <c r="J53">
        <v>27.3</v>
      </c>
      <c r="K53">
        <v>5</v>
      </c>
      <c r="L53">
        <v>22.7</v>
      </c>
      <c r="M53">
        <v>22</v>
      </c>
      <c r="N53">
        <v>1</v>
      </c>
      <c r="O53">
        <v>4.5</v>
      </c>
      <c r="P53">
        <v>10</v>
      </c>
      <c r="Q53">
        <v>45.5</v>
      </c>
      <c r="R53">
        <v>6</v>
      </c>
      <c r="S53">
        <v>27.3</v>
      </c>
      <c r="T53">
        <v>5</v>
      </c>
      <c r="U53">
        <v>22.7</v>
      </c>
      <c r="V53">
        <v>22</v>
      </c>
      <c r="W53">
        <v>3</v>
      </c>
      <c r="X53">
        <v>13.6</v>
      </c>
      <c r="Y53">
        <v>8</v>
      </c>
      <c r="Z53">
        <v>36.4</v>
      </c>
      <c r="AA53">
        <v>5</v>
      </c>
      <c r="AB53">
        <v>22.7</v>
      </c>
      <c r="AC53">
        <v>6</v>
      </c>
      <c r="AD53">
        <v>27.3</v>
      </c>
    </row>
    <row r="54" spans="1:30">
      <c r="A54" t="s">
        <v>395</v>
      </c>
      <c r="B54">
        <v>2</v>
      </c>
      <c r="C54">
        <v>7</v>
      </c>
      <c r="D54">
        <v>32</v>
      </c>
      <c r="E54">
        <v>12</v>
      </c>
      <c r="F54">
        <v>37.5</v>
      </c>
      <c r="G54">
        <v>16</v>
      </c>
      <c r="H54">
        <v>50</v>
      </c>
      <c r="I54">
        <v>3</v>
      </c>
      <c r="J54">
        <v>9.4</v>
      </c>
      <c r="K54">
        <v>1</v>
      </c>
      <c r="L54">
        <v>3.1</v>
      </c>
      <c r="M54">
        <v>32</v>
      </c>
      <c r="N54">
        <v>14</v>
      </c>
      <c r="O54">
        <v>43.8</v>
      </c>
      <c r="P54">
        <v>11</v>
      </c>
      <c r="Q54">
        <v>34.4</v>
      </c>
      <c r="R54">
        <v>6</v>
      </c>
      <c r="S54">
        <v>18.8</v>
      </c>
      <c r="T54">
        <v>1</v>
      </c>
      <c r="U54">
        <v>3.1</v>
      </c>
      <c r="V54">
        <v>33</v>
      </c>
      <c r="W54">
        <v>12</v>
      </c>
      <c r="X54">
        <v>36.4</v>
      </c>
      <c r="Y54">
        <v>16</v>
      </c>
      <c r="Z54">
        <v>48.5</v>
      </c>
      <c r="AA54">
        <v>2</v>
      </c>
      <c r="AB54">
        <v>6.1</v>
      </c>
      <c r="AC54">
        <v>3</v>
      </c>
      <c r="AD54">
        <v>9.1</v>
      </c>
    </row>
    <row r="55" spans="1:30">
      <c r="A55" t="s">
        <v>44</v>
      </c>
      <c r="B55">
        <v>3</v>
      </c>
      <c r="C55">
        <v>7</v>
      </c>
      <c r="D55">
        <v>32</v>
      </c>
      <c r="E55">
        <v>9</v>
      </c>
      <c r="F55">
        <v>28.1</v>
      </c>
      <c r="G55">
        <v>5</v>
      </c>
      <c r="H55">
        <v>15.6</v>
      </c>
      <c r="I55">
        <v>13</v>
      </c>
      <c r="J55">
        <v>40.6</v>
      </c>
      <c r="K55">
        <v>5</v>
      </c>
      <c r="L55">
        <v>15.6</v>
      </c>
      <c r="M55">
        <v>32</v>
      </c>
      <c r="N55">
        <v>5</v>
      </c>
      <c r="O55">
        <v>15.6</v>
      </c>
      <c r="P55">
        <v>8</v>
      </c>
      <c r="Q55">
        <v>25</v>
      </c>
      <c r="R55">
        <v>13</v>
      </c>
      <c r="S55">
        <v>40.6</v>
      </c>
      <c r="T55">
        <v>6</v>
      </c>
      <c r="U55">
        <v>18.8</v>
      </c>
      <c r="V55">
        <v>32</v>
      </c>
      <c r="W55">
        <v>5</v>
      </c>
      <c r="X55">
        <v>15.6</v>
      </c>
      <c r="Y55">
        <v>9</v>
      </c>
      <c r="Z55">
        <v>28.1</v>
      </c>
      <c r="AA55">
        <v>9</v>
      </c>
      <c r="AB55">
        <v>28.1</v>
      </c>
      <c r="AC55">
        <v>9</v>
      </c>
      <c r="AD55">
        <v>28.1</v>
      </c>
    </row>
    <row r="56" spans="1:30">
      <c r="A56" t="s">
        <v>47</v>
      </c>
      <c r="B56">
        <v>4</v>
      </c>
      <c r="C56">
        <v>7</v>
      </c>
      <c r="D56">
        <v>3</v>
      </c>
      <c r="E56">
        <v>1</v>
      </c>
      <c r="F56">
        <v>33.299999999999997</v>
      </c>
      <c r="H56">
        <v>0</v>
      </c>
      <c r="I56">
        <v>1</v>
      </c>
      <c r="J56">
        <v>33.299999999999997</v>
      </c>
      <c r="K56">
        <v>1</v>
      </c>
      <c r="L56">
        <v>33.299999999999997</v>
      </c>
      <c r="M56">
        <v>3</v>
      </c>
      <c r="O56">
        <v>0</v>
      </c>
      <c r="P56">
        <v>2</v>
      </c>
      <c r="Q56">
        <v>66.7</v>
      </c>
      <c r="R56">
        <v>1</v>
      </c>
      <c r="S56">
        <v>33.299999999999997</v>
      </c>
      <c r="U56">
        <v>0</v>
      </c>
      <c r="V56">
        <v>3</v>
      </c>
      <c r="W56">
        <v>1</v>
      </c>
      <c r="X56">
        <v>33.299999999999997</v>
      </c>
      <c r="Y56">
        <v>1</v>
      </c>
      <c r="Z56">
        <v>33.299999999999997</v>
      </c>
      <c r="AA56">
        <v>1</v>
      </c>
      <c r="AB56">
        <v>33.299999999999997</v>
      </c>
      <c r="AD56">
        <v>0</v>
      </c>
    </row>
    <row r="57" spans="1:30">
      <c r="A57" t="s">
        <v>48</v>
      </c>
      <c r="B57">
        <v>5</v>
      </c>
      <c r="C57">
        <v>7</v>
      </c>
      <c r="D57">
        <v>3643</v>
      </c>
      <c r="E57">
        <v>1297</v>
      </c>
      <c r="F57">
        <v>35.6</v>
      </c>
      <c r="G57">
        <v>1022</v>
      </c>
      <c r="H57">
        <v>28.1</v>
      </c>
      <c r="I57">
        <v>780</v>
      </c>
      <c r="J57">
        <v>21.4</v>
      </c>
      <c r="K57">
        <v>544</v>
      </c>
      <c r="L57">
        <v>14.9</v>
      </c>
      <c r="M57">
        <v>3640</v>
      </c>
      <c r="N57">
        <v>1290</v>
      </c>
      <c r="O57">
        <v>35.4</v>
      </c>
      <c r="P57">
        <v>1045</v>
      </c>
      <c r="Q57">
        <v>28.7</v>
      </c>
      <c r="R57">
        <v>782</v>
      </c>
      <c r="S57">
        <v>21.5</v>
      </c>
      <c r="T57">
        <v>523</v>
      </c>
      <c r="U57">
        <v>14.4</v>
      </c>
      <c r="V57">
        <v>3633</v>
      </c>
      <c r="W57">
        <v>1141</v>
      </c>
      <c r="X57">
        <v>31.4</v>
      </c>
      <c r="Y57">
        <v>1028</v>
      </c>
      <c r="Z57">
        <v>28.3</v>
      </c>
      <c r="AA57">
        <v>837</v>
      </c>
      <c r="AB57">
        <v>23</v>
      </c>
      <c r="AC57">
        <v>627</v>
      </c>
      <c r="AD57">
        <v>17.3</v>
      </c>
    </row>
    <row r="58" spans="1:30">
      <c r="A58" t="s">
        <v>49</v>
      </c>
      <c r="B58">
        <v>6</v>
      </c>
      <c r="C58">
        <v>7</v>
      </c>
      <c r="D58">
        <v>22</v>
      </c>
      <c r="E58">
        <v>7</v>
      </c>
      <c r="F58">
        <v>31.8</v>
      </c>
      <c r="G58">
        <v>6</v>
      </c>
      <c r="H58">
        <v>27.3</v>
      </c>
      <c r="I58">
        <v>9</v>
      </c>
      <c r="J58">
        <v>40.9</v>
      </c>
      <c r="L58">
        <v>0</v>
      </c>
      <c r="M58">
        <v>22</v>
      </c>
      <c r="N58">
        <v>6</v>
      </c>
      <c r="O58">
        <v>27.3</v>
      </c>
      <c r="P58">
        <v>6</v>
      </c>
      <c r="Q58">
        <v>27.3</v>
      </c>
      <c r="R58">
        <v>9</v>
      </c>
      <c r="S58">
        <v>40.9</v>
      </c>
      <c r="T58">
        <v>1</v>
      </c>
      <c r="U58">
        <v>4.5</v>
      </c>
      <c r="V58">
        <v>22</v>
      </c>
      <c r="W58">
        <v>6</v>
      </c>
      <c r="X58">
        <v>27.3</v>
      </c>
      <c r="Y58">
        <v>8</v>
      </c>
      <c r="Z58">
        <v>36.4</v>
      </c>
      <c r="AA58">
        <v>5</v>
      </c>
      <c r="AB58">
        <v>22.7</v>
      </c>
      <c r="AC58">
        <v>3</v>
      </c>
      <c r="AD58">
        <v>13.6</v>
      </c>
    </row>
    <row r="59" spans="1:30">
      <c r="A59" t="s">
        <v>52</v>
      </c>
      <c r="B59">
        <v>7</v>
      </c>
      <c r="C59">
        <v>7</v>
      </c>
      <c r="D59">
        <v>102</v>
      </c>
      <c r="E59">
        <v>9</v>
      </c>
      <c r="F59">
        <v>8.8000000000000007</v>
      </c>
      <c r="G59">
        <v>11</v>
      </c>
      <c r="H59">
        <v>10.8</v>
      </c>
      <c r="I59">
        <v>35</v>
      </c>
      <c r="J59">
        <v>34.299999999999997</v>
      </c>
      <c r="K59">
        <v>47</v>
      </c>
      <c r="L59">
        <v>46.1</v>
      </c>
      <c r="M59">
        <v>102</v>
      </c>
      <c r="N59">
        <v>9</v>
      </c>
      <c r="O59">
        <v>8.8000000000000007</v>
      </c>
      <c r="P59">
        <v>13</v>
      </c>
      <c r="Q59">
        <v>12.7</v>
      </c>
      <c r="R59">
        <v>31</v>
      </c>
      <c r="S59">
        <v>30.4</v>
      </c>
      <c r="T59">
        <v>49</v>
      </c>
      <c r="U59">
        <v>48</v>
      </c>
      <c r="V59">
        <v>103</v>
      </c>
      <c r="W59">
        <v>6</v>
      </c>
      <c r="X59">
        <v>5.8</v>
      </c>
      <c r="Y59">
        <v>19</v>
      </c>
      <c r="Z59">
        <v>18.399999999999999</v>
      </c>
      <c r="AA59">
        <v>37</v>
      </c>
      <c r="AB59">
        <v>35.9</v>
      </c>
      <c r="AC59">
        <v>41</v>
      </c>
      <c r="AD59">
        <v>39.799999999999997</v>
      </c>
    </row>
    <row r="60" spans="1:30">
      <c r="A60" t="s">
        <v>53</v>
      </c>
      <c r="B60">
        <v>8</v>
      </c>
      <c r="C60">
        <v>7</v>
      </c>
      <c r="D60">
        <v>13</v>
      </c>
      <c r="E60">
        <v>3</v>
      </c>
      <c r="F60">
        <v>23.1</v>
      </c>
      <c r="G60">
        <v>3</v>
      </c>
      <c r="H60">
        <v>23.1</v>
      </c>
      <c r="I60">
        <v>7</v>
      </c>
      <c r="J60">
        <v>53.8</v>
      </c>
      <c r="L60">
        <v>0</v>
      </c>
      <c r="M60">
        <v>13</v>
      </c>
      <c r="N60">
        <v>4</v>
      </c>
      <c r="O60">
        <v>30.8</v>
      </c>
      <c r="P60">
        <v>5</v>
      </c>
      <c r="Q60">
        <v>38.5</v>
      </c>
      <c r="R60">
        <v>3</v>
      </c>
      <c r="S60">
        <v>23.1</v>
      </c>
      <c r="T60">
        <v>1</v>
      </c>
      <c r="U60">
        <v>7.7</v>
      </c>
      <c r="V60">
        <v>13</v>
      </c>
      <c r="W60">
        <v>4</v>
      </c>
      <c r="X60">
        <v>30.8</v>
      </c>
      <c r="Y60">
        <v>6</v>
      </c>
      <c r="Z60">
        <v>46.2</v>
      </c>
      <c r="AA60">
        <v>3</v>
      </c>
      <c r="AB60">
        <v>23.1</v>
      </c>
      <c r="AD60">
        <v>0</v>
      </c>
    </row>
    <row r="61" spans="1:30">
      <c r="A61" t="s">
        <v>54</v>
      </c>
      <c r="B61">
        <v>9</v>
      </c>
      <c r="C61">
        <v>7</v>
      </c>
      <c r="D61">
        <v>11</v>
      </c>
      <c r="E61">
        <v>2</v>
      </c>
      <c r="F61">
        <v>18.2</v>
      </c>
      <c r="G61">
        <v>1</v>
      </c>
      <c r="H61">
        <v>9.1</v>
      </c>
      <c r="I61">
        <v>4</v>
      </c>
      <c r="J61">
        <v>36.4</v>
      </c>
      <c r="K61">
        <v>4</v>
      </c>
      <c r="L61">
        <v>36.4</v>
      </c>
      <c r="M61">
        <v>11</v>
      </c>
      <c r="N61">
        <v>1</v>
      </c>
      <c r="O61">
        <v>9.1</v>
      </c>
      <c r="P61">
        <v>1</v>
      </c>
      <c r="Q61">
        <v>9.1</v>
      </c>
      <c r="R61">
        <v>3</v>
      </c>
      <c r="S61">
        <v>27.3</v>
      </c>
      <c r="T61">
        <v>6</v>
      </c>
      <c r="U61">
        <v>54.5</v>
      </c>
      <c r="V61">
        <v>11</v>
      </c>
      <c r="W61">
        <v>2</v>
      </c>
      <c r="X61">
        <v>18.2</v>
      </c>
      <c r="Y61">
        <v>2</v>
      </c>
      <c r="Z61">
        <v>18.2</v>
      </c>
      <c r="AA61">
        <v>1</v>
      </c>
      <c r="AB61">
        <v>9.1</v>
      </c>
      <c r="AC61">
        <v>6</v>
      </c>
      <c r="AD61">
        <v>54.5</v>
      </c>
    </row>
    <row r="62" spans="1:30">
      <c r="A62" t="s">
        <v>55</v>
      </c>
      <c r="B62">
        <v>10</v>
      </c>
      <c r="C62">
        <v>7</v>
      </c>
      <c r="D62">
        <v>3</v>
      </c>
      <c r="F62">
        <v>0</v>
      </c>
      <c r="G62">
        <v>1</v>
      </c>
      <c r="H62">
        <v>33.299999999999997</v>
      </c>
      <c r="I62">
        <v>1</v>
      </c>
      <c r="J62">
        <v>33.299999999999997</v>
      </c>
      <c r="K62">
        <v>1</v>
      </c>
      <c r="L62">
        <v>33.299999999999997</v>
      </c>
      <c r="M62">
        <v>3</v>
      </c>
      <c r="O62">
        <v>0</v>
      </c>
      <c r="P62">
        <v>1</v>
      </c>
      <c r="Q62">
        <v>33.299999999999997</v>
      </c>
      <c r="R62">
        <v>1</v>
      </c>
      <c r="S62">
        <v>33.299999999999997</v>
      </c>
      <c r="T62">
        <v>1</v>
      </c>
      <c r="U62">
        <v>33.299999999999997</v>
      </c>
      <c r="V62">
        <v>3</v>
      </c>
      <c r="X62">
        <v>0</v>
      </c>
      <c r="Y62">
        <v>2</v>
      </c>
      <c r="Z62">
        <v>66.7</v>
      </c>
      <c r="AA62">
        <v>1</v>
      </c>
      <c r="AB62">
        <v>33.299999999999997</v>
      </c>
      <c r="AD62">
        <v>0</v>
      </c>
    </row>
    <row r="63" spans="1:30">
      <c r="A63" t="s">
        <v>56</v>
      </c>
      <c r="B63">
        <v>11</v>
      </c>
      <c r="C63">
        <v>7</v>
      </c>
      <c r="D63">
        <v>40</v>
      </c>
      <c r="E63">
        <v>15</v>
      </c>
      <c r="F63">
        <v>37.5</v>
      </c>
      <c r="G63">
        <v>14</v>
      </c>
      <c r="H63">
        <v>35</v>
      </c>
      <c r="I63">
        <v>5</v>
      </c>
      <c r="J63">
        <v>12.5</v>
      </c>
      <c r="K63">
        <v>6</v>
      </c>
      <c r="L63">
        <v>15</v>
      </c>
      <c r="M63">
        <v>40</v>
      </c>
      <c r="N63">
        <v>16</v>
      </c>
      <c r="O63">
        <v>40</v>
      </c>
      <c r="P63">
        <v>10</v>
      </c>
      <c r="Q63">
        <v>25</v>
      </c>
      <c r="R63">
        <v>8</v>
      </c>
      <c r="S63">
        <v>20</v>
      </c>
      <c r="T63">
        <v>6</v>
      </c>
      <c r="U63">
        <v>15</v>
      </c>
      <c r="V63">
        <v>40</v>
      </c>
      <c r="W63">
        <v>17</v>
      </c>
      <c r="X63">
        <v>42.5</v>
      </c>
      <c r="Y63">
        <v>10</v>
      </c>
      <c r="Z63">
        <v>25</v>
      </c>
      <c r="AA63">
        <v>8</v>
      </c>
      <c r="AB63">
        <v>20</v>
      </c>
      <c r="AC63">
        <v>5</v>
      </c>
      <c r="AD63">
        <v>12.5</v>
      </c>
    </row>
    <row r="64" spans="1:30">
      <c r="A64" t="s">
        <v>396</v>
      </c>
      <c r="B64">
        <v>12</v>
      </c>
      <c r="C64">
        <v>7</v>
      </c>
      <c r="D64">
        <v>32</v>
      </c>
      <c r="E64">
        <v>15</v>
      </c>
      <c r="F64">
        <v>46.9</v>
      </c>
      <c r="G64">
        <v>12</v>
      </c>
      <c r="H64">
        <v>37.5</v>
      </c>
      <c r="I64">
        <v>5</v>
      </c>
      <c r="J64">
        <v>15.6</v>
      </c>
      <c r="L64">
        <v>0</v>
      </c>
      <c r="M64">
        <v>32</v>
      </c>
      <c r="N64">
        <v>13</v>
      </c>
      <c r="O64">
        <v>40.6</v>
      </c>
      <c r="P64">
        <v>15</v>
      </c>
      <c r="Q64">
        <v>46.9</v>
      </c>
      <c r="R64">
        <v>4</v>
      </c>
      <c r="S64">
        <v>12.5</v>
      </c>
      <c r="U64">
        <v>0</v>
      </c>
      <c r="V64">
        <v>32</v>
      </c>
      <c r="W64">
        <v>14</v>
      </c>
      <c r="X64">
        <v>43.8</v>
      </c>
      <c r="Y64">
        <v>11</v>
      </c>
      <c r="Z64">
        <v>34.4</v>
      </c>
      <c r="AA64">
        <v>7</v>
      </c>
      <c r="AB64">
        <v>21.9</v>
      </c>
      <c r="AD64">
        <v>0</v>
      </c>
    </row>
    <row r="65" spans="1:30">
      <c r="A65" t="s">
        <v>397</v>
      </c>
      <c r="B65">
        <v>13</v>
      </c>
      <c r="C65">
        <v>7</v>
      </c>
      <c r="D65">
        <v>37</v>
      </c>
      <c r="E65">
        <v>19</v>
      </c>
      <c r="F65">
        <v>51.4</v>
      </c>
      <c r="G65">
        <v>10</v>
      </c>
      <c r="H65">
        <v>27</v>
      </c>
      <c r="I65">
        <v>5</v>
      </c>
      <c r="J65">
        <v>13.5</v>
      </c>
      <c r="K65">
        <v>3</v>
      </c>
      <c r="L65">
        <v>8.1</v>
      </c>
      <c r="M65">
        <v>37</v>
      </c>
      <c r="N65">
        <v>14</v>
      </c>
      <c r="O65">
        <v>37.799999999999997</v>
      </c>
      <c r="P65">
        <v>15</v>
      </c>
      <c r="Q65">
        <v>40.5</v>
      </c>
      <c r="R65">
        <v>4</v>
      </c>
      <c r="S65">
        <v>10.8</v>
      </c>
      <c r="T65">
        <v>4</v>
      </c>
      <c r="U65">
        <v>10.8</v>
      </c>
      <c r="V65">
        <v>37</v>
      </c>
      <c r="W65">
        <v>14</v>
      </c>
      <c r="X65">
        <v>37.799999999999997</v>
      </c>
      <c r="Y65">
        <v>10</v>
      </c>
      <c r="Z65">
        <v>27</v>
      </c>
      <c r="AA65">
        <v>10</v>
      </c>
      <c r="AB65">
        <v>27</v>
      </c>
      <c r="AC65">
        <v>3</v>
      </c>
      <c r="AD65">
        <v>8.1</v>
      </c>
    </row>
    <row r="66" spans="1:30">
      <c r="A66" t="s">
        <v>398</v>
      </c>
      <c r="B66">
        <v>14</v>
      </c>
      <c r="C66">
        <v>7</v>
      </c>
      <c r="D66">
        <v>92</v>
      </c>
      <c r="E66">
        <v>34</v>
      </c>
      <c r="F66">
        <v>37</v>
      </c>
      <c r="G66">
        <v>31</v>
      </c>
      <c r="H66">
        <v>33.700000000000003</v>
      </c>
      <c r="I66">
        <v>17</v>
      </c>
      <c r="J66">
        <v>18.5</v>
      </c>
      <c r="K66">
        <v>10</v>
      </c>
      <c r="L66">
        <v>10.9</v>
      </c>
      <c r="M66">
        <v>92</v>
      </c>
      <c r="N66">
        <v>33</v>
      </c>
      <c r="O66">
        <v>35.9</v>
      </c>
      <c r="P66">
        <v>26</v>
      </c>
      <c r="Q66">
        <v>28.3</v>
      </c>
      <c r="R66">
        <v>18</v>
      </c>
      <c r="S66">
        <v>19.600000000000001</v>
      </c>
      <c r="T66">
        <v>15</v>
      </c>
      <c r="U66">
        <v>16.3</v>
      </c>
      <c r="V66">
        <v>92</v>
      </c>
      <c r="W66">
        <v>25</v>
      </c>
      <c r="X66">
        <v>27.2</v>
      </c>
      <c r="Y66">
        <v>26</v>
      </c>
      <c r="Z66">
        <v>28.3</v>
      </c>
      <c r="AA66">
        <v>27</v>
      </c>
      <c r="AB66">
        <v>29.3</v>
      </c>
      <c r="AC66">
        <v>14</v>
      </c>
      <c r="AD66">
        <v>15.2</v>
      </c>
    </row>
    <row r="67" spans="1:30">
      <c r="A67" t="s">
        <v>60</v>
      </c>
      <c r="B67">
        <v>15</v>
      </c>
      <c r="C67">
        <v>7</v>
      </c>
      <c r="D67">
        <v>29</v>
      </c>
      <c r="E67">
        <v>2</v>
      </c>
      <c r="F67">
        <v>6.9</v>
      </c>
      <c r="G67">
        <v>8</v>
      </c>
      <c r="H67">
        <v>27.6</v>
      </c>
      <c r="I67">
        <v>10</v>
      </c>
      <c r="J67">
        <v>34.5</v>
      </c>
      <c r="K67">
        <v>9</v>
      </c>
      <c r="L67">
        <v>31</v>
      </c>
      <c r="M67">
        <v>29</v>
      </c>
      <c r="N67">
        <v>1</v>
      </c>
      <c r="O67">
        <v>3.4</v>
      </c>
      <c r="P67">
        <v>11</v>
      </c>
      <c r="Q67">
        <v>37.9</v>
      </c>
      <c r="R67">
        <v>12</v>
      </c>
      <c r="S67">
        <v>41.4</v>
      </c>
      <c r="T67">
        <v>5</v>
      </c>
      <c r="U67">
        <v>17.2</v>
      </c>
      <c r="V67">
        <v>30</v>
      </c>
      <c r="W67">
        <v>3</v>
      </c>
      <c r="X67">
        <v>10</v>
      </c>
      <c r="Y67">
        <v>8</v>
      </c>
      <c r="Z67">
        <v>26.7</v>
      </c>
      <c r="AA67">
        <v>10</v>
      </c>
      <c r="AB67">
        <v>33.299999999999997</v>
      </c>
      <c r="AC67">
        <v>9</v>
      </c>
      <c r="AD67">
        <v>30</v>
      </c>
    </row>
    <row r="68" spans="1:30">
      <c r="A68" t="s">
        <v>61</v>
      </c>
      <c r="B68">
        <v>16</v>
      </c>
      <c r="C68">
        <v>7</v>
      </c>
      <c r="D68">
        <v>1035</v>
      </c>
      <c r="E68">
        <v>392</v>
      </c>
      <c r="F68">
        <v>37.9</v>
      </c>
      <c r="G68">
        <v>317</v>
      </c>
      <c r="H68">
        <v>30.6</v>
      </c>
      <c r="I68">
        <v>209</v>
      </c>
      <c r="J68">
        <v>20.2</v>
      </c>
      <c r="K68">
        <v>117</v>
      </c>
      <c r="L68">
        <v>11.3</v>
      </c>
      <c r="M68">
        <v>1034</v>
      </c>
      <c r="N68">
        <v>377</v>
      </c>
      <c r="O68">
        <v>36.5</v>
      </c>
      <c r="P68">
        <v>301</v>
      </c>
      <c r="Q68">
        <v>29.1</v>
      </c>
      <c r="R68">
        <v>223</v>
      </c>
      <c r="S68">
        <v>21.6</v>
      </c>
      <c r="T68">
        <v>133</v>
      </c>
      <c r="U68">
        <v>12.9</v>
      </c>
      <c r="V68">
        <v>1024</v>
      </c>
      <c r="W68">
        <v>306</v>
      </c>
      <c r="X68">
        <v>29.9</v>
      </c>
      <c r="Y68">
        <v>319</v>
      </c>
      <c r="Z68">
        <v>31.2</v>
      </c>
      <c r="AA68">
        <v>246</v>
      </c>
      <c r="AB68">
        <v>24</v>
      </c>
      <c r="AC68">
        <v>153</v>
      </c>
      <c r="AD68">
        <v>14.9</v>
      </c>
    </row>
    <row r="69" spans="1:30">
      <c r="A69" t="s">
        <v>62</v>
      </c>
      <c r="B69">
        <v>17</v>
      </c>
      <c r="C69">
        <v>7</v>
      </c>
      <c r="D69">
        <v>244</v>
      </c>
      <c r="E69">
        <v>127</v>
      </c>
      <c r="F69">
        <v>52</v>
      </c>
      <c r="G69">
        <v>51</v>
      </c>
      <c r="H69">
        <v>20.9</v>
      </c>
      <c r="I69">
        <v>30</v>
      </c>
      <c r="J69">
        <v>12.3</v>
      </c>
      <c r="K69">
        <v>36</v>
      </c>
      <c r="L69">
        <v>14.8</v>
      </c>
      <c r="M69">
        <v>244</v>
      </c>
      <c r="N69">
        <v>106</v>
      </c>
      <c r="O69">
        <v>43.4</v>
      </c>
      <c r="P69">
        <v>63</v>
      </c>
      <c r="Q69">
        <v>25.8</v>
      </c>
      <c r="R69">
        <v>32</v>
      </c>
      <c r="S69">
        <v>13.1</v>
      </c>
      <c r="T69">
        <v>43</v>
      </c>
      <c r="U69">
        <v>17.600000000000001</v>
      </c>
      <c r="V69">
        <v>244</v>
      </c>
      <c r="W69">
        <v>75</v>
      </c>
      <c r="X69">
        <v>30.7</v>
      </c>
      <c r="Y69">
        <v>78</v>
      </c>
      <c r="Z69">
        <v>32</v>
      </c>
      <c r="AA69">
        <v>38</v>
      </c>
      <c r="AB69">
        <v>15.6</v>
      </c>
      <c r="AC69">
        <v>53</v>
      </c>
      <c r="AD69">
        <v>21.7</v>
      </c>
    </row>
    <row r="70" spans="1:30">
      <c r="A70" t="s">
        <v>63</v>
      </c>
      <c r="B70">
        <v>18</v>
      </c>
      <c r="C70">
        <v>7</v>
      </c>
      <c r="D70">
        <v>20</v>
      </c>
      <c r="E70">
        <v>10</v>
      </c>
      <c r="F70">
        <v>50</v>
      </c>
      <c r="G70">
        <v>6</v>
      </c>
      <c r="H70">
        <v>30</v>
      </c>
      <c r="I70">
        <v>3</v>
      </c>
      <c r="J70">
        <v>15</v>
      </c>
      <c r="K70">
        <v>1</v>
      </c>
      <c r="L70">
        <v>5</v>
      </c>
      <c r="M70">
        <v>20</v>
      </c>
      <c r="N70">
        <v>10</v>
      </c>
      <c r="O70">
        <v>50</v>
      </c>
      <c r="P70">
        <v>6</v>
      </c>
      <c r="Q70">
        <v>30</v>
      </c>
      <c r="R70">
        <v>3</v>
      </c>
      <c r="S70">
        <v>15</v>
      </c>
      <c r="T70">
        <v>1</v>
      </c>
      <c r="U70">
        <v>5</v>
      </c>
      <c r="V70">
        <v>20</v>
      </c>
      <c r="W70">
        <v>15</v>
      </c>
      <c r="X70">
        <v>75</v>
      </c>
      <c r="Y70">
        <v>3</v>
      </c>
      <c r="Z70">
        <v>15</v>
      </c>
      <c r="AA70">
        <v>1</v>
      </c>
      <c r="AB70">
        <v>5</v>
      </c>
      <c r="AC70">
        <v>1</v>
      </c>
      <c r="AD70">
        <v>5</v>
      </c>
    </row>
    <row r="71" spans="1:30">
      <c r="A71" t="s">
        <v>64</v>
      </c>
      <c r="B71">
        <v>19</v>
      </c>
      <c r="C71">
        <v>7</v>
      </c>
      <c r="D71">
        <v>12</v>
      </c>
      <c r="E71">
        <v>2</v>
      </c>
      <c r="F71">
        <v>16.7</v>
      </c>
      <c r="G71">
        <v>5</v>
      </c>
      <c r="H71">
        <v>41.7</v>
      </c>
      <c r="I71">
        <v>2</v>
      </c>
      <c r="J71">
        <v>16.7</v>
      </c>
      <c r="K71">
        <v>3</v>
      </c>
      <c r="L71">
        <v>25</v>
      </c>
      <c r="M71">
        <v>12</v>
      </c>
      <c r="N71">
        <v>4</v>
      </c>
      <c r="O71">
        <v>33.299999999999997</v>
      </c>
      <c r="P71">
        <v>5</v>
      </c>
      <c r="Q71">
        <v>41.7</v>
      </c>
      <c r="S71">
        <v>0</v>
      </c>
      <c r="T71">
        <v>3</v>
      </c>
      <c r="U71">
        <v>25</v>
      </c>
      <c r="V71">
        <v>11</v>
      </c>
      <c r="W71">
        <v>2</v>
      </c>
      <c r="X71">
        <v>18.2</v>
      </c>
      <c r="Y71">
        <v>2</v>
      </c>
      <c r="Z71">
        <v>18.2</v>
      </c>
      <c r="AA71">
        <v>5</v>
      </c>
      <c r="AB71">
        <v>45.5</v>
      </c>
      <c r="AC71">
        <v>2</v>
      </c>
      <c r="AD71">
        <v>18.2</v>
      </c>
    </row>
    <row r="72" spans="1:30">
      <c r="A72" t="s">
        <v>65</v>
      </c>
      <c r="B72">
        <v>20</v>
      </c>
      <c r="C72">
        <v>7</v>
      </c>
      <c r="D72">
        <v>8</v>
      </c>
      <c r="F72">
        <v>0</v>
      </c>
      <c r="G72">
        <v>1</v>
      </c>
      <c r="H72">
        <v>12.5</v>
      </c>
      <c r="I72">
        <v>5</v>
      </c>
      <c r="J72">
        <v>62.5</v>
      </c>
      <c r="K72">
        <v>2</v>
      </c>
      <c r="L72">
        <v>25</v>
      </c>
      <c r="M72">
        <v>8</v>
      </c>
      <c r="O72">
        <v>0</v>
      </c>
      <c r="P72">
        <v>1</v>
      </c>
      <c r="Q72">
        <v>12.5</v>
      </c>
      <c r="R72">
        <v>4</v>
      </c>
      <c r="S72">
        <v>50</v>
      </c>
      <c r="T72">
        <v>3</v>
      </c>
      <c r="U72">
        <v>37.5</v>
      </c>
      <c r="V72">
        <v>8</v>
      </c>
      <c r="X72">
        <v>0</v>
      </c>
      <c r="Y72">
        <v>2</v>
      </c>
      <c r="Z72">
        <v>25</v>
      </c>
      <c r="AA72">
        <v>5</v>
      </c>
      <c r="AB72">
        <v>62.5</v>
      </c>
      <c r="AC72">
        <v>1</v>
      </c>
      <c r="AD72">
        <v>12.5</v>
      </c>
    </row>
    <row r="73" spans="1:30">
      <c r="A73" t="s">
        <v>66</v>
      </c>
      <c r="B73">
        <v>21</v>
      </c>
      <c r="C73">
        <v>7</v>
      </c>
      <c r="D73">
        <v>29</v>
      </c>
      <c r="E73">
        <v>8</v>
      </c>
      <c r="F73">
        <v>27.6</v>
      </c>
      <c r="G73">
        <v>6</v>
      </c>
      <c r="H73">
        <v>20.7</v>
      </c>
      <c r="I73">
        <v>8</v>
      </c>
      <c r="J73">
        <v>27.6</v>
      </c>
      <c r="K73">
        <v>7</v>
      </c>
      <c r="L73">
        <v>24.1</v>
      </c>
      <c r="M73">
        <v>29</v>
      </c>
      <c r="N73">
        <v>10</v>
      </c>
      <c r="O73">
        <v>34.5</v>
      </c>
      <c r="P73">
        <v>6</v>
      </c>
      <c r="Q73">
        <v>20.7</v>
      </c>
      <c r="R73">
        <v>6</v>
      </c>
      <c r="S73">
        <v>20.7</v>
      </c>
      <c r="T73">
        <v>7</v>
      </c>
      <c r="U73">
        <v>24.1</v>
      </c>
      <c r="V73">
        <v>29</v>
      </c>
      <c r="W73">
        <v>6</v>
      </c>
      <c r="X73">
        <v>20.7</v>
      </c>
      <c r="Y73">
        <v>7</v>
      </c>
      <c r="Z73">
        <v>24.1</v>
      </c>
      <c r="AA73">
        <v>5</v>
      </c>
      <c r="AB73">
        <v>17.2</v>
      </c>
      <c r="AC73">
        <v>11</v>
      </c>
      <c r="AD73">
        <v>37.9</v>
      </c>
    </row>
    <row r="74" spans="1:30">
      <c r="A74" t="s">
        <v>67</v>
      </c>
      <c r="B74">
        <v>22</v>
      </c>
      <c r="C74">
        <v>7</v>
      </c>
      <c r="D74">
        <v>390</v>
      </c>
      <c r="E74">
        <v>165</v>
      </c>
      <c r="F74">
        <v>42.3</v>
      </c>
      <c r="G74">
        <v>107</v>
      </c>
      <c r="H74">
        <v>27.4</v>
      </c>
      <c r="I74">
        <v>63</v>
      </c>
      <c r="J74">
        <v>16.2</v>
      </c>
      <c r="K74">
        <v>55</v>
      </c>
      <c r="L74">
        <v>14.1</v>
      </c>
      <c r="M74">
        <v>390</v>
      </c>
      <c r="N74">
        <v>150</v>
      </c>
      <c r="O74">
        <v>38.5</v>
      </c>
      <c r="P74">
        <v>120</v>
      </c>
      <c r="Q74">
        <v>30.8</v>
      </c>
      <c r="R74">
        <v>76</v>
      </c>
      <c r="S74">
        <v>19.5</v>
      </c>
      <c r="T74">
        <v>44</v>
      </c>
      <c r="U74">
        <v>11.3</v>
      </c>
      <c r="V74">
        <v>387</v>
      </c>
      <c r="W74">
        <v>116</v>
      </c>
      <c r="X74">
        <v>30</v>
      </c>
      <c r="Y74">
        <v>125</v>
      </c>
      <c r="Z74">
        <v>32.299999999999997</v>
      </c>
      <c r="AA74">
        <v>84</v>
      </c>
      <c r="AB74">
        <v>21.7</v>
      </c>
      <c r="AC74">
        <v>62</v>
      </c>
      <c r="AD74">
        <v>16</v>
      </c>
    </row>
    <row r="75" spans="1:30">
      <c r="A75" t="s">
        <v>69</v>
      </c>
      <c r="B75">
        <v>24</v>
      </c>
      <c r="C75">
        <v>7</v>
      </c>
      <c r="D75">
        <v>681</v>
      </c>
      <c r="E75">
        <v>240</v>
      </c>
      <c r="F75">
        <v>35.200000000000003</v>
      </c>
      <c r="G75">
        <v>223</v>
      </c>
      <c r="H75">
        <v>32.700000000000003</v>
      </c>
      <c r="I75">
        <v>151</v>
      </c>
      <c r="J75">
        <v>22.2</v>
      </c>
      <c r="K75">
        <v>67</v>
      </c>
      <c r="L75">
        <v>9.8000000000000007</v>
      </c>
      <c r="M75">
        <v>681</v>
      </c>
      <c r="N75">
        <v>240</v>
      </c>
      <c r="O75">
        <v>35.200000000000003</v>
      </c>
      <c r="P75">
        <v>202</v>
      </c>
      <c r="Q75">
        <v>29.7</v>
      </c>
      <c r="R75">
        <v>170</v>
      </c>
      <c r="S75">
        <v>25</v>
      </c>
      <c r="T75">
        <v>69</v>
      </c>
      <c r="U75">
        <v>10.1</v>
      </c>
      <c r="V75">
        <v>676</v>
      </c>
      <c r="W75">
        <v>188</v>
      </c>
      <c r="X75">
        <v>27.8</v>
      </c>
      <c r="Y75">
        <v>200</v>
      </c>
      <c r="Z75">
        <v>29.6</v>
      </c>
      <c r="AA75">
        <v>205</v>
      </c>
      <c r="AB75">
        <v>30.3</v>
      </c>
      <c r="AC75">
        <v>83</v>
      </c>
      <c r="AD75">
        <v>12.3</v>
      </c>
    </row>
    <row r="76" spans="1:30">
      <c r="A76" t="s">
        <v>70</v>
      </c>
      <c r="B76">
        <v>25</v>
      </c>
      <c r="C76">
        <v>7</v>
      </c>
      <c r="D76">
        <v>206</v>
      </c>
      <c r="E76">
        <v>62</v>
      </c>
      <c r="F76">
        <v>30.1</v>
      </c>
      <c r="G76">
        <v>70</v>
      </c>
      <c r="H76">
        <v>34</v>
      </c>
      <c r="I76">
        <v>48</v>
      </c>
      <c r="J76">
        <v>23.3</v>
      </c>
      <c r="K76">
        <v>26</v>
      </c>
      <c r="L76">
        <v>12.6</v>
      </c>
      <c r="M76">
        <v>206</v>
      </c>
      <c r="N76">
        <v>69</v>
      </c>
      <c r="O76">
        <v>33.5</v>
      </c>
      <c r="P76">
        <v>59</v>
      </c>
      <c r="Q76">
        <v>28.6</v>
      </c>
      <c r="R76">
        <v>41</v>
      </c>
      <c r="S76">
        <v>19.899999999999999</v>
      </c>
      <c r="T76">
        <v>37</v>
      </c>
      <c r="U76">
        <v>18</v>
      </c>
      <c r="V76">
        <v>208</v>
      </c>
      <c r="W76">
        <v>50</v>
      </c>
      <c r="X76">
        <v>24</v>
      </c>
      <c r="Y76">
        <v>75</v>
      </c>
      <c r="Z76">
        <v>36.1</v>
      </c>
      <c r="AA76">
        <v>48</v>
      </c>
      <c r="AB76">
        <v>23.1</v>
      </c>
      <c r="AC76">
        <v>35</v>
      </c>
      <c r="AD76">
        <v>16.8</v>
      </c>
    </row>
    <row r="77" spans="1:30">
      <c r="A77" t="s">
        <v>71</v>
      </c>
      <c r="B77">
        <v>27</v>
      </c>
      <c r="C77">
        <v>7</v>
      </c>
      <c r="D77">
        <v>8</v>
      </c>
      <c r="E77">
        <v>2</v>
      </c>
      <c r="F77">
        <v>25</v>
      </c>
      <c r="G77">
        <v>2</v>
      </c>
      <c r="H77">
        <v>25</v>
      </c>
      <c r="J77">
        <v>0</v>
      </c>
      <c r="K77">
        <v>4</v>
      </c>
      <c r="L77">
        <v>50</v>
      </c>
      <c r="M77">
        <v>8</v>
      </c>
      <c r="N77">
        <v>1</v>
      </c>
      <c r="O77">
        <v>12.5</v>
      </c>
      <c r="P77">
        <v>3</v>
      </c>
      <c r="Q77">
        <v>37.5</v>
      </c>
      <c r="R77">
        <v>2</v>
      </c>
      <c r="S77">
        <v>25</v>
      </c>
      <c r="T77">
        <v>2</v>
      </c>
      <c r="U77">
        <v>25</v>
      </c>
      <c r="V77">
        <v>8</v>
      </c>
      <c r="W77">
        <v>1</v>
      </c>
      <c r="X77">
        <v>12.5</v>
      </c>
      <c r="Y77">
        <v>1</v>
      </c>
      <c r="Z77">
        <v>12.5</v>
      </c>
      <c r="AA77">
        <v>3</v>
      </c>
      <c r="AB77">
        <v>37.5</v>
      </c>
      <c r="AC77">
        <v>3</v>
      </c>
      <c r="AD77">
        <v>37.5</v>
      </c>
    </row>
    <row r="78" spans="1:30">
      <c r="A78" t="s">
        <v>400</v>
      </c>
      <c r="B78">
        <v>28</v>
      </c>
      <c r="C78">
        <v>7</v>
      </c>
      <c r="D78">
        <v>186</v>
      </c>
      <c r="E78">
        <v>68</v>
      </c>
      <c r="F78">
        <v>36.6</v>
      </c>
      <c r="G78">
        <v>64</v>
      </c>
      <c r="H78">
        <v>34.4</v>
      </c>
      <c r="I78">
        <v>37</v>
      </c>
      <c r="J78">
        <v>19.899999999999999</v>
      </c>
      <c r="K78">
        <v>17</v>
      </c>
      <c r="L78">
        <v>9.1</v>
      </c>
      <c r="M78">
        <v>186</v>
      </c>
      <c r="N78">
        <v>69</v>
      </c>
      <c r="O78">
        <v>37.1</v>
      </c>
      <c r="P78">
        <v>59</v>
      </c>
      <c r="Q78">
        <v>31.7</v>
      </c>
      <c r="R78">
        <v>43</v>
      </c>
      <c r="S78">
        <v>23.1</v>
      </c>
      <c r="T78">
        <v>15</v>
      </c>
      <c r="U78">
        <v>8.1</v>
      </c>
      <c r="V78">
        <v>177</v>
      </c>
      <c r="W78">
        <v>54</v>
      </c>
      <c r="X78">
        <v>30.5</v>
      </c>
      <c r="Y78">
        <v>64</v>
      </c>
      <c r="Z78">
        <v>36.200000000000003</v>
      </c>
      <c r="AA78">
        <v>38</v>
      </c>
      <c r="AB78">
        <v>21.5</v>
      </c>
      <c r="AC78">
        <v>21</v>
      </c>
      <c r="AD78">
        <v>11.9</v>
      </c>
    </row>
    <row r="79" spans="1:30">
      <c r="A79" t="s">
        <v>401</v>
      </c>
      <c r="B79">
        <v>30</v>
      </c>
      <c r="C79">
        <v>7</v>
      </c>
      <c r="D79">
        <v>24</v>
      </c>
      <c r="E79">
        <v>2</v>
      </c>
      <c r="F79">
        <v>8.3000000000000007</v>
      </c>
      <c r="G79">
        <v>3</v>
      </c>
      <c r="H79">
        <v>12.5</v>
      </c>
      <c r="I79">
        <v>7</v>
      </c>
      <c r="J79">
        <v>29.2</v>
      </c>
      <c r="K79">
        <v>12</v>
      </c>
      <c r="L79">
        <v>50</v>
      </c>
      <c r="M79">
        <v>24</v>
      </c>
      <c r="N79">
        <v>2</v>
      </c>
      <c r="O79">
        <v>8.3000000000000007</v>
      </c>
      <c r="P79">
        <v>3</v>
      </c>
      <c r="Q79">
        <v>12.5</v>
      </c>
      <c r="R79">
        <v>6</v>
      </c>
      <c r="S79">
        <v>25</v>
      </c>
      <c r="T79">
        <v>13</v>
      </c>
      <c r="U79">
        <v>54.2</v>
      </c>
      <c r="V79">
        <v>24</v>
      </c>
      <c r="W79">
        <v>2</v>
      </c>
      <c r="X79">
        <v>8.3000000000000007</v>
      </c>
      <c r="Z79">
        <v>0</v>
      </c>
      <c r="AA79">
        <v>5</v>
      </c>
      <c r="AB79">
        <v>20.8</v>
      </c>
      <c r="AC79">
        <v>17</v>
      </c>
      <c r="AD79">
        <v>70.8</v>
      </c>
    </row>
    <row r="80" spans="1:30">
      <c r="A80" t="s">
        <v>75</v>
      </c>
      <c r="B80">
        <v>31</v>
      </c>
      <c r="C80">
        <v>7</v>
      </c>
      <c r="D80">
        <v>288</v>
      </c>
      <c r="E80">
        <v>19</v>
      </c>
      <c r="F80">
        <v>6.6</v>
      </c>
      <c r="G80">
        <v>36</v>
      </c>
      <c r="H80">
        <v>12.5</v>
      </c>
      <c r="I80">
        <v>82</v>
      </c>
      <c r="J80">
        <v>28.5</v>
      </c>
      <c r="K80">
        <v>151</v>
      </c>
      <c r="L80">
        <v>52.4</v>
      </c>
      <c r="M80">
        <v>288</v>
      </c>
      <c r="N80">
        <v>26</v>
      </c>
      <c r="O80">
        <v>9</v>
      </c>
      <c r="P80">
        <v>36</v>
      </c>
      <c r="Q80">
        <v>12.5</v>
      </c>
      <c r="R80">
        <v>105</v>
      </c>
      <c r="S80">
        <v>36.5</v>
      </c>
      <c r="T80">
        <v>121</v>
      </c>
      <c r="U80">
        <v>42</v>
      </c>
      <c r="V80">
        <v>289</v>
      </c>
      <c r="W80">
        <v>21</v>
      </c>
      <c r="X80">
        <v>7.3</v>
      </c>
      <c r="Y80">
        <v>48</v>
      </c>
      <c r="Z80">
        <v>16.600000000000001</v>
      </c>
      <c r="AA80">
        <v>94</v>
      </c>
      <c r="AB80">
        <v>32.5</v>
      </c>
      <c r="AC80">
        <v>126</v>
      </c>
      <c r="AD80">
        <v>43.6</v>
      </c>
    </row>
    <row r="81" spans="1:30">
      <c r="A81" t="s">
        <v>76</v>
      </c>
      <c r="B81">
        <v>32</v>
      </c>
      <c r="C81">
        <v>7</v>
      </c>
      <c r="D81">
        <v>140</v>
      </c>
      <c r="E81">
        <v>1</v>
      </c>
      <c r="F81">
        <v>0.7</v>
      </c>
      <c r="G81">
        <v>13</v>
      </c>
      <c r="H81">
        <v>9.3000000000000007</v>
      </c>
      <c r="I81">
        <v>34</v>
      </c>
      <c r="J81">
        <v>24.3</v>
      </c>
      <c r="K81">
        <v>92</v>
      </c>
      <c r="L81">
        <v>65.7</v>
      </c>
      <c r="M81">
        <v>140</v>
      </c>
      <c r="N81">
        <v>2</v>
      </c>
      <c r="O81">
        <v>1.4</v>
      </c>
      <c r="P81">
        <v>11</v>
      </c>
      <c r="Q81">
        <v>7.9</v>
      </c>
      <c r="R81">
        <v>43</v>
      </c>
      <c r="S81">
        <v>30.7</v>
      </c>
      <c r="T81">
        <v>84</v>
      </c>
      <c r="U81">
        <v>60</v>
      </c>
      <c r="V81">
        <v>142</v>
      </c>
      <c r="W81">
        <v>6</v>
      </c>
      <c r="X81">
        <v>4.2</v>
      </c>
      <c r="Y81">
        <v>5</v>
      </c>
      <c r="Z81">
        <v>3.5</v>
      </c>
      <c r="AA81">
        <v>39</v>
      </c>
      <c r="AB81">
        <v>27.5</v>
      </c>
      <c r="AC81">
        <v>92</v>
      </c>
      <c r="AD81">
        <v>64.8</v>
      </c>
    </row>
    <row r="82" spans="1:30">
      <c r="A82" t="s">
        <v>402</v>
      </c>
      <c r="B82">
        <v>33</v>
      </c>
      <c r="C82">
        <v>7</v>
      </c>
      <c r="D82">
        <v>1241</v>
      </c>
      <c r="E82">
        <v>452</v>
      </c>
      <c r="F82">
        <v>36.4</v>
      </c>
      <c r="G82">
        <v>356</v>
      </c>
      <c r="H82">
        <v>28.7</v>
      </c>
      <c r="I82">
        <v>250</v>
      </c>
      <c r="J82">
        <v>20.100000000000001</v>
      </c>
      <c r="K82">
        <v>183</v>
      </c>
      <c r="L82">
        <v>14.7</v>
      </c>
      <c r="M82">
        <v>1240</v>
      </c>
      <c r="N82">
        <v>434</v>
      </c>
      <c r="O82">
        <v>35</v>
      </c>
      <c r="P82">
        <v>346</v>
      </c>
      <c r="Q82">
        <v>27.9</v>
      </c>
      <c r="R82">
        <v>259</v>
      </c>
      <c r="S82">
        <v>20.9</v>
      </c>
      <c r="T82">
        <v>201</v>
      </c>
      <c r="U82">
        <v>16.2</v>
      </c>
      <c r="V82">
        <v>1248</v>
      </c>
      <c r="W82">
        <v>321</v>
      </c>
      <c r="X82">
        <v>25.7</v>
      </c>
      <c r="Y82">
        <v>407</v>
      </c>
      <c r="Z82">
        <v>32.6</v>
      </c>
      <c r="AA82">
        <v>298</v>
      </c>
      <c r="AB82">
        <v>23.9</v>
      </c>
      <c r="AC82">
        <v>222</v>
      </c>
      <c r="AD82">
        <v>17.8</v>
      </c>
    </row>
    <row r="83" spans="1:30">
      <c r="A83" t="s">
        <v>78</v>
      </c>
      <c r="B83">
        <v>34</v>
      </c>
      <c r="C83">
        <v>7</v>
      </c>
      <c r="D83">
        <v>23</v>
      </c>
      <c r="E83">
        <v>11</v>
      </c>
      <c r="F83">
        <v>47.8</v>
      </c>
      <c r="G83">
        <v>5</v>
      </c>
      <c r="H83">
        <v>21.7</v>
      </c>
      <c r="I83">
        <v>4</v>
      </c>
      <c r="J83">
        <v>17.399999999999999</v>
      </c>
      <c r="K83">
        <v>3</v>
      </c>
      <c r="L83">
        <v>13</v>
      </c>
      <c r="M83">
        <v>23</v>
      </c>
      <c r="N83">
        <v>11</v>
      </c>
      <c r="O83">
        <v>47.8</v>
      </c>
      <c r="P83">
        <v>3</v>
      </c>
      <c r="Q83">
        <v>13</v>
      </c>
      <c r="R83">
        <v>6</v>
      </c>
      <c r="S83">
        <v>26.1</v>
      </c>
      <c r="T83">
        <v>3</v>
      </c>
      <c r="U83">
        <v>13</v>
      </c>
      <c r="V83">
        <v>23</v>
      </c>
      <c r="W83">
        <v>3</v>
      </c>
      <c r="X83">
        <v>13</v>
      </c>
      <c r="Y83">
        <v>7</v>
      </c>
      <c r="Z83">
        <v>30.4</v>
      </c>
      <c r="AA83">
        <v>4</v>
      </c>
      <c r="AB83">
        <v>17.399999999999999</v>
      </c>
      <c r="AC83">
        <v>9</v>
      </c>
      <c r="AD83">
        <v>39.1</v>
      </c>
    </row>
    <row r="84" spans="1:30">
      <c r="A84" t="s">
        <v>79</v>
      </c>
      <c r="B84">
        <v>35</v>
      </c>
      <c r="C84">
        <v>7</v>
      </c>
      <c r="D84">
        <v>50</v>
      </c>
      <c r="E84">
        <v>11</v>
      </c>
      <c r="F84">
        <v>22</v>
      </c>
      <c r="G84">
        <v>7</v>
      </c>
      <c r="H84">
        <v>14</v>
      </c>
      <c r="I84">
        <v>14</v>
      </c>
      <c r="J84">
        <v>28</v>
      </c>
      <c r="K84">
        <v>18</v>
      </c>
      <c r="L84">
        <v>36</v>
      </c>
      <c r="M84">
        <v>50</v>
      </c>
      <c r="N84">
        <v>8</v>
      </c>
      <c r="O84">
        <v>16</v>
      </c>
      <c r="P84">
        <v>13</v>
      </c>
      <c r="Q84">
        <v>26</v>
      </c>
      <c r="R84">
        <v>12</v>
      </c>
      <c r="S84">
        <v>24</v>
      </c>
      <c r="T84">
        <v>17</v>
      </c>
      <c r="U84">
        <v>34</v>
      </c>
      <c r="V84">
        <v>50</v>
      </c>
      <c r="W84">
        <v>8</v>
      </c>
      <c r="X84">
        <v>16</v>
      </c>
      <c r="Y84">
        <v>8</v>
      </c>
      <c r="Z84">
        <v>16</v>
      </c>
      <c r="AA84">
        <v>20</v>
      </c>
      <c r="AB84">
        <v>40</v>
      </c>
      <c r="AC84">
        <v>14</v>
      </c>
      <c r="AD84">
        <v>28</v>
      </c>
    </row>
    <row r="85" spans="1:30">
      <c r="A85" t="s">
        <v>80</v>
      </c>
      <c r="B85">
        <v>36</v>
      </c>
      <c r="C85">
        <v>7</v>
      </c>
      <c r="D85">
        <v>96</v>
      </c>
      <c r="E85">
        <v>13</v>
      </c>
      <c r="F85">
        <v>13.5</v>
      </c>
      <c r="G85">
        <v>8</v>
      </c>
      <c r="H85">
        <v>8.3000000000000007</v>
      </c>
      <c r="I85">
        <v>30</v>
      </c>
      <c r="J85">
        <v>31.2</v>
      </c>
      <c r="K85">
        <v>45</v>
      </c>
      <c r="L85">
        <v>46.9</v>
      </c>
      <c r="M85">
        <v>96</v>
      </c>
      <c r="N85">
        <v>12</v>
      </c>
      <c r="O85">
        <v>12.5</v>
      </c>
      <c r="P85">
        <v>11</v>
      </c>
      <c r="Q85">
        <v>11.5</v>
      </c>
      <c r="R85">
        <v>35</v>
      </c>
      <c r="S85">
        <v>36.5</v>
      </c>
      <c r="T85">
        <v>38</v>
      </c>
      <c r="U85">
        <v>39.6</v>
      </c>
      <c r="V85">
        <v>95</v>
      </c>
      <c r="W85">
        <v>17</v>
      </c>
      <c r="X85">
        <v>17.899999999999999</v>
      </c>
      <c r="Y85">
        <v>23</v>
      </c>
      <c r="Z85">
        <v>24.2</v>
      </c>
      <c r="AA85">
        <v>29</v>
      </c>
      <c r="AB85">
        <v>30.5</v>
      </c>
      <c r="AC85">
        <v>26</v>
      </c>
      <c r="AD85">
        <v>27.4</v>
      </c>
    </row>
    <row r="86" spans="1:30">
      <c r="A86" t="s">
        <v>81</v>
      </c>
      <c r="B86">
        <v>37</v>
      </c>
      <c r="C86">
        <v>7</v>
      </c>
      <c r="D86">
        <v>129</v>
      </c>
      <c r="E86">
        <v>6</v>
      </c>
      <c r="F86">
        <v>4.7</v>
      </c>
      <c r="G86">
        <v>12</v>
      </c>
      <c r="H86">
        <v>9.3000000000000007</v>
      </c>
      <c r="I86">
        <v>44</v>
      </c>
      <c r="J86">
        <v>34.1</v>
      </c>
      <c r="K86">
        <v>67</v>
      </c>
      <c r="L86">
        <v>51.9</v>
      </c>
      <c r="M86">
        <v>129</v>
      </c>
      <c r="N86">
        <v>7</v>
      </c>
      <c r="O86">
        <v>5.4</v>
      </c>
      <c r="P86">
        <v>19</v>
      </c>
      <c r="Q86">
        <v>14.7</v>
      </c>
      <c r="R86">
        <v>43</v>
      </c>
      <c r="S86">
        <v>33.299999999999997</v>
      </c>
      <c r="T86">
        <v>60</v>
      </c>
      <c r="U86">
        <v>46.5</v>
      </c>
      <c r="V86">
        <v>129</v>
      </c>
      <c r="W86">
        <v>18</v>
      </c>
      <c r="X86">
        <v>14</v>
      </c>
      <c r="Y86">
        <v>36</v>
      </c>
      <c r="Z86">
        <v>27.9</v>
      </c>
      <c r="AA86">
        <v>32</v>
      </c>
      <c r="AB86">
        <v>24.8</v>
      </c>
      <c r="AC86">
        <v>43</v>
      </c>
      <c r="AD86">
        <v>33.299999999999997</v>
      </c>
    </row>
    <row r="87" spans="1:30">
      <c r="A87" t="s">
        <v>82</v>
      </c>
      <c r="B87">
        <v>38</v>
      </c>
      <c r="C87">
        <v>7</v>
      </c>
      <c r="D87">
        <v>3</v>
      </c>
      <c r="F87">
        <v>0</v>
      </c>
      <c r="G87">
        <v>2</v>
      </c>
      <c r="H87">
        <v>66.7</v>
      </c>
      <c r="I87">
        <v>1</v>
      </c>
      <c r="J87">
        <v>33.299999999999997</v>
      </c>
      <c r="L87">
        <v>0</v>
      </c>
      <c r="M87">
        <v>3</v>
      </c>
      <c r="O87">
        <v>0</v>
      </c>
      <c r="P87">
        <v>1</v>
      </c>
      <c r="Q87">
        <v>33.299999999999997</v>
      </c>
      <c r="R87">
        <v>2</v>
      </c>
      <c r="S87">
        <v>66.7</v>
      </c>
      <c r="U87">
        <v>0</v>
      </c>
      <c r="V87">
        <v>3</v>
      </c>
      <c r="X87">
        <v>0</v>
      </c>
      <c r="Y87">
        <v>1</v>
      </c>
      <c r="Z87">
        <v>33.299999999999997</v>
      </c>
      <c r="AA87">
        <v>1</v>
      </c>
      <c r="AB87">
        <v>33.299999999999997</v>
      </c>
      <c r="AC87">
        <v>1</v>
      </c>
      <c r="AD87">
        <v>33.299999999999997</v>
      </c>
    </row>
    <row r="88" spans="1:30">
      <c r="A88" t="s">
        <v>83</v>
      </c>
      <c r="B88">
        <v>39</v>
      </c>
      <c r="C88">
        <v>7</v>
      </c>
      <c r="D88">
        <v>27</v>
      </c>
      <c r="E88">
        <v>12</v>
      </c>
      <c r="F88">
        <v>44.4</v>
      </c>
      <c r="G88">
        <v>6</v>
      </c>
      <c r="H88">
        <v>22.2</v>
      </c>
      <c r="I88">
        <v>7</v>
      </c>
      <c r="J88">
        <v>25.9</v>
      </c>
      <c r="K88">
        <v>2</v>
      </c>
      <c r="L88">
        <v>7.4</v>
      </c>
      <c r="M88">
        <v>27</v>
      </c>
      <c r="N88">
        <v>12</v>
      </c>
      <c r="O88">
        <v>44.4</v>
      </c>
      <c r="P88">
        <v>6</v>
      </c>
      <c r="Q88">
        <v>22.2</v>
      </c>
      <c r="R88">
        <v>6</v>
      </c>
      <c r="S88">
        <v>22.2</v>
      </c>
      <c r="T88">
        <v>3</v>
      </c>
      <c r="U88">
        <v>11.1</v>
      </c>
      <c r="V88">
        <v>27</v>
      </c>
      <c r="W88">
        <v>13</v>
      </c>
      <c r="X88">
        <v>48.1</v>
      </c>
      <c r="Y88">
        <v>7</v>
      </c>
      <c r="Z88">
        <v>25.9</v>
      </c>
      <c r="AA88">
        <v>2</v>
      </c>
      <c r="AB88">
        <v>7.4</v>
      </c>
      <c r="AC88">
        <v>5</v>
      </c>
      <c r="AD88">
        <v>18.5</v>
      </c>
    </row>
    <row r="89" spans="1:30">
      <c r="A89" t="s">
        <v>84</v>
      </c>
      <c r="B89">
        <v>40</v>
      </c>
      <c r="C89">
        <v>7</v>
      </c>
      <c r="D89">
        <v>10</v>
      </c>
      <c r="E89">
        <v>2</v>
      </c>
      <c r="F89">
        <v>20</v>
      </c>
      <c r="G89">
        <v>3</v>
      </c>
      <c r="H89">
        <v>30</v>
      </c>
      <c r="I89">
        <v>2</v>
      </c>
      <c r="J89">
        <v>20</v>
      </c>
      <c r="K89">
        <v>3</v>
      </c>
      <c r="L89">
        <v>30</v>
      </c>
      <c r="M89">
        <v>10</v>
      </c>
      <c r="O89">
        <v>0</v>
      </c>
      <c r="P89">
        <v>6</v>
      </c>
      <c r="Q89">
        <v>60</v>
      </c>
      <c r="R89">
        <v>2</v>
      </c>
      <c r="S89">
        <v>20</v>
      </c>
      <c r="T89">
        <v>2</v>
      </c>
      <c r="U89">
        <v>20</v>
      </c>
      <c r="V89">
        <v>10</v>
      </c>
      <c r="W89">
        <v>1</v>
      </c>
      <c r="X89">
        <v>10</v>
      </c>
      <c r="Y89">
        <v>3</v>
      </c>
      <c r="Z89">
        <v>30</v>
      </c>
      <c r="AA89">
        <v>6</v>
      </c>
      <c r="AB89">
        <v>60</v>
      </c>
      <c r="AD89">
        <v>0</v>
      </c>
    </row>
    <row r="90" spans="1:30">
      <c r="A90" t="s">
        <v>85</v>
      </c>
      <c r="B90">
        <v>42</v>
      </c>
      <c r="C90">
        <v>7</v>
      </c>
      <c r="D90">
        <v>121</v>
      </c>
      <c r="E90">
        <v>41</v>
      </c>
      <c r="F90">
        <v>33.9</v>
      </c>
      <c r="G90">
        <v>35</v>
      </c>
      <c r="H90">
        <v>28.9</v>
      </c>
      <c r="I90">
        <v>35</v>
      </c>
      <c r="J90">
        <v>28.9</v>
      </c>
      <c r="K90">
        <v>10</v>
      </c>
      <c r="L90">
        <v>8.3000000000000007</v>
      </c>
      <c r="M90">
        <v>120</v>
      </c>
      <c r="N90">
        <v>44</v>
      </c>
      <c r="O90">
        <v>36.700000000000003</v>
      </c>
      <c r="P90">
        <v>37</v>
      </c>
      <c r="Q90">
        <v>30.8</v>
      </c>
      <c r="R90">
        <v>29</v>
      </c>
      <c r="S90">
        <v>24.2</v>
      </c>
      <c r="T90">
        <v>10</v>
      </c>
      <c r="U90">
        <v>8.3000000000000007</v>
      </c>
      <c r="V90">
        <v>125</v>
      </c>
      <c r="W90">
        <v>39</v>
      </c>
      <c r="X90">
        <v>31.2</v>
      </c>
      <c r="Y90">
        <v>36</v>
      </c>
      <c r="Z90">
        <v>28.8</v>
      </c>
      <c r="AA90">
        <v>32</v>
      </c>
      <c r="AB90">
        <v>25.6</v>
      </c>
      <c r="AC90">
        <v>18</v>
      </c>
      <c r="AD90">
        <v>14.4</v>
      </c>
    </row>
    <row r="91" spans="1:30">
      <c r="A91" t="s">
        <v>86</v>
      </c>
      <c r="B91">
        <v>43</v>
      </c>
      <c r="C91">
        <v>7</v>
      </c>
      <c r="D91">
        <v>8</v>
      </c>
      <c r="E91">
        <v>3</v>
      </c>
      <c r="F91">
        <v>37.5</v>
      </c>
      <c r="G91">
        <v>4</v>
      </c>
      <c r="H91">
        <v>50</v>
      </c>
      <c r="I91">
        <v>1</v>
      </c>
      <c r="J91">
        <v>12.5</v>
      </c>
      <c r="L91">
        <v>0</v>
      </c>
      <c r="M91">
        <v>8</v>
      </c>
      <c r="N91">
        <v>6</v>
      </c>
      <c r="O91">
        <v>75</v>
      </c>
      <c r="P91">
        <v>1</v>
      </c>
      <c r="Q91">
        <v>12.5</v>
      </c>
      <c r="R91">
        <v>1</v>
      </c>
      <c r="S91">
        <v>12.5</v>
      </c>
      <c r="U91">
        <v>0</v>
      </c>
      <c r="V91">
        <v>8</v>
      </c>
      <c r="W91">
        <v>3</v>
      </c>
      <c r="X91">
        <v>37.5</v>
      </c>
      <c r="Y91">
        <v>4</v>
      </c>
      <c r="Z91">
        <v>50</v>
      </c>
      <c r="AA91">
        <v>1</v>
      </c>
      <c r="AB91">
        <v>12.5</v>
      </c>
      <c r="AD91">
        <v>0</v>
      </c>
    </row>
    <row r="92" spans="1:30">
      <c r="A92" t="s">
        <v>135</v>
      </c>
      <c r="B92">
        <v>44</v>
      </c>
      <c r="C92">
        <v>7</v>
      </c>
      <c r="D92">
        <v>18</v>
      </c>
      <c r="E92">
        <v>9</v>
      </c>
      <c r="F92">
        <v>50</v>
      </c>
      <c r="G92">
        <v>2</v>
      </c>
      <c r="H92">
        <v>11.1</v>
      </c>
      <c r="I92">
        <v>4</v>
      </c>
      <c r="J92">
        <v>22.2</v>
      </c>
      <c r="K92">
        <v>3</v>
      </c>
      <c r="L92">
        <v>16.7</v>
      </c>
      <c r="M92">
        <v>18</v>
      </c>
      <c r="N92">
        <v>4</v>
      </c>
      <c r="O92">
        <v>22.2</v>
      </c>
      <c r="P92">
        <v>6</v>
      </c>
      <c r="Q92">
        <v>33.299999999999997</v>
      </c>
      <c r="R92">
        <v>4</v>
      </c>
      <c r="S92">
        <v>22.2</v>
      </c>
      <c r="T92">
        <v>4</v>
      </c>
      <c r="U92">
        <v>22.2</v>
      </c>
      <c r="V92">
        <v>18</v>
      </c>
      <c r="W92">
        <v>2</v>
      </c>
      <c r="X92">
        <v>11.1</v>
      </c>
      <c r="Y92">
        <v>8</v>
      </c>
      <c r="Z92">
        <v>44.4</v>
      </c>
      <c r="AA92">
        <v>5</v>
      </c>
      <c r="AB92">
        <v>27.8</v>
      </c>
      <c r="AC92">
        <v>3</v>
      </c>
      <c r="AD92">
        <v>16.7</v>
      </c>
    </row>
    <row r="93" spans="1:30">
      <c r="A93" t="s">
        <v>88</v>
      </c>
      <c r="B93">
        <v>45</v>
      </c>
      <c r="C93">
        <v>7</v>
      </c>
      <c r="D93">
        <v>69</v>
      </c>
      <c r="F93">
        <v>0</v>
      </c>
      <c r="G93">
        <v>7</v>
      </c>
      <c r="H93">
        <v>10.1</v>
      </c>
      <c r="I93">
        <v>22</v>
      </c>
      <c r="J93">
        <v>31.9</v>
      </c>
      <c r="K93">
        <v>40</v>
      </c>
      <c r="L93">
        <v>58</v>
      </c>
      <c r="M93">
        <v>69</v>
      </c>
      <c r="O93">
        <v>0</v>
      </c>
      <c r="P93">
        <v>10</v>
      </c>
      <c r="Q93">
        <v>14.5</v>
      </c>
      <c r="R93">
        <v>29</v>
      </c>
      <c r="S93">
        <v>42</v>
      </c>
      <c r="T93">
        <v>30</v>
      </c>
      <c r="U93">
        <v>43.5</v>
      </c>
      <c r="V93">
        <v>69</v>
      </c>
      <c r="X93">
        <v>0</v>
      </c>
      <c r="Y93">
        <v>8</v>
      </c>
      <c r="Z93">
        <v>11.6</v>
      </c>
      <c r="AA93">
        <v>27</v>
      </c>
      <c r="AB93">
        <v>39.1</v>
      </c>
      <c r="AC93">
        <v>34</v>
      </c>
      <c r="AD93">
        <v>49.3</v>
      </c>
    </row>
    <row r="94" spans="1:30">
      <c r="A94" t="s">
        <v>403</v>
      </c>
      <c r="B94">
        <v>46</v>
      </c>
      <c r="C94">
        <v>7</v>
      </c>
      <c r="D94">
        <v>12</v>
      </c>
      <c r="E94">
        <v>1</v>
      </c>
      <c r="F94">
        <v>8.3000000000000007</v>
      </c>
      <c r="G94">
        <v>4</v>
      </c>
      <c r="H94">
        <v>33.299999999999997</v>
      </c>
      <c r="I94">
        <v>4</v>
      </c>
      <c r="J94">
        <v>33.299999999999997</v>
      </c>
      <c r="K94">
        <v>3</v>
      </c>
      <c r="L94">
        <v>25</v>
      </c>
      <c r="M94">
        <v>12</v>
      </c>
      <c r="N94">
        <v>2</v>
      </c>
      <c r="O94">
        <v>16.7</v>
      </c>
      <c r="P94">
        <v>3</v>
      </c>
      <c r="Q94">
        <v>25</v>
      </c>
      <c r="R94">
        <v>5</v>
      </c>
      <c r="S94">
        <v>41.7</v>
      </c>
      <c r="T94">
        <v>2</v>
      </c>
      <c r="U94">
        <v>16.7</v>
      </c>
      <c r="V94">
        <v>12</v>
      </c>
      <c r="X94">
        <v>0</v>
      </c>
      <c r="Y94">
        <v>3</v>
      </c>
      <c r="Z94">
        <v>25</v>
      </c>
      <c r="AA94">
        <v>4</v>
      </c>
      <c r="AB94">
        <v>33.299999999999997</v>
      </c>
      <c r="AC94">
        <v>5</v>
      </c>
      <c r="AD94">
        <v>41.7</v>
      </c>
    </row>
    <row r="95" spans="1:30">
      <c r="A95" t="s">
        <v>90</v>
      </c>
      <c r="B95">
        <v>47</v>
      </c>
      <c r="C95">
        <v>7</v>
      </c>
      <c r="D95">
        <v>40</v>
      </c>
      <c r="E95">
        <v>7</v>
      </c>
      <c r="F95">
        <v>17.5</v>
      </c>
      <c r="G95">
        <v>15</v>
      </c>
      <c r="H95">
        <v>37.5</v>
      </c>
      <c r="I95">
        <v>12</v>
      </c>
      <c r="J95">
        <v>30</v>
      </c>
      <c r="K95">
        <v>6</v>
      </c>
      <c r="L95">
        <v>15</v>
      </c>
      <c r="M95">
        <v>40</v>
      </c>
      <c r="N95">
        <v>11</v>
      </c>
      <c r="O95">
        <v>27.5</v>
      </c>
      <c r="P95">
        <v>14</v>
      </c>
      <c r="Q95">
        <v>35</v>
      </c>
      <c r="R95">
        <v>6</v>
      </c>
      <c r="S95">
        <v>15</v>
      </c>
      <c r="T95">
        <v>9</v>
      </c>
      <c r="U95">
        <v>22.5</v>
      </c>
      <c r="V95">
        <v>40</v>
      </c>
      <c r="W95">
        <v>8</v>
      </c>
      <c r="X95">
        <v>20</v>
      </c>
      <c r="Y95">
        <v>12</v>
      </c>
      <c r="Z95">
        <v>30</v>
      </c>
      <c r="AA95">
        <v>13</v>
      </c>
      <c r="AB95">
        <v>32.5</v>
      </c>
      <c r="AC95">
        <v>7</v>
      </c>
      <c r="AD95">
        <v>17.5</v>
      </c>
    </row>
    <row r="96" spans="1:30">
      <c r="A96" t="s">
        <v>91</v>
      </c>
      <c r="B96">
        <v>48</v>
      </c>
      <c r="C96">
        <v>7</v>
      </c>
      <c r="D96">
        <v>62</v>
      </c>
      <c r="E96">
        <v>26</v>
      </c>
      <c r="F96">
        <v>41.9</v>
      </c>
      <c r="G96">
        <v>24</v>
      </c>
      <c r="H96">
        <v>38.700000000000003</v>
      </c>
      <c r="I96">
        <v>5</v>
      </c>
      <c r="J96">
        <v>8.1</v>
      </c>
      <c r="K96">
        <v>7</v>
      </c>
      <c r="L96">
        <v>11.3</v>
      </c>
      <c r="M96">
        <v>62</v>
      </c>
      <c r="N96">
        <v>30</v>
      </c>
      <c r="O96">
        <v>48.4</v>
      </c>
      <c r="P96">
        <v>17</v>
      </c>
      <c r="Q96">
        <v>27.4</v>
      </c>
      <c r="R96">
        <v>9</v>
      </c>
      <c r="S96">
        <v>14.5</v>
      </c>
      <c r="T96">
        <v>6</v>
      </c>
      <c r="U96">
        <v>9.6999999999999993</v>
      </c>
      <c r="V96">
        <v>62</v>
      </c>
      <c r="W96">
        <v>24</v>
      </c>
      <c r="X96">
        <v>38.700000000000003</v>
      </c>
      <c r="Y96">
        <v>19</v>
      </c>
      <c r="Z96">
        <v>30.6</v>
      </c>
      <c r="AA96">
        <v>14</v>
      </c>
      <c r="AB96">
        <v>22.6</v>
      </c>
      <c r="AC96">
        <v>5</v>
      </c>
      <c r="AD96">
        <v>8.1</v>
      </c>
    </row>
    <row r="97" spans="1:30">
      <c r="A97" t="s">
        <v>92</v>
      </c>
      <c r="B97">
        <v>49</v>
      </c>
      <c r="C97">
        <v>7</v>
      </c>
      <c r="D97">
        <v>33</v>
      </c>
      <c r="E97">
        <v>19</v>
      </c>
      <c r="F97">
        <v>57.6</v>
      </c>
      <c r="G97">
        <v>6</v>
      </c>
      <c r="H97">
        <v>18.2</v>
      </c>
      <c r="I97">
        <v>2</v>
      </c>
      <c r="J97">
        <v>6.1</v>
      </c>
      <c r="K97">
        <v>6</v>
      </c>
      <c r="L97">
        <v>18.2</v>
      </c>
      <c r="M97">
        <v>33</v>
      </c>
      <c r="N97">
        <v>20</v>
      </c>
      <c r="O97">
        <v>60.6</v>
      </c>
      <c r="P97">
        <v>4</v>
      </c>
      <c r="Q97">
        <v>12.1</v>
      </c>
      <c r="R97">
        <v>3</v>
      </c>
      <c r="S97">
        <v>9.1</v>
      </c>
      <c r="T97">
        <v>6</v>
      </c>
      <c r="U97">
        <v>18.2</v>
      </c>
      <c r="V97">
        <v>33</v>
      </c>
      <c r="W97">
        <v>18</v>
      </c>
      <c r="X97">
        <v>54.5</v>
      </c>
      <c r="Y97">
        <v>8</v>
      </c>
      <c r="Z97">
        <v>24.2</v>
      </c>
      <c r="AB97">
        <v>0</v>
      </c>
      <c r="AC97">
        <v>7</v>
      </c>
      <c r="AD97">
        <v>21.2</v>
      </c>
    </row>
    <row r="98" spans="1:30">
      <c r="A98" t="s">
        <v>93</v>
      </c>
      <c r="B98">
        <v>50</v>
      </c>
      <c r="C98">
        <v>7</v>
      </c>
      <c r="D98">
        <v>10</v>
      </c>
      <c r="E98">
        <v>1</v>
      </c>
      <c r="F98">
        <v>10</v>
      </c>
      <c r="G98">
        <v>5</v>
      </c>
      <c r="H98">
        <v>50</v>
      </c>
      <c r="I98">
        <v>4</v>
      </c>
      <c r="J98">
        <v>40</v>
      </c>
      <c r="L98">
        <v>0</v>
      </c>
      <c r="M98">
        <v>10</v>
      </c>
      <c r="N98">
        <v>3</v>
      </c>
      <c r="O98">
        <v>30</v>
      </c>
      <c r="P98">
        <v>4</v>
      </c>
      <c r="Q98">
        <v>40</v>
      </c>
      <c r="R98">
        <v>2</v>
      </c>
      <c r="S98">
        <v>20</v>
      </c>
      <c r="T98">
        <v>1</v>
      </c>
      <c r="U98">
        <v>10</v>
      </c>
      <c r="V98">
        <v>10</v>
      </c>
      <c r="X98">
        <v>0</v>
      </c>
      <c r="Y98">
        <v>5</v>
      </c>
      <c r="Z98">
        <v>50</v>
      </c>
      <c r="AA98">
        <v>3</v>
      </c>
      <c r="AB98">
        <v>30</v>
      </c>
      <c r="AC98">
        <v>2</v>
      </c>
      <c r="AD98">
        <v>20</v>
      </c>
    </row>
    <row r="99" spans="1:30">
      <c r="A99" t="s">
        <v>94</v>
      </c>
      <c r="B99">
        <v>51</v>
      </c>
      <c r="C99">
        <v>7</v>
      </c>
      <c r="D99">
        <v>22</v>
      </c>
      <c r="E99">
        <v>2</v>
      </c>
      <c r="F99">
        <v>9.1</v>
      </c>
      <c r="G99">
        <v>1</v>
      </c>
      <c r="H99">
        <v>4.5</v>
      </c>
      <c r="I99">
        <v>5</v>
      </c>
      <c r="J99">
        <v>22.7</v>
      </c>
      <c r="K99">
        <v>14</v>
      </c>
      <c r="L99">
        <v>63.6</v>
      </c>
      <c r="M99">
        <v>22</v>
      </c>
      <c r="N99">
        <v>1</v>
      </c>
      <c r="O99">
        <v>4.5</v>
      </c>
      <c r="Q99">
        <v>0</v>
      </c>
      <c r="R99">
        <v>7</v>
      </c>
      <c r="S99">
        <v>31.8</v>
      </c>
      <c r="T99">
        <v>14</v>
      </c>
      <c r="U99">
        <v>63.6</v>
      </c>
      <c r="V99">
        <v>22</v>
      </c>
      <c r="W99">
        <v>1</v>
      </c>
      <c r="X99">
        <v>4.5</v>
      </c>
      <c r="Y99">
        <v>2</v>
      </c>
      <c r="Z99">
        <v>9.1</v>
      </c>
      <c r="AA99">
        <v>3</v>
      </c>
      <c r="AB99">
        <v>13.6</v>
      </c>
      <c r="AC99">
        <v>16</v>
      </c>
      <c r="AD99">
        <v>72.7</v>
      </c>
    </row>
    <row r="100" spans="1:30">
      <c r="A100" t="s">
        <v>404</v>
      </c>
      <c r="B100">
        <v>52</v>
      </c>
      <c r="C100">
        <v>7</v>
      </c>
      <c r="D100">
        <v>52</v>
      </c>
      <c r="E100">
        <v>14</v>
      </c>
      <c r="F100">
        <v>26.9</v>
      </c>
      <c r="G100">
        <v>17</v>
      </c>
      <c r="H100">
        <v>32.700000000000003</v>
      </c>
      <c r="I100">
        <v>7</v>
      </c>
      <c r="J100">
        <v>13.5</v>
      </c>
      <c r="K100">
        <v>14</v>
      </c>
      <c r="L100">
        <v>26.9</v>
      </c>
      <c r="M100">
        <v>52</v>
      </c>
      <c r="N100">
        <v>16</v>
      </c>
      <c r="O100">
        <v>30.8</v>
      </c>
      <c r="P100">
        <v>12</v>
      </c>
      <c r="Q100">
        <v>23.1</v>
      </c>
      <c r="R100">
        <v>13</v>
      </c>
      <c r="S100">
        <v>25</v>
      </c>
      <c r="T100">
        <v>11</v>
      </c>
      <c r="U100">
        <v>21.2</v>
      </c>
      <c r="V100">
        <v>52</v>
      </c>
      <c r="W100">
        <v>10</v>
      </c>
      <c r="X100">
        <v>19.2</v>
      </c>
      <c r="Y100">
        <v>17</v>
      </c>
      <c r="Z100">
        <v>32.700000000000003</v>
      </c>
      <c r="AA100">
        <v>12</v>
      </c>
      <c r="AB100">
        <v>23.1</v>
      </c>
      <c r="AC100">
        <v>13</v>
      </c>
      <c r="AD100">
        <v>25</v>
      </c>
    </row>
    <row r="101" spans="1:30">
      <c r="A101" t="s">
        <v>96</v>
      </c>
      <c r="B101">
        <v>53</v>
      </c>
      <c r="C101">
        <v>7</v>
      </c>
      <c r="D101">
        <v>2</v>
      </c>
      <c r="E101">
        <v>1</v>
      </c>
      <c r="F101">
        <v>50</v>
      </c>
      <c r="G101">
        <v>1</v>
      </c>
      <c r="H101">
        <v>50</v>
      </c>
      <c r="J101">
        <v>0</v>
      </c>
      <c r="L101">
        <v>0</v>
      </c>
      <c r="M101">
        <v>2</v>
      </c>
      <c r="N101">
        <v>1</v>
      </c>
      <c r="O101">
        <v>50</v>
      </c>
      <c r="P101">
        <v>1</v>
      </c>
      <c r="Q101">
        <v>50</v>
      </c>
      <c r="S101">
        <v>0</v>
      </c>
      <c r="U101">
        <v>0</v>
      </c>
      <c r="V101">
        <v>2</v>
      </c>
      <c r="W101">
        <v>1</v>
      </c>
      <c r="X101">
        <v>50</v>
      </c>
      <c r="Y101">
        <v>1</v>
      </c>
      <c r="Z101">
        <v>50</v>
      </c>
      <c r="AB101">
        <v>0</v>
      </c>
      <c r="AD101">
        <v>0</v>
      </c>
    </row>
    <row r="102" spans="1:30">
      <c r="A102" t="s">
        <v>97</v>
      </c>
      <c r="B102">
        <v>54</v>
      </c>
      <c r="C102">
        <v>7</v>
      </c>
      <c r="D102">
        <v>33</v>
      </c>
      <c r="E102">
        <v>1</v>
      </c>
      <c r="F102">
        <v>3</v>
      </c>
      <c r="H102">
        <v>0</v>
      </c>
      <c r="I102">
        <v>2</v>
      </c>
      <c r="J102">
        <v>6.1</v>
      </c>
      <c r="K102">
        <v>30</v>
      </c>
      <c r="L102">
        <v>90.9</v>
      </c>
      <c r="M102">
        <v>33</v>
      </c>
      <c r="N102">
        <v>1</v>
      </c>
      <c r="O102">
        <v>3</v>
      </c>
      <c r="P102">
        <v>1</v>
      </c>
      <c r="Q102">
        <v>3</v>
      </c>
      <c r="R102">
        <v>4</v>
      </c>
      <c r="S102">
        <v>12.1</v>
      </c>
      <c r="T102">
        <v>27</v>
      </c>
      <c r="U102">
        <v>81.8</v>
      </c>
      <c r="V102">
        <v>33</v>
      </c>
      <c r="X102">
        <v>0</v>
      </c>
      <c r="Y102">
        <v>1</v>
      </c>
      <c r="Z102">
        <v>3</v>
      </c>
      <c r="AA102">
        <v>6</v>
      </c>
      <c r="AB102">
        <v>18.2</v>
      </c>
      <c r="AC102">
        <v>26</v>
      </c>
      <c r="AD102">
        <v>78.8</v>
      </c>
    </row>
    <row r="103" spans="1:30">
      <c r="A103" t="s">
        <v>98</v>
      </c>
      <c r="B103">
        <v>55</v>
      </c>
      <c r="C103">
        <v>7</v>
      </c>
      <c r="D103">
        <v>32</v>
      </c>
      <c r="E103">
        <v>2</v>
      </c>
      <c r="F103">
        <v>6.2</v>
      </c>
      <c r="G103">
        <v>1</v>
      </c>
      <c r="H103">
        <v>3.1</v>
      </c>
      <c r="I103">
        <v>8</v>
      </c>
      <c r="J103">
        <v>25</v>
      </c>
      <c r="K103">
        <v>21</v>
      </c>
      <c r="L103">
        <v>65.599999999999994</v>
      </c>
      <c r="M103">
        <v>32</v>
      </c>
      <c r="N103">
        <v>3</v>
      </c>
      <c r="O103">
        <v>9.4</v>
      </c>
      <c r="P103">
        <v>3</v>
      </c>
      <c r="Q103">
        <v>9.4</v>
      </c>
      <c r="R103">
        <v>11</v>
      </c>
      <c r="S103">
        <v>34.4</v>
      </c>
      <c r="T103">
        <v>15</v>
      </c>
      <c r="U103">
        <v>46.9</v>
      </c>
      <c r="V103">
        <v>32</v>
      </c>
      <c r="W103">
        <v>3</v>
      </c>
      <c r="X103">
        <v>9.4</v>
      </c>
      <c r="Y103">
        <v>8</v>
      </c>
      <c r="Z103">
        <v>25</v>
      </c>
      <c r="AA103">
        <v>10</v>
      </c>
      <c r="AB103">
        <v>31.2</v>
      </c>
      <c r="AC103">
        <v>11</v>
      </c>
      <c r="AD103">
        <v>34.4</v>
      </c>
    </row>
    <row r="104" spans="1:30">
      <c r="A104" t="s">
        <v>99</v>
      </c>
      <c r="B104">
        <v>56</v>
      </c>
      <c r="C104">
        <v>7</v>
      </c>
      <c r="D104">
        <v>20</v>
      </c>
      <c r="E104">
        <v>2</v>
      </c>
      <c r="F104">
        <v>10</v>
      </c>
      <c r="G104">
        <v>10</v>
      </c>
      <c r="H104">
        <v>50</v>
      </c>
      <c r="I104">
        <v>6</v>
      </c>
      <c r="J104">
        <v>30</v>
      </c>
      <c r="K104">
        <v>2</v>
      </c>
      <c r="L104">
        <v>10</v>
      </c>
      <c r="M104">
        <v>20</v>
      </c>
      <c r="N104">
        <v>6</v>
      </c>
      <c r="O104">
        <v>30</v>
      </c>
      <c r="P104">
        <v>3</v>
      </c>
      <c r="Q104">
        <v>15</v>
      </c>
      <c r="R104">
        <v>9</v>
      </c>
      <c r="S104">
        <v>45</v>
      </c>
      <c r="T104">
        <v>2</v>
      </c>
      <c r="U104">
        <v>10</v>
      </c>
      <c r="V104">
        <v>20</v>
      </c>
      <c r="W104">
        <v>5</v>
      </c>
      <c r="X104">
        <v>25</v>
      </c>
      <c r="Y104">
        <v>8</v>
      </c>
      <c r="Z104">
        <v>40</v>
      </c>
      <c r="AA104">
        <v>4</v>
      </c>
      <c r="AB104">
        <v>20</v>
      </c>
      <c r="AC104">
        <v>3</v>
      </c>
      <c r="AD104">
        <v>15</v>
      </c>
    </row>
  </sheetData>
  <phoneticPr fontId="1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6"/>
  <sheetViews>
    <sheetView zoomScale="75" workbookViewId="0">
      <pane ySplit="1" topLeftCell="A50" activePane="bottomLeft" state="frozen"/>
      <selection pane="bottomLeft" activeCell="I943" sqref="I943"/>
    </sheetView>
  </sheetViews>
  <sheetFormatPr defaultRowHeight="12.75"/>
  <sheetData>
    <row r="1" spans="1:12">
      <c r="A1" t="s">
        <v>408</v>
      </c>
      <c r="B1" t="s">
        <v>409</v>
      </c>
      <c r="C1" t="s">
        <v>410</v>
      </c>
      <c r="D1" t="s">
        <v>411</v>
      </c>
      <c r="E1" t="s">
        <v>412</v>
      </c>
      <c r="F1" t="s">
        <v>413</v>
      </c>
      <c r="G1" t="s">
        <v>414</v>
      </c>
      <c r="H1" t="s">
        <v>415</v>
      </c>
      <c r="I1" t="s">
        <v>416</v>
      </c>
      <c r="J1" t="s">
        <v>417</v>
      </c>
      <c r="K1" t="s">
        <v>418</v>
      </c>
      <c r="L1" t="s">
        <v>419</v>
      </c>
    </row>
    <row r="2" spans="1:12">
      <c r="A2" t="s">
        <v>420</v>
      </c>
      <c r="B2">
        <v>3</v>
      </c>
      <c r="C2">
        <v>2</v>
      </c>
      <c r="D2">
        <v>35</v>
      </c>
      <c r="E2">
        <v>11</v>
      </c>
      <c r="F2">
        <v>18</v>
      </c>
      <c r="G2">
        <v>5</v>
      </c>
      <c r="H2">
        <v>1</v>
      </c>
      <c r="I2">
        <v>0.314285714285714</v>
      </c>
      <c r="J2">
        <v>0.51428571428571401</v>
      </c>
      <c r="K2">
        <v>0.14285714285714299</v>
      </c>
      <c r="L2" s="38">
        <v>2.8571428571428598E-2</v>
      </c>
    </row>
    <row r="3" spans="1:12">
      <c r="A3" t="s">
        <v>420</v>
      </c>
      <c r="B3">
        <v>3</v>
      </c>
      <c r="C3">
        <v>3</v>
      </c>
      <c r="D3">
        <v>36</v>
      </c>
      <c r="E3">
        <v>6</v>
      </c>
      <c r="F3">
        <v>14</v>
      </c>
      <c r="G3">
        <v>4</v>
      </c>
      <c r="H3">
        <v>12</v>
      </c>
      <c r="I3">
        <v>0.16666666666666699</v>
      </c>
      <c r="J3">
        <v>0.38888888888888901</v>
      </c>
      <c r="K3">
        <v>0.11111111111111099</v>
      </c>
      <c r="L3">
        <v>0.33333333333333298</v>
      </c>
    </row>
    <row r="4" spans="1:12">
      <c r="A4" t="s">
        <v>420</v>
      </c>
      <c r="B4">
        <v>3</v>
      </c>
      <c r="C4">
        <v>4</v>
      </c>
      <c r="D4">
        <v>4</v>
      </c>
      <c r="E4">
        <v>1</v>
      </c>
      <c r="F4">
        <v>1</v>
      </c>
      <c r="G4">
        <v>2</v>
      </c>
      <c r="H4">
        <v>0</v>
      </c>
      <c r="I4" t="s">
        <v>38</v>
      </c>
      <c r="J4" t="s">
        <v>38</v>
      </c>
      <c r="K4" t="s">
        <v>38</v>
      </c>
      <c r="L4" t="s">
        <v>38</v>
      </c>
    </row>
    <row r="5" spans="1:12">
      <c r="A5" t="s">
        <v>420</v>
      </c>
      <c r="B5">
        <v>3</v>
      </c>
      <c r="C5">
        <v>5</v>
      </c>
      <c r="D5">
        <v>3484</v>
      </c>
      <c r="E5">
        <v>1362</v>
      </c>
      <c r="F5">
        <v>1477</v>
      </c>
      <c r="G5">
        <v>323</v>
      </c>
      <c r="H5">
        <v>322</v>
      </c>
      <c r="I5">
        <v>0.39092996555683102</v>
      </c>
      <c r="J5">
        <v>0.42393800229621098</v>
      </c>
      <c r="K5" s="38">
        <v>9.27095292766935E-2</v>
      </c>
      <c r="L5" s="38">
        <v>9.24225028702641E-2</v>
      </c>
    </row>
    <row r="6" spans="1:12">
      <c r="A6" t="s">
        <v>420</v>
      </c>
      <c r="B6">
        <v>3</v>
      </c>
      <c r="C6">
        <v>6</v>
      </c>
      <c r="D6">
        <v>20</v>
      </c>
      <c r="E6">
        <v>5</v>
      </c>
      <c r="F6">
        <v>12</v>
      </c>
      <c r="G6">
        <v>1</v>
      </c>
      <c r="H6">
        <v>2</v>
      </c>
      <c r="I6">
        <v>0.25</v>
      </c>
      <c r="J6">
        <v>0.6</v>
      </c>
      <c r="K6">
        <v>0.05</v>
      </c>
      <c r="L6">
        <v>0.1</v>
      </c>
    </row>
    <row r="7" spans="1:12">
      <c r="A7" t="s">
        <v>420</v>
      </c>
      <c r="B7">
        <v>3</v>
      </c>
      <c r="C7">
        <v>7</v>
      </c>
      <c r="D7">
        <v>133</v>
      </c>
      <c r="E7">
        <v>22</v>
      </c>
      <c r="F7">
        <v>58</v>
      </c>
      <c r="G7">
        <v>19</v>
      </c>
      <c r="H7">
        <v>34</v>
      </c>
      <c r="I7">
        <v>0.16541353383458601</v>
      </c>
      <c r="J7">
        <v>0.43609022556390997</v>
      </c>
      <c r="K7">
        <v>0.14285714285714299</v>
      </c>
      <c r="L7">
        <v>0.255639097744361</v>
      </c>
    </row>
    <row r="8" spans="1:12">
      <c r="A8" t="s">
        <v>420</v>
      </c>
      <c r="B8">
        <v>3</v>
      </c>
      <c r="C8">
        <v>8</v>
      </c>
      <c r="D8">
        <v>11</v>
      </c>
      <c r="E8">
        <v>5</v>
      </c>
      <c r="F8">
        <v>6</v>
      </c>
      <c r="G8">
        <v>0</v>
      </c>
      <c r="H8">
        <v>0</v>
      </c>
      <c r="I8">
        <v>0.45454545454545497</v>
      </c>
      <c r="J8">
        <v>0.54545454545454497</v>
      </c>
      <c r="K8">
        <v>0</v>
      </c>
      <c r="L8">
        <v>0</v>
      </c>
    </row>
    <row r="9" spans="1:12">
      <c r="A9" t="s">
        <v>420</v>
      </c>
      <c r="B9">
        <v>3</v>
      </c>
      <c r="C9">
        <v>9</v>
      </c>
      <c r="D9">
        <v>12</v>
      </c>
      <c r="E9">
        <v>2</v>
      </c>
      <c r="F9">
        <v>7</v>
      </c>
      <c r="G9">
        <v>1</v>
      </c>
      <c r="H9">
        <v>2</v>
      </c>
      <c r="I9">
        <v>0.16666666666666699</v>
      </c>
      <c r="J9">
        <v>0.58333333333333304</v>
      </c>
      <c r="K9" s="38">
        <v>8.3333333333333301E-2</v>
      </c>
      <c r="L9">
        <v>0.16666666666666699</v>
      </c>
    </row>
    <row r="10" spans="1:12">
      <c r="A10" t="s">
        <v>420</v>
      </c>
      <c r="B10">
        <v>3</v>
      </c>
      <c r="C10">
        <v>10</v>
      </c>
      <c r="D10">
        <v>14</v>
      </c>
      <c r="E10">
        <v>8</v>
      </c>
      <c r="F10">
        <v>5</v>
      </c>
      <c r="G10">
        <v>0</v>
      </c>
      <c r="H10">
        <v>1</v>
      </c>
      <c r="I10">
        <v>0.57142857142857095</v>
      </c>
      <c r="J10">
        <v>0.35714285714285698</v>
      </c>
      <c r="K10">
        <v>0</v>
      </c>
      <c r="L10" s="38">
        <v>7.1428571428571397E-2</v>
      </c>
    </row>
    <row r="11" spans="1:12">
      <c r="A11" t="s">
        <v>420</v>
      </c>
      <c r="B11">
        <v>3</v>
      </c>
      <c r="C11">
        <v>11</v>
      </c>
      <c r="D11">
        <v>28</v>
      </c>
      <c r="E11">
        <v>8</v>
      </c>
      <c r="F11">
        <v>17</v>
      </c>
      <c r="G11">
        <v>1</v>
      </c>
      <c r="H11">
        <v>2</v>
      </c>
      <c r="I11">
        <v>0.28571428571428598</v>
      </c>
      <c r="J11">
        <v>0.60714285714285698</v>
      </c>
      <c r="K11" s="38">
        <v>3.5714285714285698E-2</v>
      </c>
      <c r="L11" s="38">
        <v>7.1428571428571397E-2</v>
      </c>
    </row>
    <row r="12" spans="1:12">
      <c r="A12" t="s">
        <v>420</v>
      </c>
      <c r="B12">
        <v>3</v>
      </c>
      <c r="C12">
        <v>12</v>
      </c>
      <c r="D12">
        <v>33</v>
      </c>
      <c r="E12">
        <v>16</v>
      </c>
      <c r="F12">
        <v>13</v>
      </c>
      <c r="G12">
        <v>3</v>
      </c>
      <c r="H12">
        <v>1</v>
      </c>
      <c r="I12">
        <v>0.48484848484848497</v>
      </c>
      <c r="J12">
        <v>0.39393939393939398</v>
      </c>
      <c r="K12" s="38">
        <v>9.0909090909090898E-2</v>
      </c>
      <c r="L12" s="38">
        <v>3.03030303030303E-2</v>
      </c>
    </row>
    <row r="13" spans="1:12">
      <c r="A13" t="s">
        <v>420</v>
      </c>
      <c r="B13">
        <v>3</v>
      </c>
      <c r="C13">
        <v>13</v>
      </c>
      <c r="D13">
        <v>48</v>
      </c>
      <c r="E13">
        <v>24</v>
      </c>
      <c r="F13">
        <v>18</v>
      </c>
      <c r="G13">
        <v>1</v>
      </c>
      <c r="H13">
        <v>5</v>
      </c>
      <c r="I13">
        <v>0.5</v>
      </c>
      <c r="J13">
        <v>0.375</v>
      </c>
      <c r="K13" s="38">
        <v>2.0833333333333301E-2</v>
      </c>
      <c r="L13">
        <v>0.104166666666667</v>
      </c>
    </row>
    <row r="14" spans="1:12">
      <c r="A14" t="s">
        <v>420</v>
      </c>
      <c r="B14">
        <v>3</v>
      </c>
      <c r="C14">
        <v>14</v>
      </c>
      <c r="D14">
        <v>76</v>
      </c>
      <c r="E14">
        <v>29</v>
      </c>
      <c r="F14">
        <v>34</v>
      </c>
      <c r="G14">
        <v>10</v>
      </c>
      <c r="H14">
        <v>3</v>
      </c>
      <c r="I14">
        <v>0.38157894736842102</v>
      </c>
      <c r="J14">
        <v>0.44736842105263203</v>
      </c>
      <c r="K14">
        <v>0.13157894736842099</v>
      </c>
      <c r="L14" s="38">
        <v>3.94736842105263E-2</v>
      </c>
    </row>
    <row r="15" spans="1:12">
      <c r="A15" t="s">
        <v>420</v>
      </c>
      <c r="B15">
        <v>3</v>
      </c>
      <c r="C15">
        <v>15</v>
      </c>
      <c r="D15">
        <v>31</v>
      </c>
      <c r="E15">
        <v>6</v>
      </c>
      <c r="F15">
        <v>14</v>
      </c>
      <c r="G15">
        <v>7</v>
      </c>
      <c r="H15">
        <v>4</v>
      </c>
      <c r="I15">
        <v>0.19354838709677399</v>
      </c>
      <c r="J15">
        <v>0.45161290322580599</v>
      </c>
      <c r="K15">
        <v>0.225806451612903</v>
      </c>
      <c r="L15">
        <v>0.12903225806451599</v>
      </c>
    </row>
    <row r="16" spans="1:12">
      <c r="A16" t="s">
        <v>420</v>
      </c>
      <c r="B16">
        <v>3</v>
      </c>
      <c r="C16">
        <v>16</v>
      </c>
      <c r="D16">
        <v>992</v>
      </c>
      <c r="E16">
        <v>464</v>
      </c>
      <c r="F16">
        <v>413</v>
      </c>
      <c r="G16">
        <v>76</v>
      </c>
      <c r="H16">
        <v>39</v>
      </c>
      <c r="I16">
        <v>0.467741935483871</v>
      </c>
      <c r="J16">
        <v>0.41633064516128998</v>
      </c>
      <c r="K16" s="38">
        <v>7.6612903225806495E-2</v>
      </c>
      <c r="L16" s="38">
        <v>3.9314516129032299E-2</v>
      </c>
    </row>
    <row r="17" spans="1:12">
      <c r="A17" t="s">
        <v>420</v>
      </c>
      <c r="B17">
        <v>3</v>
      </c>
      <c r="C17">
        <v>17</v>
      </c>
      <c r="D17">
        <v>282</v>
      </c>
      <c r="E17">
        <v>69</v>
      </c>
      <c r="F17">
        <v>138</v>
      </c>
      <c r="G17">
        <v>32</v>
      </c>
      <c r="H17">
        <v>43</v>
      </c>
      <c r="I17">
        <v>0.24468085106383</v>
      </c>
      <c r="J17">
        <v>0.48936170212766</v>
      </c>
      <c r="K17">
        <v>0.11347517730496499</v>
      </c>
      <c r="L17">
        <v>0.15248226950354599</v>
      </c>
    </row>
    <row r="18" spans="1:12">
      <c r="A18" t="s">
        <v>420</v>
      </c>
      <c r="B18">
        <v>3</v>
      </c>
      <c r="C18">
        <v>18</v>
      </c>
      <c r="D18">
        <v>21</v>
      </c>
      <c r="E18">
        <v>5</v>
      </c>
      <c r="F18">
        <v>12</v>
      </c>
      <c r="G18">
        <v>4</v>
      </c>
      <c r="H18">
        <v>0</v>
      </c>
      <c r="I18">
        <v>0.238095238095238</v>
      </c>
      <c r="J18">
        <v>0.57142857142857095</v>
      </c>
      <c r="K18">
        <v>0.19047619047618999</v>
      </c>
      <c r="L18">
        <v>0</v>
      </c>
    </row>
    <row r="19" spans="1:12">
      <c r="A19" t="s">
        <v>420</v>
      </c>
      <c r="B19">
        <v>3</v>
      </c>
      <c r="C19">
        <v>19</v>
      </c>
      <c r="D19">
        <v>12</v>
      </c>
      <c r="E19">
        <v>3</v>
      </c>
      <c r="F19">
        <v>8</v>
      </c>
      <c r="G19">
        <v>1</v>
      </c>
      <c r="H19">
        <v>0</v>
      </c>
      <c r="I19">
        <v>0.25</v>
      </c>
      <c r="J19">
        <v>0.66666666666666696</v>
      </c>
      <c r="K19" s="38">
        <v>8.3333333333333301E-2</v>
      </c>
      <c r="L19">
        <v>0</v>
      </c>
    </row>
    <row r="20" spans="1:12">
      <c r="A20" t="s">
        <v>420</v>
      </c>
      <c r="B20">
        <v>3</v>
      </c>
      <c r="C20">
        <v>20</v>
      </c>
      <c r="D20">
        <v>9</v>
      </c>
      <c r="E20">
        <v>0</v>
      </c>
      <c r="F20">
        <v>7</v>
      </c>
      <c r="G20">
        <v>0</v>
      </c>
      <c r="H20">
        <v>2</v>
      </c>
      <c r="I20">
        <v>0</v>
      </c>
      <c r="J20" t="s">
        <v>51</v>
      </c>
      <c r="K20">
        <v>0</v>
      </c>
      <c r="L20" t="s">
        <v>50</v>
      </c>
    </row>
    <row r="21" spans="1:12">
      <c r="A21" t="s">
        <v>420</v>
      </c>
      <c r="B21">
        <v>3</v>
      </c>
      <c r="C21">
        <v>21</v>
      </c>
      <c r="D21">
        <v>17</v>
      </c>
      <c r="E21">
        <v>3</v>
      </c>
      <c r="F21">
        <v>4</v>
      </c>
      <c r="G21">
        <v>5</v>
      </c>
      <c r="H21">
        <v>5</v>
      </c>
      <c r="I21">
        <v>0.17647058823529399</v>
      </c>
      <c r="J21">
        <v>0.23529411764705899</v>
      </c>
      <c r="K21">
        <v>0.29411764705882398</v>
      </c>
      <c r="L21">
        <v>0.29411764705882398</v>
      </c>
    </row>
    <row r="22" spans="1:12">
      <c r="A22" t="s">
        <v>420</v>
      </c>
      <c r="B22">
        <v>3</v>
      </c>
      <c r="C22">
        <v>22</v>
      </c>
      <c r="D22">
        <v>338</v>
      </c>
      <c r="E22">
        <v>106</v>
      </c>
      <c r="F22">
        <v>151</v>
      </c>
      <c r="G22">
        <v>43</v>
      </c>
      <c r="H22">
        <v>38</v>
      </c>
      <c r="I22">
        <v>0.31360946745562102</v>
      </c>
      <c r="J22">
        <v>0.44674556213017802</v>
      </c>
      <c r="K22">
        <v>0.127218934911243</v>
      </c>
      <c r="L22">
        <v>0.112426035502959</v>
      </c>
    </row>
    <row r="23" spans="1:12">
      <c r="A23" t="s">
        <v>420</v>
      </c>
      <c r="B23">
        <v>3</v>
      </c>
      <c r="C23">
        <v>23</v>
      </c>
      <c r="D23">
        <v>11</v>
      </c>
      <c r="E23">
        <v>4</v>
      </c>
      <c r="F23">
        <v>6</v>
      </c>
      <c r="G23">
        <v>1</v>
      </c>
      <c r="H23">
        <v>0</v>
      </c>
      <c r="I23">
        <v>0.36363636363636398</v>
      </c>
      <c r="J23">
        <v>0.54545454545454497</v>
      </c>
      <c r="K23" s="38">
        <v>9.0909090909090898E-2</v>
      </c>
      <c r="L23">
        <v>0</v>
      </c>
    </row>
    <row r="24" spans="1:12">
      <c r="A24" t="s">
        <v>420</v>
      </c>
      <c r="B24">
        <v>3</v>
      </c>
      <c r="C24">
        <v>24</v>
      </c>
      <c r="D24">
        <v>642</v>
      </c>
      <c r="E24">
        <v>245</v>
      </c>
      <c r="F24">
        <v>298</v>
      </c>
      <c r="G24">
        <v>54</v>
      </c>
      <c r="H24">
        <v>45</v>
      </c>
      <c r="I24">
        <v>0.38161993769470398</v>
      </c>
      <c r="J24">
        <v>0.46417445482865999</v>
      </c>
      <c r="K24" s="38">
        <v>8.4112149532710304E-2</v>
      </c>
      <c r="L24" s="38">
        <v>7.00934579439252E-2</v>
      </c>
    </row>
    <row r="25" spans="1:12">
      <c r="A25" t="s">
        <v>420</v>
      </c>
      <c r="B25">
        <v>3</v>
      </c>
      <c r="C25">
        <v>25</v>
      </c>
      <c r="D25">
        <v>137</v>
      </c>
      <c r="E25">
        <v>42</v>
      </c>
      <c r="F25">
        <v>72</v>
      </c>
      <c r="G25">
        <v>15</v>
      </c>
      <c r="H25">
        <v>8</v>
      </c>
      <c r="I25">
        <v>0.306569343065693</v>
      </c>
      <c r="J25">
        <v>0.52554744525547403</v>
      </c>
      <c r="K25">
        <v>0.109489051094891</v>
      </c>
      <c r="L25" s="38">
        <v>5.8394160583941597E-2</v>
      </c>
    </row>
    <row r="26" spans="1:12">
      <c r="A26" t="s">
        <v>420</v>
      </c>
      <c r="B26">
        <v>3</v>
      </c>
      <c r="C26">
        <v>27</v>
      </c>
      <c r="D26">
        <v>7</v>
      </c>
      <c r="E26">
        <v>3</v>
      </c>
      <c r="F26">
        <v>4</v>
      </c>
      <c r="G26">
        <v>0</v>
      </c>
      <c r="H26">
        <v>0</v>
      </c>
      <c r="I26">
        <v>0.42857142857142899</v>
      </c>
      <c r="J26">
        <v>0.57142857142857095</v>
      </c>
      <c r="K26">
        <v>0</v>
      </c>
      <c r="L26">
        <v>0</v>
      </c>
    </row>
    <row r="27" spans="1:12">
      <c r="A27" t="s">
        <v>420</v>
      </c>
      <c r="B27">
        <v>3</v>
      </c>
      <c r="C27">
        <v>28</v>
      </c>
      <c r="D27">
        <v>191</v>
      </c>
      <c r="E27">
        <v>73</v>
      </c>
      <c r="F27">
        <v>82</v>
      </c>
      <c r="G27">
        <v>21</v>
      </c>
      <c r="H27">
        <v>15</v>
      </c>
      <c r="I27">
        <v>0.382198952879581</v>
      </c>
      <c r="J27">
        <v>0.42931937172774898</v>
      </c>
      <c r="K27">
        <v>0.109947643979058</v>
      </c>
      <c r="L27" s="38">
        <v>7.8534031413612607E-2</v>
      </c>
    </row>
    <row r="28" spans="1:12">
      <c r="A28" t="s">
        <v>420</v>
      </c>
      <c r="B28">
        <v>3</v>
      </c>
      <c r="C28">
        <v>29</v>
      </c>
      <c r="D28">
        <v>33</v>
      </c>
      <c r="E28">
        <v>4</v>
      </c>
      <c r="F28">
        <v>5</v>
      </c>
      <c r="G28">
        <v>7</v>
      </c>
      <c r="H28">
        <v>17</v>
      </c>
      <c r="I28">
        <v>0.12121212121212099</v>
      </c>
      <c r="J28">
        <v>0.15151515151515199</v>
      </c>
      <c r="K28">
        <v>0.21212121212121199</v>
      </c>
      <c r="L28">
        <v>0.51515151515151503</v>
      </c>
    </row>
    <row r="29" spans="1:12">
      <c r="A29" t="s">
        <v>420</v>
      </c>
      <c r="B29">
        <v>3</v>
      </c>
      <c r="C29">
        <v>30</v>
      </c>
      <c r="D29">
        <v>32</v>
      </c>
      <c r="E29">
        <v>3</v>
      </c>
      <c r="F29">
        <v>14</v>
      </c>
      <c r="G29">
        <v>6</v>
      </c>
      <c r="H29">
        <v>9</v>
      </c>
      <c r="I29">
        <v>9.375E-2</v>
      </c>
      <c r="J29">
        <v>0.4375</v>
      </c>
      <c r="K29">
        <v>0.1875</v>
      </c>
      <c r="L29">
        <v>0.28125</v>
      </c>
    </row>
    <row r="30" spans="1:12">
      <c r="A30" t="s">
        <v>420</v>
      </c>
      <c r="B30">
        <v>3</v>
      </c>
      <c r="C30">
        <v>31</v>
      </c>
      <c r="D30">
        <v>307</v>
      </c>
      <c r="E30">
        <v>28</v>
      </c>
      <c r="F30">
        <v>123</v>
      </c>
      <c r="G30">
        <v>72</v>
      </c>
      <c r="H30">
        <v>84</v>
      </c>
      <c r="I30" s="38">
        <v>9.1205211726384405E-2</v>
      </c>
      <c r="J30">
        <v>0.400651465798046</v>
      </c>
      <c r="K30">
        <v>0.23452768729641699</v>
      </c>
      <c r="L30">
        <v>0.27361563517915299</v>
      </c>
    </row>
    <row r="31" spans="1:12">
      <c r="A31" t="s">
        <v>420</v>
      </c>
      <c r="B31">
        <v>3</v>
      </c>
      <c r="C31">
        <v>32</v>
      </c>
      <c r="D31">
        <v>163</v>
      </c>
      <c r="E31">
        <v>10</v>
      </c>
      <c r="F31">
        <v>55</v>
      </c>
      <c r="G31">
        <v>33</v>
      </c>
      <c r="H31">
        <v>65</v>
      </c>
      <c r="I31" s="38">
        <v>6.13496932515337E-2</v>
      </c>
      <c r="J31">
        <v>0.33742331288343602</v>
      </c>
      <c r="K31">
        <v>0.20245398773006101</v>
      </c>
      <c r="L31">
        <v>0.39877300613496902</v>
      </c>
    </row>
    <row r="32" spans="1:12">
      <c r="A32" t="s">
        <v>420</v>
      </c>
      <c r="B32">
        <v>3</v>
      </c>
      <c r="C32">
        <v>33</v>
      </c>
      <c r="D32">
        <v>1114</v>
      </c>
      <c r="E32">
        <v>442</v>
      </c>
      <c r="F32">
        <v>494</v>
      </c>
      <c r="G32">
        <v>96</v>
      </c>
      <c r="H32">
        <v>82</v>
      </c>
      <c r="I32">
        <v>0.39676840215439901</v>
      </c>
      <c r="J32">
        <v>0.44344703770197502</v>
      </c>
      <c r="K32" s="38">
        <v>8.6175942549371595E-2</v>
      </c>
      <c r="L32" s="38">
        <v>7.3608617594254896E-2</v>
      </c>
    </row>
    <row r="33" spans="1:12">
      <c r="A33" t="s">
        <v>420</v>
      </c>
      <c r="B33">
        <v>3</v>
      </c>
      <c r="C33">
        <v>34</v>
      </c>
      <c r="D33">
        <v>28</v>
      </c>
      <c r="E33">
        <v>4</v>
      </c>
      <c r="F33">
        <v>16</v>
      </c>
      <c r="G33">
        <v>5</v>
      </c>
      <c r="H33">
        <v>3</v>
      </c>
      <c r="I33">
        <v>0.14285714285714299</v>
      </c>
      <c r="J33">
        <v>0.57142857142857095</v>
      </c>
      <c r="K33">
        <v>0.17857142857142899</v>
      </c>
      <c r="L33">
        <v>0.107142857142857</v>
      </c>
    </row>
    <row r="34" spans="1:12">
      <c r="A34" t="s">
        <v>420</v>
      </c>
      <c r="B34">
        <v>3</v>
      </c>
      <c r="C34">
        <v>35</v>
      </c>
      <c r="D34">
        <v>49</v>
      </c>
      <c r="E34">
        <v>9</v>
      </c>
      <c r="F34">
        <v>26</v>
      </c>
      <c r="G34">
        <v>9</v>
      </c>
      <c r="H34">
        <v>5</v>
      </c>
      <c r="I34">
        <v>0.183673469387755</v>
      </c>
      <c r="J34">
        <v>0.530612244897959</v>
      </c>
      <c r="K34">
        <v>0.183673469387755</v>
      </c>
      <c r="L34">
        <v>0.102040816326531</v>
      </c>
    </row>
    <row r="35" spans="1:12">
      <c r="A35" t="s">
        <v>420</v>
      </c>
      <c r="B35">
        <v>3</v>
      </c>
      <c r="C35">
        <v>36</v>
      </c>
      <c r="D35">
        <v>111</v>
      </c>
      <c r="E35">
        <v>17</v>
      </c>
      <c r="F35">
        <v>57</v>
      </c>
      <c r="G35">
        <v>17</v>
      </c>
      <c r="H35">
        <v>20</v>
      </c>
      <c r="I35">
        <v>0.153153153153153</v>
      </c>
      <c r="J35">
        <v>0.51351351351351304</v>
      </c>
      <c r="K35">
        <v>0.153153153153153</v>
      </c>
      <c r="L35">
        <v>0.18018018018018001</v>
      </c>
    </row>
    <row r="36" spans="1:12">
      <c r="A36" t="s">
        <v>420</v>
      </c>
      <c r="B36">
        <v>3</v>
      </c>
      <c r="C36">
        <v>37</v>
      </c>
      <c r="D36">
        <v>155</v>
      </c>
      <c r="E36">
        <v>31</v>
      </c>
      <c r="F36">
        <v>65</v>
      </c>
      <c r="G36">
        <v>28</v>
      </c>
      <c r="H36">
        <v>31</v>
      </c>
      <c r="I36">
        <v>0.2</v>
      </c>
      <c r="J36">
        <v>0.41935483870967699</v>
      </c>
      <c r="K36">
        <v>0.18064516129032299</v>
      </c>
      <c r="L36">
        <v>0.2</v>
      </c>
    </row>
    <row r="37" spans="1:12">
      <c r="A37" t="s">
        <v>420</v>
      </c>
      <c r="B37">
        <v>3</v>
      </c>
      <c r="C37">
        <v>39</v>
      </c>
      <c r="D37">
        <v>36</v>
      </c>
      <c r="E37">
        <v>20</v>
      </c>
      <c r="F37">
        <v>12</v>
      </c>
      <c r="G37">
        <v>2</v>
      </c>
      <c r="H37">
        <v>2</v>
      </c>
      <c r="I37">
        <v>0.55555555555555602</v>
      </c>
      <c r="J37">
        <v>0.33333333333333298</v>
      </c>
      <c r="K37" s="38">
        <v>5.5555555555555601E-2</v>
      </c>
      <c r="L37" s="38">
        <v>5.5555555555555601E-2</v>
      </c>
    </row>
    <row r="38" spans="1:12">
      <c r="A38" t="s">
        <v>420</v>
      </c>
      <c r="B38">
        <v>3</v>
      </c>
      <c r="C38">
        <v>40</v>
      </c>
      <c r="D38">
        <v>11</v>
      </c>
      <c r="E38">
        <v>4</v>
      </c>
      <c r="F38">
        <v>7</v>
      </c>
      <c r="G38">
        <v>0</v>
      </c>
      <c r="H38">
        <v>0</v>
      </c>
      <c r="I38">
        <v>0.36363636363636398</v>
      </c>
      <c r="J38">
        <v>0.63636363636363602</v>
      </c>
      <c r="K38">
        <v>0</v>
      </c>
      <c r="L38">
        <v>0</v>
      </c>
    </row>
    <row r="39" spans="1:12">
      <c r="A39" t="s">
        <v>420</v>
      </c>
      <c r="B39">
        <v>3</v>
      </c>
      <c r="C39">
        <v>42</v>
      </c>
      <c r="D39">
        <v>91</v>
      </c>
      <c r="E39">
        <v>38</v>
      </c>
      <c r="F39">
        <v>45</v>
      </c>
      <c r="G39">
        <v>4</v>
      </c>
      <c r="H39">
        <v>4</v>
      </c>
      <c r="I39">
        <v>0.41758241758241799</v>
      </c>
      <c r="J39">
        <v>0.49450549450549502</v>
      </c>
      <c r="K39">
        <v>4.3956043956044001E-2</v>
      </c>
      <c r="L39">
        <v>4.3956043956044001E-2</v>
      </c>
    </row>
    <row r="40" spans="1:12">
      <c r="A40" t="s">
        <v>420</v>
      </c>
      <c r="B40">
        <v>3</v>
      </c>
      <c r="C40">
        <v>43</v>
      </c>
      <c r="D40">
        <v>3</v>
      </c>
      <c r="E40">
        <v>2</v>
      </c>
      <c r="F40">
        <v>1</v>
      </c>
      <c r="G40">
        <v>0</v>
      </c>
      <c r="H40">
        <v>0</v>
      </c>
      <c r="I40" t="s">
        <v>38</v>
      </c>
      <c r="J40" t="s">
        <v>38</v>
      </c>
      <c r="K40" t="s">
        <v>38</v>
      </c>
      <c r="L40" t="s">
        <v>38</v>
      </c>
    </row>
    <row r="41" spans="1:12">
      <c r="A41" t="s">
        <v>420</v>
      </c>
      <c r="B41">
        <v>3</v>
      </c>
      <c r="C41">
        <v>44</v>
      </c>
      <c r="D41">
        <v>11</v>
      </c>
      <c r="E41">
        <v>5</v>
      </c>
      <c r="F41">
        <v>3</v>
      </c>
      <c r="G41">
        <v>1</v>
      </c>
      <c r="H41">
        <v>2</v>
      </c>
      <c r="I41">
        <v>0.45454545454545497</v>
      </c>
      <c r="J41">
        <v>0.27272727272727298</v>
      </c>
      <c r="K41" s="38">
        <v>9.0909090909090898E-2</v>
      </c>
      <c r="L41">
        <v>0.18181818181818199</v>
      </c>
    </row>
    <row r="42" spans="1:12">
      <c r="A42" t="s">
        <v>420</v>
      </c>
      <c r="B42">
        <v>3</v>
      </c>
      <c r="C42">
        <v>45</v>
      </c>
      <c r="D42">
        <v>49</v>
      </c>
      <c r="E42">
        <v>1</v>
      </c>
      <c r="F42">
        <v>13</v>
      </c>
      <c r="G42">
        <v>11</v>
      </c>
      <c r="H42">
        <v>24</v>
      </c>
      <c r="I42" s="38">
        <v>2.04081632653061E-2</v>
      </c>
      <c r="J42">
        <v>0.26530612244898</v>
      </c>
      <c r="K42">
        <v>0.22448979591836701</v>
      </c>
      <c r="L42">
        <v>0.48979591836734698</v>
      </c>
    </row>
    <row r="43" spans="1:12">
      <c r="A43" t="s">
        <v>420</v>
      </c>
      <c r="B43">
        <v>3</v>
      </c>
      <c r="C43">
        <v>46</v>
      </c>
      <c r="D43">
        <v>15</v>
      </c>
      <c r="E43">
        <v>8</v>
      </c>
      <c r="F43">
        <v>5</v>
      </c>
      <c r="G43">
        <v>2</v>
      </c>
      <c r="H43">
        <v>0</v>
      </c>
      <c r="I43">
        <v>0.53333333333333299</v>
      </c>
      <c r="J43">
        <v>0.33333333333333298</v>
      </c>
      <c r="K43">
        <v>0.133333333333333</v>
      </c>
      <c r="L43">
        <v>0</v>
      </c>
    </row>
    <row r="44" spans="1:12">
      <c r="A44" t="s">
        <v>420</v>
      </c>
      <c r="B44">
        <v>3</v>
      </c>
      <c r="C44">
        <v>47</v>
      </c>
      <c r="D44">
        <v>34</v>
      </c>
      <c r="E44">
        <v>14</v>
      </c>
      <c r="F44">
        <v>14</v>
      </c>
      <c r="G44">
        <v>4</v>
      </c>
      <c r="H44">
        <v>2</v>
      </c>
      <c r="I44">
        <v>0.41176470588235298</v>
      </c>
      <c r="J44">
        <v>0.41176470588235298</v>
      </c>
      <c r="K44">
        <v>0.11764705882352899</v>
      </c>
      <c r="L44" s="38">
        <v>5.8823529411764698E-2</v>
      </c>
    </row>
    <row r="45" spans="1:12">
      <c r="A45" t="s">
        <v>420</v>
      </c>
      <c r="B45">
        <v>3</v>
      </c>
      <c r="C45">
        <v>48</v>
      </c>
      <c r="D45">
        <v>49</v>
      </c>
      <c r="E45">
        <v>17</v>
      </c>
      <c r="F45">
        <v>27</v>
      </c>
      <c r="G45">
        <v>3</v>
      </c>
      <c r="H45">
        <v>2</v>
      </c>
      <c r="I45">
        <v>0.34693877551020402</v>
      </c>
      <c r="J45">
        <v>0.55102040816326503</v>
      </c>
      <c r="K45" s="38">
        <v>6.1224489795918401E-2</v>
      </c>
      <c r="L45" s="38">
        <v>4.08163265306122E-2</v>
      </c>
    </row>
    <row r="46" spans="1:12">
      <c r="A46" t="s">
        <v>420</v>
      </c>
      <c r="B46">
        <v>3</v>
      </c>
      <c r="C46">
        <v>49</v>
      </c>
      <c r="D46">
        <v>19</v>
      </c>
      <c r="E46">
        <v>7</v>
      </c>
      <c r="F46">
        <v>11</v>
      </c>
      <c r="G46">
        <v>0</v>
      </c>
      <c r="H46">
        <v>1</v>
      </c>
      <c r="I46">
        <v>0.36842105263157898</v>
      </c>
      <c r="J46">
        <v>0.57894736842105299</v>
      </c>
      <c r="K46">
        <v>0</v>
      </c>
      <c r="L46" s="38">
        <v>5.2631578947368397E-2</v>
      </c>
    </row>
    <row r="47" spans="1:12">
      <c r="A47" t="s">
        <v>420</v>
      </c>
      <c r="B47">
        <v>3</v>
      </c>
      <c r="C47">
        <v>50</v>
      </c>
      <c r="D47">
        <v>4</v>
      </c>
      <c r="E47">
        <v>2</v>
      </c>
      <c r="F47">
        <v>2</v>
      </c>
      <c r="G47">
        <v>0</v>
      </c>
      <c r="H47">
        <v>0</v>
      </c>
      <c r="I47" t="s">
        <v>38</v>
      </c>
      <c r="J47" t="s">
        <v>38</v>
      </c>
      <c r="K47" t="s">
        <v>38</v>
      </c>
      <c r="L47" t="s">
        <v>38</v>
      </c>
    </row>
    <row r="48" spans="1:12">
      <c r="A48" t="s">
        <v>420</v>
      </c>
      <c r="B48">
        <v>3</v>
      </c>
      <c r="C48">
        <v>51</v>
      </c>
      <c r="D48">
        <v>30</v>
      </c>
      <c r="E48">
        <v>2</v>
      </c>
      <c r="F48">
        <v>10</v>
      </c>
      <c r="G48">
        <v>5</v>
      </c>
      <c r="H48">
        <v>13</v>
      </c>
      <c r="I48" s="38">
        <v>6.6666666666666693E-2</v>
      </c>
      <c r="J48">
        <v>0.33333333333333298</v>
      </c>
      <c r="K48">
        <v>0.16666666666666699</v>
      </c>
      <c r="L48">
        <v>0.43333333333333302</v>
      </c>
    </row>
    <row r="49" spans="1:12">
      <c r="A49" t="s">
        <v>420</v>
      </c>
      <c r="B49">
        <v>3</v>
      </c>
      <c r="C49">
        <v>52</v>
      </c>
      <c r="D49">
        <v>97</v>
      </c>
      <c r="E49">
        <v>20</v>
      </c>
      <c r="F49">
        <v>51</v>
      </c>
      <c r="G49">
        <v>12</v>
      </c>
      <c r="H49">
        <v>14</v>
      </c>
      <c r="I49">
        <v>0.20618556701030899</v>
      </c>
      <c r="J49">
        <v>0.52577319587628901</v>
      </c>
      <c r="K49">
        <v>0.123711340206186</v>
      </c>
      <c r="L49">
        <v>0.14432989690721601</v>
      </c>
    </row>
    <row r="50" spans="1:12">
      <c r="A50" t="s">
        <v>420</v>
      </c>
      <c r="B50">
        <v>3</v>
      </c>
      <c r="C50">
        <v>53</v>
      </c>
      <c r="D50">
        <v>3</v>
      </c>
      <c r="E50">
        <v>0</v>
      </c>
      <c r="F50">
        <v>2</v>
      </c>
      <c r="G50">
        <v>1</v>
      </c>
      <c r="H50">
        <v>0</v>
      </c>
      <c r="I50" t="s">
        <v>38</v>
      </c>
      <c r="J50" t="s">
        <v>38</v>
      </c>
      <c r="K50" t="s">
        <v>38</v>
      </c>
      <c r="L50" t="s">
        <v>38</v>
      </c>
    </row>
    <row r="51" spans="1:12">
      <c r="A51" t="s">
        <v>420</v>
      </c>
      <c r="B51">
        <v>3</v>
      </c>
      <c r="C51">
        <v>54</v>
      </c>
      <c r="D51">
        <v>32</v>
      </c>
      <c r="E51">
        <v>1</v>
      </c>
      <c r="F51">
        <v>7</v>
      </c>
      <c r="G51">
        <v>10</v>
      </c>
      <c r="H51">
        <v>14</v>
      </c>
      <c r="I51">
        <v>3.125E-2</v>
      </c>
      <c r="J51">
        <v>0.21875</v>
      </c>
      <c r="K51">
        <v>0.3125</v>
      </c>
      <c r="L51">
        <v>0.4375</v>
      </c>
    </row>
    <row r="52" spans="1:12">
      <c r="A52" t="s">
        <v>420</v>
      </c>
      <c r="B52">
        <v>3</v>
      </c>
      <c r="C52">
        <v>55</v>
      </c>
      <c r="D52">
        <v>24</v>
      </c>
      <c r="E52">
        <v>5</v>
      </c>
      <c r="F52">
        <v>11</v>
      </c>
      <c r="G52">
        <v>3</v>
      </c>
      <c r="H52">
        <v>5</v>
      </c>
      <c r="I52">
        <v>0.20833333333333301</v>
      </c>
      <c r="J52">
        <v>0.45833333333333298</v>
      </c>
      <c r="K52">
        <v>0.125</v>
      </c>
      <c r="L52">
        <v>0.20833333333333301</v>
      </c>
    </row>
    <row r="53" spans="1:12">
      <c r="A53" t="s">
        <v>420</v>
      </c>
      <c r="B53">
        <v>3</v>
      </c>
      <c r="C53">
        <v>56</v>
      </c>
      <c r="D53">
        <v>16</v>
      </c>
      <c r="E53">
        <v>3</v>
      </c>
      <c r="F53">
        <v>8</v>
      </c>
      <c r="G53">
        <v>2</v>
      </c>
      <c r="H53">
        <v>3</v>
      </c>
      <c r="I53">
        <v>0.1875</v>
      </c>
      <c r="J53">
        <v>0.5</v>
      </c>
      <c r="K53">
        <v>0.125</v>
      </c>
      <c r="L53">
        <v>0.1875</v>
      </c>
    </row>
    <row r="54" spans="1:12">
      <c r="A54" t="s">
        <v>420</v>
      </c>
      <c r="B54">
        <v>4</v>
      </c>
      <c r="C54">
        <v>2</v>
      </c>
      <c r="D54">
        <v>46</v>
      </c>
      <c r="E54">
        <v>13</v>
      </c>
      <c r="F54">
        <v>25</v>
      </c>
      <c r="G54">
        <v>6</v>
      </c>
      <c r="H54">
        <v>2</v>
      </c>
      <c r="I54">
        <v>0.282608695652174</v>
      </c>
      <c r="J54">
        <v>0.54347826086956497</v>
      </c>
      <c r="K54">
        <v>0.13043478260869601</v>
      </c>
      <c r="L54" s="38">
        <v>4.3478260869565202E-2</v>
      </c>
    </row>
    <row r="55" spans="1:12">
      <c r="A55" t="s">
        <v>420</v>
      </c>
      <c r="B55">
        <v>4</v>
      </c>
      <c r="C55">
        <v>3</v>
      </c>
      <c r="D55">
        <v>25</v>
      </c>
      <c r="E55">
        <v>8</v>
      </c>
      <c r="F55">
        <v>9</v>
      </c>
      <c r="G55">
        <v>6</v>
      </c>
      <c r="H55">
        <v>2</v>
      </c>
      <c r="I55">
        <v>0.32</v>
      </c>
      <c r="J55">
        <v>0.36</v>
      </c>
      <c r="K55">
        <v>0.24</v>
      </c>
      <c r="L55">
        <v>0.08</v>
      </c>
    </row>
    <row r="56" spans="1:12">
      <c r="A56" t="s">
        <v>420</v>
      </c>
      <c r="B56">
        <v>4</v>
      </c>
      <c r="C56">
        <v>4</v>
      </c>
      <c r="D56">
        <v>2</v>
      </c>
      <c r="E56">
        <v>0</v>
      </c>
      <c r="F56">
        <v>1</v>
      </c>
      <c r="G56">
        <v>1</v>
      </c>
      <c r="H56">
        <v>0</v>
      </c>
      <c r="I56" t="s">
        <v>38</v>
      </c>
      <c r="J56" t="s">
        <v>38</v>
      </c>
      <c r="K56" t="s">
        <v>38</v>
      </c>
      <c r="L56" t="s">
        <v>38</v>
      </c>
    </row>
    <row r="57" spans="1:12">
      <c r="A57" t="s">
        <v>420</v>
      </c>
      <c r="B57">
        <v>4</v>
      </c>
      <c r="C57">
        <v>5</v>
      </c>
      <c r="D57">
        <v>3535</v>
      </c>
      <c r="E57">
        <v>1407</v>
      </c>
      <c r="F57">
        <v>1329</v>
      </c>
      <c r="G57">
        <v>413</v>
      </c>
      <c r="H57">
        <v>386</v>
      </c>
      <c r="I57">
        <v>0.39801980198019798</v>
      </c>
      <c r="J57">
        <v>0.37595473833097598</v>
      </c>
      <c r="K57">
        <v>0.116831683168317</v>
      </c>
      <c r="L57">
        <v>0.109193776520509</v>
      </c>
    </row>
    <row r="58" spans="1:12">
      <c r="A58" t="s">
        <v>420</v>
      </c>
      <c r="B58">
        <v>4</v>
      </c>
      <c r="C58">
        <v>6</v>
      </c>
      <c r="D58">
        <v>17</v>
      </c>
      <c r="E58">
        <v>2</v>
      </c>
      <c r="F58">
        <v>8</v>
      </c>
      <c r="G58">
        <v>5</v>
      </c>
      <c r="H58">
        <v>2</v>
      </c>
      <c r="I58">
        <v>0.11764705882352899</v>
      </c>
      <c r="J58">
        <v>0.47058823529411797</v>
      </c>
      <c r="K58">
        <v>0.29411764705882398</v>
      </c>
      <c r="L58">
        <v>0.11764705882352899</v>
      </c>
    </row>
    <row r="59" spans="1:12">
      <c r="A59" t="s">
        <v>420</v>
      </c>
      <c r="B59">
        <v>4</v>
      </c>
      <c r="C59">
        <v>7</v>
      </c>
      <c r="D59">
        <v>115</v>
      </c>
      <c r="E59">
        <v>16</v>
      </c>
      <c r="F59">
        <v>48</v>
      </c>
      <c r="G59">
        <v>20</v>
      </c>
      <c r="H59">
        <v>31</v>
      </c>
      <c r="I59">
        <v>0.139130434782609</v>
      </c>
      <c r="J59">
        <v>0.41739130434782601</v>
      </c>
      <c r="K59">
        <v>0.173913043478261</v>
      </c>
      <c r="L59">
        <v>0.26956521739130401</v>
      </c>
    </row>
    <row r="60" spans="1:12">
      <c r="A60" t="s">
        <v>420</v>
      </c>
      <c r="B60">
        <v>4</v>
      </c>
      <c r="C60">
        <v>8</v>
      </c>
      <c r="D60">
        <v>11</v>
      </c>
      <c r="E60">
        <v>1</v>
      </c>
      <c r="F60">
        <v>6</v>
      </c>
      <c r="G60">
        <v>4</v>
      </c>
      <c r="H60">
        <v>0</v>
      </c>
      <c r="I60" s="38">
        <v>9.0909090909090898E-2</v>
      </c>
      <c r="J60">
        <v>0.54545454545454497</v>
      </c>
      <c r="K60">
        <v>0.36363636363636398</v>
      </c>
      <c r="L60">
        <v>0</v>
      </c>
    </row>
    <row r="61" spans="1:12">
      <c r="A61" t="s">
        <v>420</v>
      </c>
      <c r="B61">
        <v>4</v>
      </c>
      <c r="C61">
        <v>9</v>
      </c>
      <c r="D61">
        <v>14</v>
      </c>
      <c r="E61">
        <v>2</v>
      </c>
      <c r="F61">
        <v>9</v>
      </c>
      <c r="G61">
        <v>3</v>
      </c>
      <c r="H61">
        <v>0</v>
      </c>
      <c r="I61">
        <v>0.14285714285714299</v>
      </c>
      <c r="J61">
        <v>0.64285714285714302</v>
      </c>
      <c r="K61">
        <v>0.214285714285714</v>
      </c>
      <c r="L61">
        <v>0</v>
      </c>
    </row>
    <row r="62" spans="1:12">
      <c r="A62" t="s">
        <v>420</v>
      </c>
      <c r="B62">
        <v>4</v>
      </c>
      <c r="C62">
        <v>10</v>
      </c>
      <c r="D62">
        <v>16</v>
      </c>
      <c r="E62">
        <v>6</v>
      </c>
      <c r="F62">
        <v>6</v>
      </c>
      <c r="G62">
        <v>1</v>
      </c>
      <c r="H62">
        <v>3</v>
      </c>
      <c r="I62">
        <v>0.375</v>
      </c>
      <c r="J62">
        <v>0.375</v>
      </c>
      <c r="K62">
        <v>6.25E-2</v>
      </c>
      <c r="L62">
        <v>0.1875</v>
      </c>
    </row>
    <row r="63" spans="1:12">
      <c r="A63" t="s">
        <v>420</v>
      </c>
      <c r="B63">
        <v>4</v>
      </c>
      <c r="C63">
        <v>11</v>
      </c>
      <c r="D63">
        <v>40</v>
      </c>
      <c r="E63">
        <v>17</v>
      </c>
      <c r="F63">
        <v>16</v>
      </c>
      <c r="G63">
        <v>3</v>
      </c>
      <c r="H63">
        <v>4</v>
      </c>
      <c r="I63">
        <v>0.42499999999999999</v>
      </c>
      <c r="J63">
        <v>0.4</v>
      </c>
      <c r="K63">
        <v>7.4999999999999997E-2</v>
      </c>
      <c r="L63">
        <v>0.1</v>
      </c>
    </row>
    <row r="64" spans="1:12">
      <c r="A64" t="s">
        <v>420</v>
      </c>
      <c r="B64">
        <v>4</v>
      </c>
      <c r="C64">
        <v>12</v>
      </c>
      <c r="D64">
        <v>32</v>
      </c>
      <c r="E64">
        <v>14</v>
      </c>
      <c r="F64">
        <v>15</v>
      </c>
      <c r="G64">
        <v>2</v>
      </c>
      <c r="H64">
        <v>1</v>
      </c>
      <c r="I64">
        <v>0.4375</v>
      </c>
      <c r="J64">
        <v>0.46875</v>
      </c>
      <c r="K64">
        <v>6.25E-2</v>
      </c>
      <c r="L64">
        <v>3.125E-2</v>
      </c>
    </row>
    <row r="65" spans="1:12">
      <c r="A65" t="s">
        <v>420</v>
      </c>
      <c r="B65">
        <v>4</v>
      </c>
      <c r="C65">
        <v>13</v>
      </c>
      <c r="D65">
        <v>73</v>
      </c>
      <c r="E65">
        <v>23</v>
      </c>
      <c r="F65">
        <v>35</v>
      </c>
      <c r="G65">
        <v>8</v>
      </c>
      <c r="H65">
        <v>7</v>
      </c>
      <c r="I65">
        <v>0.31506849315068503</v>
      </c>
      <c r="J65">
        <v>0.47945205479452102</v>
      </c>
      <c r="K65">
        <v>0.10958904109589</v>
      </c>
      <c r="L65" s="38">
        <v>9.5890410958904104E-2</v>
      </c>
    </row>
    <row r="66" spans="1:12">
      <c r="A66" t="s">
        <v>420</v>
      </c>
      <c r="B66">
        <v>4</v>
      </c>
      <c r="C66">
        <v>14</v>
      </c>
      <c r="D66">
        <v>82</v>
      </c>
      <c r="E66">
        <v>27</v>
      </c>
      <c r="F66">
        <v>38</v>
      </c>
      <c r="G66">
        <v>13</v>
      </c>
      <c r="H66">
        <v>4</v>
      </c>
      <c r="I66">
        <v>0.32926829268292701</v>
      </c>
      <c r="J66">
        <v>0.46341463414634099</v>
      </c>
      <c r="K66">
        <v>0.15853658536585399</v>
      </c>
      <c r="L66" s="38">
        <v>4.8780487804878099E-2</v>
      </c>
    </row>
    <row r="67" spans="1:12">
      <c r="A67" t="s">
        <v>420</v>
      </c>
      <c r="B67">
        <v>4</v>
      </c>
      <c r="C67">
        <v>15</v>
      </c>
      <c r="D67">
        <v>39</v>
      </c>
      <c r="E67">
        <v>12</v>
      </c>
      <c r="F67">
        <v>17</v>
      </c>
      <c r="G67">
        <v>10</v>
      </c>
      <c r="H67">
        <v>0</v>
      </c>
      <c r="I67">
        <v>0.30769230769230799</v>
      </c>
      <c r="J67">
        <v>0.43589743589743601</v>
      </c>
      <c r="K67">
        <v>0.256410256410256</v>
      </c>
      <c r="L67">
        <v>0</v>
      </c>
    </row>
    <row r="68" spans="1:12">
      <c r="A68" t="s">
        <v>420</v>
      </c>
      <c r="B68">
        <v>4</v>
      </c>
      <c r="C68">
        <v>16</v>
      </c>
      <c r="D68">
        <v>1009</v>
      </c>
      <c r="E68">
        <v>453</v>
      </c>
      <c r="F68">
        <v>421</v>
      </c>
      <c r="G68">
        <v>89</v>
      </c>
      <c r="H68">
        <v>46</v>
      </c>
      <c r="I68">
        <v>0.44895936570862199</v>
      </c>
      <c r="J68">
        <v>0.41724479682854299</v>
      </c>
      <c r="K68" s="38">
        <v>8.8206144697720507E-2</v>
      </c>
      <c r="L68">
        <v>4.5589692765114001E-2</v>
      </c>
    </row>
    <row r="69" spans="1:12">
      <c r="A69" t="s">
        <v>420</v>
      </c>
      <c r="B69">
        <v>4</v>
      </c>
      <c r="C69">
        <v>17</v>
      </c>
      <c r="D69">
        <v>271</v>
      </c>
      <c r="E69">
        <v>57</v>
      </c>
      <c r="F69">
        <v>118</v>
      </c>
      <c r="G69">
        <v>43</v>
      </c>
      <c r="H69">
        <v>53</v>
      </c>
      <c r="I69">
        <v>0.210332103321033</v>
      </c>
      <c r="J69">
        <v>0.43542435424354198</v>
      </c>
      <c r="K69">
        <v>0.15867158671586701</v>
      </c>
      <c r="L69">
        <v>0.19557195571955699</v>
      </c>
    </row>
    <row r="70" spans="1:12">
      <c r="A70" t="s">
        <v>420</v>
      </c>
      <c r="B70">
        <v>4</v>
      </c>
      <c r="C70">
        <v>18</v>
      </c>
      <c r="D70">
        <v>17</v>
      </c>
      <c r="E70">
        <v>8</v>
      </c>
      <c r="F70">
        <v>5</v>
      </c>
      <c r="G70">
        <v>2</v>
      </c>
      <c r="H70">
        <v>2</v>
      </c>
      <c r="I70">
        <v>0.47058823529411797</v>
      </c>
      <c r="J70">
        <v>0.29411764705882398</v>
      </c>
      <c r="K70">
        <v>0.11764705882352899</v>
      </c>
      <c r="L70">
        <v>0.11764705882352899</v>
      </c>
    </row>
    <row r="71" spans="1:12">
      <c r="A71" t="s">
        <v>420</v>
      </c>
      <c r="B71">
        <v>4</v>
      </c>
      <c r="C71">
        <v>19</v>
      </c>
      <c r="D71">
        <v>6</v>
      </c>
      <c r="E71">
        <v>1</v>
      </c>
      <c r="F71">
        <v>4</v>
      </c>
      <c r="G71">
        <v>1</v>
      </c>
      <c r="H71">
        <v>0</v>
      </c>
      <c r="I71">
        <v>0.16666666666666699</v>
      </c>
      <c r="J71">
        <v>0.66666666666666696</v>
      </c>
      <c r="K71">
        <v>0.16666666666666699</v>
      </c>
      <c r="L71">
        <v>0</v>
      </c>
    </row>
    <row r="72" spans="1:12">
      <c r="A72" t="s">
        <v>420</v>
      </c>
      <c r="B72">
        <v>4</v>
      </c>
      <c r="C72">
        <v>20</v>
      </c>
      <c r="D72">
        <v>2</v>
      </c>
      <c r="E72">
        <v>0</v>
      </c>
      <c r="F72">
        <v>2</v>
      </c>
      <c r="G72">
        <v>0</v>
      </c>
      <c r="H72">
        <v>0</v>
      </c>
      <c r="I72" t="s">
        <v>38</v>
      </c>
      <c r="J72" t="s">
        <v>38</v>
      </c>
      <c r="K72" t="s">
        <v>38</v>
      </c>
      <c r="L72" t="s">
        <v>38</v>
      </c>
    </row>
    <row r="73" spans="1:12">
      <c r="A73" t="s">
        <v>420</v>
      </c>
      <c r="B73">
        <v>4</v>
      </c>
      <c r="C73">
        <v>21</v>
      </c>
      <c r="D73">
        <v>24</v>
      </c>
      <c r="E73">
        <v>5</v>
      </c>
      <c r="F73">
        <v>13</v>
      </c>
      <c r="G73">
        <v>4</v>
      </c>
      <c r="H73">
        <v>2</v>
      </c>
      <c r="I73">
        <v>0.20833333333333301</v>
      </c>
      <c r="J73">
        <v>0.54166666666666696</v>
      </c>
      <c r="K73">
        <v>0.16666666666666699</v>
      </c>
      <c r="L73" s="38">
        <v>8.3333333333333301E-2</v>
      </c>
    </row>
    <row r="74" spans="1:12">
      <c r="A74" t="s">
        <v>420</v>
      </c>
      <c r="B74">
        <v>4</v>
      </c>
      <c r="C74">
        <v>22</v>
      </c>
      <c r="D74">
        <v>364</v>
      </c>
      <c r="E74">
        <v>127</v>
      </c>
      <c r="F74">
        <v>155</v>
      </c>
      <c r="G74">
        <v>40</v>
      </c>
      <c r="H74">
        <v>42</v>
      </c>
      <c r="I74">
        <v>0.34890109890109899</v>
      </c>
      <c r="J74">
        <v>0.42582417582417598</v>
      </c>
      <c r="K74">
        <v>0.10989010989011</v>
      </c>
      <c r="L74">
        <v>0.115384615384615</v>
      </c>
    </row>
    <row r="75" spans="1:12">
      <c r="A75" t="s">
        <v>420</v>
      </c>
      <c r="B75">
        <v>4</v>
      </c>
      <c r="C75">
        <v>23</v>
      </c>
      <c r="D75">
        <v>6</v>
      </c>
      <c r="E75">
        <v>1</v>
      </c>
      <c r="F75">
        <v>5</v>
      </c>
      <c r="G75">
        <v>0</v>
      </c>
      <c r="H75">
        <v>0</v>
      </c>
      <c r="I75" t="s">
        <v>40</v>
      </c>
      <c r="J75" t="s">
        <v>39</v>
      </c>
      <c r="K75">
        <v>0</v>
      </c>
      <c r="L75">
        <v>0</v>
      </c>
    </row>
    <row r="76" spans="1:12">
      <c r="A76" t="s">
        <v>420</v>
      </c>
      <c r="B76">
        <v>4</v>
      </c>
      <c r="C76">
        <v>24</v>
      </c>
      <c r="D76">
        <v>682</v>
      </c>
      <c r="E76">
        <v>300</v>
      </c>
      <c r="F76">
        <v>289</v>
      </c>
      <c r="G76">
        <v>53</v>
      </c>
      <c r="H76">
        <v>40</v>
      </c>
      <c r="I76">
        <v>0.43988269794721402</v>
      </c>
      <c r="J76">
        <v>0.42375366568915002</v>
      </c>
      <c r="K76" s="38">
        <v>7.7712609970674501E-2</v>
      </c>
      <c r="L76" s="38">
        <v>5.8651026392961901E-2</v>
      </c>
    </row>
    <row r="77" spans="1:12">
      <c r="A77" t="s">
        <v>420</v>
      </c>
      <c r="B77">
        <v>4</v>
      </c>
      <c r="C77">
        <v>25</v>
      </c>
      <c r="D77">
        <v>171</v>
      </c>
      <c r="E77">
        <v>42</v>
      </c>
      <c r="F77">
        <v>82</v>
      </c>
      <c r="G77">
        <v>23</v>
      </c>
      <c r="H77">
        <v>24</v>
      </c>
      <c r="I77">
        <v>0.24561403508771901</v>
      </c>
      <c r="J77">
        <v>0.47953216374268998</v>
      </c>
      <c r="K77">
        <v>0.13450292397660801</v>
      </c>
      <c r="L77">
        <v>0.140350877192982</v>
      </c>
    </row>
    <row r="78" spans="1:12">
      <c r="A78" t="s">
        <v>420</v>
      </c>
      <c r="B78">
        <v>4</v>
      </c>
      <c r="C78">
        <v>27</v>
      </c>
      <c r="D78">
        <v>9</v>
      </c>
      <c r="E78">
        <v>1</v>
      </c>
      <c r="F78">
        <v>6</v>
      </c>
      <c r="G78">
        <v>2</v>
      </c>
      <c r="H78">
        <v>0</v>
      </c>
      <c r="I78">
        <v>0.11111111111111099</v>
      </c>
      <c r="J78">
        <v>0.66666666666666696</v>
      </c>
      <c r="K78">
        <v>0.22222222222222199</v>
      </c>
      <c r="L78">
        <v>0</v>
      </c>
    </row>
    <row r="79" spans="1:12">
      <c r="A79" t="s">
        <v>420</v>
      </c>
      <c r="B79">
        <v>4</v>
      </c>
      <c r="C79">
        <v>28</v>
      </c>
      <c r="D79">
        <v>181</v>
      </c>
      <c r="E79">
        <v>86</v>
      </c>
      <c r="F79">
        <v>69</v>
      </c>
      <c r="G79">
        <v>16</v>
      </c>
      <c r="H79">
        <v>10</v>
      </c>
      <c r="I79">
        <v>0.475138121546961</v>
      </c>
      <c r="J79">
        <v>0.38121546961326003</v>
      </c>
      <c r="K79" s="38">
        <v>8.8397790055248601E-2</v>
      </c>
      <c r="L79" s="38">
        <v>5.5248618784530398E-2</v>
      </c>
    </row>
    <row r="80" spans="1:12">
      <c r="A80" t="s">
        <v>420</v>
      </c>
      <c r="B80">
        <v>4</v>
      </c>
      <c r="C80">
        <v>29</v>
      </c>
      <c r="D80">
        <v>28</v>
      </c>
      <c r="E80">
        <v>1</v>
      </c>
      <c r="F80">
        <v>14</v>
      </c>
      <c r="G80">
        <v>9</v>
      </c>
      <c r="H80">
        <v>4</v>
      </c>
      <c r="I80" s="38">
        <v>3.5714285714285698E-2</v>
      </c>
      <c r="J80">
        <v>0.5</v>
      </c>
      <c r="K80">
        <v>0.32142857142857101</v>
      </c>
      <c r="L80">
        <v>0.14285714285714299</v>
      </c>
    </row>
    <row r="81" spans="1:12">
      <c r="A81" t="s">
        <v>420</v>
      </c>
      <c r="B81">
        <v>4</v>
      </c>
      <c r="C81">
        <v>30</v>
      </c>
      <c r="D81">
        <v>25</v>
      </c>
      <c r="E81">
        <v>4</v>
      </c>
      <c r="F81">
        <v>10</v>
      </c>
      <c r="G81">
        <v>4</v>
      </c>
      <c r="H81">
        <v>7</v>
      </c>
      <c r="I81">
        <v>0.16</v>
      </c>
      <c r="J81">
        <v>0.4</v>
      </c>
      <c r="K81">
        <v>0.16</v>
      </c>
      <c r="L81">
        <v>0.28000000000000003</v>
      </c>
    </row>
    <row r="82" spans="1:12">
      <c r="A82" t="s">
        <v>420</v>
      </c>
      <c r="B82">
        <v>4</v>
      </c>
      <c r="C82">
        <v>31</v>
      </c>
      <c r="D82">
        <v>267</v>
      </c>
      <c r="E82">
        <v>14</v>
      </c>
      <c r="F82">
        <v>78</v>
      </c>
      <c r="G82">
        <v>81</v>
      </c>
      <c r="H82">
        <v>94</v>
      </c>
      <c r="I82">
        <v>5.2434456928839003E-2</v>
      </c>
      <c r="J82">
        <v>0.29213483146067398</v>
      </c>
      <c r="K82">
        <v>0.30337078651685401</v>
      </c>
      <c r="L82">
        <v>0.35205992509363299</v>
      </c>
    </row>
    <row r="83" spans="1:12">
      <c r="A83" t="s">
        <v>420</v>
      </c>
      <c r="B83">
        <v>4</v>
      </c>
      <c r="C83">
        <v>32</v>
      </c>
      <c r="D83">
        <v>178</v>
      </c>
      <c r="E83">
        <v>10</v>
      </c>
      <c r="F83">
        <v>54</v>
      </c>
      <c r="G83">
        <v>42</v>
      </c>
      <c r="H83">
        <v>72</v>
      </c>
      <c r="I83" s="38">
        <v>5.6179775280898903E-2</v>
      </c>
      <c r="J83">
        <v>0.30337078651685401</v>
      </c>
      <c r="K83">
        <v>0.235955056179775</v>
      </c>
      <c r="L83">
        <v>0.40449438202247201</v>
      </c>
    </row>
    <row r="84" spans="1:12">
      <c r="A84" t="s">
        <v>420</v>
      </c>
      <c r="B84">
        <v>4</v>
      </c>
      <c r="C84">
        <v>33</v>
      </c>
      <c r="D84">
        <v>1123</v>
      </c>
      <c r="E84">
        <v>474</v>
      </c>
      <c r="F84">
        <v>433</v>
      </c>
      <c r="G84">
        <v>122</v>
      </c>
      <c r="H84">
        <v>94</v>
      </c>
      <c r="I84">
        <v>0.42208370436331299</v>
      </c>
      <c r="J84">
        <v>0.385574354407836</v>
      </c>
      <c r="K84">
        <v>0.108637577916296</v>
      </c>
      <c r="L84" s="38">
        <v>8.3704363312555694E-2</v>
      </c>
    </row>
    <row r="85" spans="1:12">
      <c r="A85" t="s">
        <v>420</v>
      </c>
      <c r="B85">
        <v>4</v>
      </c>
      <c r="C85">
        <v>34</v>
      </c>
      <c r="D85">
        <v>34</v>
      </c>
      <c r="E85">
        <v>10</v>
      </c>
      <c r="F85">
        <v>16</v>
      </c>
      <c r="G85">
        <v>5</v>
      </c>
      <c r="H85">
        <v>3</v>
      </c>
      <c r="I85">
        <v>0.29411764705882398</v>
      </c>
      <c r="J85">
        <v>0.47058823529411797</v>
      </c>
      <c r="K85">
        <v>0.14705882352941199</v>
      </c>
      <c r="L85" s="38">
        <v>8.8235294117647106E-2</v>
      </c>
    </row>
    <row r="86" spans="1:12">
      <c r="A86" t="s">
        <v>420</v>
      </c>
      <c r="B86">
        <v>4</v>
      </c>
      <c r="C86">
        <v>35</v>
      </c>
      <c r="D86">
        <v>40</v>
      </c>
      <c r="E86">
        <v>13</v>
      </c>
      <c r="F86">
        <v>15</v>
      </c>
      <c r="G86">
        <v>4</v>
      </c>
      <c r="H86">
        <v>8</v>
      </c>
      <c r="I86">
        <v>0.32500000000000001</v>
      </c>
      <c r="J86">
        <v>0.375</v>
      </c>
      <c r="K86">
        <v>0.1</v>
      </c>
      <c r="L86">
        <v>0.2</v>
      </c>
    </row>
    <row r="87" spans="1:12">
      <c r="A87" t="s">
        <v>420</v>
      </c>
      <c r="B87">
        <v>4</v>
      </c>
      <c r="C87">
        <v>36</v>
      </c>
      <c r="D87">
        <v>103</v>
      </c>
      <c r="E87">
        <v>23</v>
      </c>
      <c r="F87">
        <v>44</v>
      </c>
      <c r="G87">
        <v>18</v>
      </c>
      <c r="H87">
        <v>18</v>
      </c>
      <c r="I87">
        <v>0.223300970873786</v>
      </c>
      <c r="J87">
        <v>0.42718446601941701</v>
      </c>
      <c r="K87">
        <v>0.17475728155339801</v>
      </c>
      <c r="L87">
        <v>0.17475728155339801</v>
      </c>
    </row>
    <row r="88" spans="1:12">
      <c r="A88" t="s">
        <v>420</v>
      </c>
      <c r="B88">
        <v>4</v>
      </c>
      <c r="C88">
        <v>37</v>
      </c>
      <c r="D88">
        <v>139</v>
      </c>
      <c r="E88">
        <v>15</v>
      </c>
      <c r="F88">
        <v>55</v>
      </c>
      <c r="G88">
        <v>26</v>
      </c>
      <c r="H88">
        <v>43</v>
      </c>
      <c r="I88">
        <v>0.107913669064748</v>
      </c>
      <c r="J88">
        <v>0.39568345323741</v>
      </c>
      <c r="K88">
        <v>0.18705035971223</v>
      </c>
      <c r="L88">
        <v>0.30935251798561197</v>
      </c>
    </row>
    <row r="89" spans="1:12">
      <c r="A89" t="s">
        <v>420</v>
      </c>
      <c r="B89">
        <v>4</v>
      </c>
      <c r="C89">
        <v>38</v>
      </c>
      <c r="D89">
        <v>1</v>
      </c>
      <c r="E89">
        <v>0</v>
      </c>
      <c r="F89">
        <v>0</v>
      </c>
      <c r="G89">
        <v>0</v>
      </c>
      <c r="H89">
        <v>1</v>
      </c>
      <c r="I89" t="s">
        <v>38</v>
      </c>
      <c r="J89" t="s">
        <v>38</v>
      </c>
      <c r="K89" t="s">
        <v>38</v>
      </c>
      <c r="L89" t="s">
        <v>38</v>
      </c>
    </row>
    <row r="90" spans="1:12">
      <c r="A90" t="s">
        <v>420</v>
      </c>
      <c r="B90">
        <v>4</v>
      </c>
      <c r="C90">
        <v>39</v>
      </c>
      <c r="D90">
        <v>36</v>
      </c>
      <c r="E90">
        <v>6</v>
      </c>
      <c r="F90">
        <v>23</v>
      </c>
      <c r="G90">
        <v>5</v>
      </c>
      <c r="H90">
        <v>2</v>
      </c>
      <c r="I90">
        <v>0.16666666666666699</v>
      </c>
      <c r="J90">
        <v>0.63888888888888895</v>
      </c>
      <c r="K90">
        <v>0.13888888888888901</v>
      </c>
      <c r="L90" s="38">
        <v>5.5555555555555601E-2</v>
      </c>
    </row>
    <row r="91" spans="1:12">
      <c r="A91" t="s">
        <v>420</v>
      </c>
      <c r="B91">
        <v>4</v>
      </c>
      <c r="C91">
        <v>40</v>
      </c>
      <c r="D91">
        <v>12</v>
      </c>
      <c r="E91">
        <v>4</v>
      </c>
      <c r="F91">
        <v>5</v>
      </c>
      <c r="G91">
        <v>2</v>
      </c>
      <c r="H91">
        <v>1</v>
      </c>
      <c r="I91">
        <v>0.33333333333333298</v>
      </c>
      <c r="J91">
        <v>0.41666666666666702</v>
      </c>
      <c r="K91">
        <v>0.16666666666666699</v>
      </c>
      <c r="L91" s="38">
        <v>8.3333333333333301E-2</v>
      </c>
    </row>
    <row r="92" spans="1:12">
      <c r="A92" t="s">
        <v>420</v>
      </c>
      <c r="B92">
        <v>4</v>
      </c>
      <c r="C92">
        <v>42</v>
      </c>
      <c r="D92">
        <v>85</v>
      </c>
      <c r="E92">
        <v>41</v>
      </c>
      <c r="F92">
        <v>36</v>
      </c>
      <c r="G92">
        <v>4</v>
      </c>
      <c r="H92">
        <v>4</v>
      </c>
      <c r="I92">
        <v>0.48235294117647098</v>
      </c>
      <c r="J92">
        <v>0.42352941176470599</v>
      </c>
      <c r="K92" s="38">
        <v>4.7058823529411799E-2</v>
      </c>
      <c r="L92" s="38">
        <v>4.7058823529411799E-2</v>
      </c>
    </row>
    <row r="93" spans="1:12">
      <c r="A93" t="s">
        <v>420</v>
      </c>
      <c r="B93">
        <v>4</v>
      </c>
      <c r="C93">
        <v>43</v>
      </c>
      <c r="D93">
        <v>6</v>
      </c>
      <c r="E93">
        <v>4</v>
      </c>
      <c r="F93">
        <v>2</v>
      </c>
      <c r="G93">
        <v>0</v>
      </c>
      <c r="H93">
        <v>0</v>
      </c>
      <c r="I93" t="s">
        <v>39</v>
      </c>
      <c r="J93" t="s">
        <v>40</v>
      </c>
      <c r="K93">
        <v>0</v>
      </c>
      <c r="L93">
        <v>0</v>
      </c>
    </row>
    <row r="94" spans="1:12">
      <c r="A94" t="s">
        <v>420</v>
      </c>
      <c r="B94">
        <v>4</v>
      </c>
      <c r="C94">
        <v>44</v>
      </c>
      <c r="D94">
        <v>14</v>
      </c>
      <c r="E94">
        <v>5</v>
      </c>
      <c r="F94">
        <v>3</v>
      </c>
      <c r="G94">
        <v>5</v>
      </c>
      <c r="H94">
        <v>1</v>
      </c>
      <c r="I94">
        <v>0.35714285714285698</v>
      </c>
      <c r="J94">
        <v>0.214285714285714</v>
      </c>
      <c r="K94">
        <v>0.35714285714285698</v>
      </c>
      <c r="L94" s="38">
        <v>7.1428571428571397E-2</v>
      </c>
    </row>
    <row r="95" spans="1:12">
      <c r="A95" t="s">
        <v>420</v>
      </c>
      <c r="B95">
        <v>4</v>
      </c>
      <c r="C95">
        <v>45</v>
      </c>
      <c r="D95">
        <v>57</v>
      </c>
      <c r="E95">
        <v>0</v>
      </c>
      <c r="F95">
        <v>18</v>
      </c>
      <c r="G95">
        <v>16</v>
      </c>
      <c r="H95">
        <v>23</v>
      </c>
      <c r="I95">
        <v>0</v>
      </c>
      <c r="J95">
        <v>0.31578947368421101</v>
      </c>
      <c r="K95">
        <v>0.28070175438596501</v>
      </c>
      <c r="L95">
        <v>0.40350877192982498</v>
      </c>
    </row>
    <row r="96" spans="1:12">
      <c r="A96" t="s">
        <v>420</v>
      </c>
      <c r="B96">
        <v>4</v>
      </c>
      <c r="C96">
        <v>46</v>
      </c>
      <c r="D96">
        <v>16</v>
      </c>
      <c r="E96">
        <v>6</v>
      </c>
      <c r="F96">
        <v>9</v>
      </c>
      <c r="G96">
        <v>1</v>
      </c>
      <c r="H96">
        <v>0</v>
      </c>
      <c r="I96">
        <v>0.375</v>
      </c>
      <c r="J96">
        <v>0.5625</v>
      </c>
      <c r="K96">
        <v>6.25E-2</v>
      </c>
      <c r="L96">
        <v>0</v>
      </c>
    </row>
    <row r="97" spans="1:12">
      <c r="A97" t="s">
        <v>420</v>
      </c>
      <c r="B97">
        <v>4</v>
      </c>
      <c r="C97">
        <v>47</v>
      </c>
      <c r="D97">
        <v>36</v>
      </c>
      <c r="E97">
        <v>17</v>
      </c>
      <c r="F97">
        <v>15</v>
      </c>
      <c r="G97">
        <v>2</v>
      </c>
      <c r="H97">
        <v>2</v>
      </c>
      <c r="I97">
        <v>0.47222222222222199</v>
      </c>
      <c r="J97">
        <v>0.41666666666666702</v>
      </c>
      <c r="K97" s="38">
        <v>5.5555555555555601E-2</v>
      </c>
      <c r="L97" s="38">
        <v>5.5555555555555601E-2</v>
      </c>
    </row>
    <row r="98" spans="1:12">
      <c r="A98" t="s">
        <v>420</v>
      </c>
      <c r="B98">
        <v>4</v>
      </c>
      <c r="C98">
        <v>48</v>
      </c>
      <c r="D98">
        <v>55</v>
      </c>
      <c r="E98">
        <v>11</v>
      </c>
      <c r="F98">
        <v>26</v>
      </c>
      <c r="G98">
        <v>10</v>
      </c>
      <c r="H98">
        <v>8</v>
      </c>
      <c r="I98">
        <v>0.2</v>
      </c>
      <c r="J98">
        <v>0.472727272727273</v>
      </c>
      <c r="K98">
        <v>0.18181818181818199</v>
      </c>
      <c r="L98">
        <v>0.145454545454545</v>
      </c>
    </row>
    <row r="99" spans="1:12">
      <c r="A99" t="s">
        <v>420</v>
      </c>
      <c r="B99">
        <v>4</v>
      </c>
      <c r="C99">
        <v>49</v>
      </c>
      <c r="D99">
        <v>24</v>
      </c>
      <c r="E99">
        <v>10</v>
      </c>
      <c r="F99">
        <v>11</v>
      </c>
      <c r="G99">
        <v>1</v>
      </c>
      <c r="H99">
        <v>2</v>
      </c>
      <c r="I99">
        <v>0.41666666666666702</v>
      </c>
      <c r="J99">
        <v>0.45833333333333298</v>
      </c>
      <c r="K99" s="38">
        <v>4.1666666666666699E-2</v>
      </c>
      <c r="L99" s="38">
        <v>8.3333333333333301E-2</v>
      </c>
    </row>
    <row r="100" spans="1:12">
      <c r="A100" t="s">
        <v>420</v>
      </c>
      <c r="B100">
        <v>4</v>
      </c>
      <c r="C100">
        <v>50</v>
      </c>
      <c r="D100">
        <v>8</v>
      </c>
      <c r="E100">
        <v>3</v>
      </c>
      <c r="F100">
        <v>4</v>
      </c>
      <c r="G100">
        <v>1</v>
      </c>
      <c r="H100">
        <v>0</v>
      </c>
      <c r="I100">
        <v>0.375</v>
      </c>
      <c r="J100">
        <v>0.5</v>
      </c>
      <c r="K100">
        <v>0.125</v>
      </c>
      <c r="L100">
        <v>0</v>
      </c>
    </row>
    <row r="101" spans="1:12">
      <c r="A101" t="s">
        <v>420</v>
      </c>
      <c r="B101">
        <v>4</v>
      </c>
      <c r="C101">
        <v>51</v>
      </c>
      <c r="D101">
        <v>21</v>
      </c>
      <c r="E101">
        <v>2</v>
      </c>
      <c r="F101">
        <v>8</v>
      </c>
      <c r="G101">
        <v>2</v>
      </c>
      <c r="H101">
        <v>9</v>
      </c>
      <c r="I101" s="38">
        <v>9.5238095238095205E-2</v>
      </c>
      <c r="J101">
        <v>0.38095238095238099</v>
      </c>
      <c r="K101" s="38">
        <v>9.5238095238095205E-2</v>
      </c>
      <c r="L101">
        <v>0.42857142857142899</v>
      </c>
    </row>
    <row r="102" spans="1:12">
      <c r="A102" t="s">
        <v>420</v>
      </c>
      <c r="B102">
        <v>4</v>
      </c>
      <c r="C102">
        <v>52</v>
      </c>
      <c r="D102">
        <v>85</v>
      </c>
      <c r="E102">
        <v>14</v>
      </c>
      <c r="F102">
        <v>35</v>
      </c>
      <c r="G102">
        <v>17</v>
      </c>
      <c r="H102">
        <v>19</v>
      </c>
      <c r="I102">
        <v>0.16470588235294101</v>
      </c>
      <c r="J102">
        <v>0.41176470588235298</v>
      </c>
      <c r="K102">
        <v>0.2</v>
      </c>
      <c r="L102">
        <v>0.223529411764706</v>
      </c>
    </row>
    <row r="103" spans="1:12">
      <c r="A103" t="s">
        <v>420</v>
      </c>
      <c r="B103">
        <v>4</v>
      </c>
      <c r="C103">
        <v>53</v>
      </c>
      <c r="D103">
        <v>1</v>
      </c>
      <c r="E103">
        <v>0</v>
      </c>
      <c r="F103">
        <v>1</v>
      </c>
      <c r="G103">
        <v>0</v>
      </c>
      <c r="H103">
        <v>0</v>
      </c>
      <c r="I103" t="s">
        <v>38</v>
      </c>
      <c r="J103" t="s">
        <v>38</v>
      </c>
      <c r="K103" t="s">
        <v>38</v>
      </c>
      <c r="L103" t="s">
        <v>38</v>
      </c>
    </row>
    <row r="104" spans="1:12">
      <c r="A104" t="s">
        <v>420</v>
      </c>
      <c r="B104">
        <v>4</v>
      </c>
      <c r="C104">
        <v>54</v>
      </c>
      <c r="D104">
        <v>42</v>
      </c>
      <c r="E104">
        <v>2</v>
      </c>
      <c r="F104">
        <v>13</v>
      </c>
      <c r="G104">
        <v>9</v>
      </c>
      <c r="H104">
        <v>18</v>
      </c>
      <c r="I104" s="38">
        <v>4.7619047619047603E-2</v>
      </c>
      <c r="J104">
        <v>0.30952380952380998</v>
      </c>
      <c r="K104">
        <v>0.214285714285714</v>
      </c>
      <c r="L104">
        <v>0.42857142857142899</v>
      </c>
    </row>
    <row r="105" spans="1:12">
      <c r="A105" t="s">
        <v>420</v>
      </c>
      <c r="B105">
        <v>4</v>
      </c>
      <c r="C105">
        <v>55</v>
      </c>
      <c r="D105">
        <v>16</v>
      </c>
      <c r="E105">
        <v>1</v>
      </c>
      <c r="F105">
        <v>7</v>
      </c>
      <c r="G105">
        <v>6</v>
      </c>
      <c r="H105">
        <v>2</v>
      </c>
      <c r="I105">
        <v>6.25E-2</v>
      </c>
      <c r="J105">
        <v>0.4375</v>
      </c>
      <c r="K105">
        <v>0.375</v>
      </c>
      <c r="L105">
        <v>0.125</v>
      </c>
    </row>
    <row r="106" spans="1:12">
      <c r="A106" t="s">
        <v>420</v>
      </c>
      <c r="B106">
        <v>4</v>
      </c>
      <c r="C106">
        <v>56</v>
      </c>
      <c r="D106">
        <v>14</v>
      </c>
      <c r="E106">
        <v>3</v>
      </c>
      <c r="F106">
        <v>7</v>
      </c>
      <c r="G106">
        <v>2</v>
      </c>
      <c r="H106">
        <v>2</v>
      </c>
      <c r="I106">
        <v>0.214285714285714</v>
      </c>
      <c r="J106">
        <v>0.5</v>
      </c>
      <c r="K106">
        <v>0.14285714285714299</v>
      </c>
      <c r="L106">
        <v>0.14285714285714299</v>
      </c>
    </row>
    <row r="107" spans="1:12">
      <c r="A107" t="s">
        <v>420</v>
      </c>
      <c r="B107">
        <v>5</v>
      </c>
      <c r="C107">
        <v>2</v>
      </c>
      <c r="D107">
        <v>36</v>
      </c>
      <c r="E107">
        <v>15</v>
      </c>
      <c r="F107">
        <v>14</v>
      </c>
      <c r="G107">
        <v>4</v>
      </c>
      <c r="H107">
        <v>3</v>
      </c>
      <c r="I107">
        <v>0.41666666666666702</v>
      </c>
      <c r="J107">
        <v>0.38888888888888901</v>
      </c>
      <c r="K107">
        <v>0.11111111111111099</v>
      </c>
      <c r="L107" s="38">
        <v>8.3333333333333301E-2</v>
      </c>
    </row>
    <row r="108" spans="1:12">
      <c r="A108" t="s">
        <v>420</v>
      </c>
      <c r="B108">
        <v>5</v>
      </c>
      <c r="C108">
        <v>3</v>
      </c>
      <c r="D108">
        <v>29</v>
      </c>
      <c r="E108">
        <v>7</v>
      </c>
      <c r="F108">
        <v>13</v>
      </c>
      <c r="G108">
        <v>8</v>
      </c>
      <c r="H108">
        <v>1</v>
      </c>
      <c r="I108">
        <v>0.24137931034482801</v>
      </c>
      <c r="J108">
        <v>0.44827586206896602</v>
      </c>
      <c r="K108">
        <v>0.27586206896551702</v>
      </c>
      <c r="L108" s="38">
        <v>3.4482758620689703E-2</v>
      </c>
    </row>
    <row r="109" spans="1:12">
      <c r="A109" t="s">
        <v>420</v>
      </c>
      <c r="B109">
        <v>5</v>
      </c>
      <c r="C109">
        <v>4</v>
      </c>
      <c r="D109">
        <v>4</v>
      </c>
      <c r="E109">
        <v>2</v>
      </c>
      <c r="F109">
        <v>0</v>
      </c>
      <c r="G109">
        <v>1</v>
      </c>
      <c r="H109">
        <v>1</v>
      </c>
      <c r="I109" t="s">
        <v>38</v>
      </c>
      <c r="J109" t="s">
        <v>38</v>
      </c>
      <c r="K109" t="s">
        <v>38</v>
      </c>
      <c r="L109" t="s">
        <v>38</v>
      </c>
    </row>
    <row r="110" spans="1:12">
      <c r="A110" t="s">
        <v>420</v>
      </c>
      <c r="B110">
        <v>5</v>
      </c>
      <c r="C110">
        <v>5</v>
      </c>
      <c r="D110">
        <v>3486</v>
      </c>
      <c r="E110">
        <v>1708</v>
      </c>
      <c r="F110">
        <v>1088</v>
      </c>
      <c r="G110">
        <v>455</v>
      </c>
      <c r="H110">
        <v>235</v>
      </c>
      <c r="I110">
        <v>0.48995983935742998</v>
      </c>
      <c r="J110">
        <v>0.312105565117613</v>
      </c>
      <c r="K110">
        <v>0.130522088353414</v>
      </c>
      <c r="L110" s="38">
        <v>6.7412507171543304E-2</v>
      </c>
    </row>
    <row r="111" spans="1:12">
      <c r="A111" t="s">
        <v>420</v>
      </c>
      <c r="B111">
        <v>5</v>
      </c>
      <c r="C111">
        <v>6</v>
      </c>
      <c r="D111">
        <v>21</v>
      </c>
      <c r="E111">
        <v>8</v>
      </c>
      <c r="F111">
        <v>6</v>
      </c>
      <c r="G111">
        <v>5</v>
      </c>
      <c r="H111">
        <v>2</v>
      </c>
      <c r="I111">
        <v>0.38095238095238099</v>
      </c>
      <c r="J111">
        <v>0.28571428571428598</v>
      </c>
      <c r="K111">
        <v>0.238095238095238</v>
      </c>
      <c r="L111" s="38">
        <v>9.5238095238095205E-2</v>
      </c>
    </row>
    <row r="112" spans="1:12">
      <c r="A112" t="s">
        <v>420</v>
      </c>
      <c r="B112">
        <v>5</v>
      </c>
      <c r="C112">
        <v>7</v>
      </c>
      <c r="D112">
        <v>111</v>
      </c>
      <c r="E112">
        <v>23</v>
      </c>
      <c r="F112">
        <v>35</v>
      </c>
      <c r="G112">
        <v>29</v>
      </c>
      <c r="H112">
        <v>24</v>
      </c>
      <c r="I112">
        <v>0.20720720720720701</v>
      </c>
      <c r="J112">
        <v>0.31531531531531498</v>
      </c>
      <c r="K112">
        <v>0.26126126126126098</v>
      </c>
      <c r="L112">
        <v>0.21621621621621601</v>
      </c>
    </row>
    <row r="113" spans="1:12">
      <c r="A113" t="s">
        <v>420</v>
      </c>
      <c r="B113">
        <v>5</v>
      </c>
      <c r="C113">
        <v>8</v>
      </c>
      <c r="D113">
        <v>23</v>
      </c>
      <c r="E113">
        <v>8</v>
      </c>
      <c r="F113">
        <v>9</v>
      </c>
      <c r="G113">
        <v>5</v>
      </c>
      <c r="H113">
        <v>1</v>
      </c>
      <c r="I113">
        <v>0.34782608695652201</v>
      </c>
      <c r="J113">
        <v>0.39130434782608697</v>
      </c>
      <c r="K113">
        <v>0.217391304347826</v>
      </c>
      <c r="L113" s="38">
        <v>4.3478260869565202E-2</v>
      </c>
    </row>
    <row r="114" spans="1:12">
      <c r="A114" t="s">
        <v>420</v>
      </c>
      <c r="B114">
        <v>5</v>
      </c>
      <c r="C114">
        <v>9</v>
      </c>
      <c r="D114">
        <v>5</v>
      </c>
      <c r="E114">
        <v>2</v>
      </c>
      <c r="F114">
        <v>0</v>
      </c>
      <c r="G114">
        <v>0</v>
      </c>
      <c r="H114">
        <v>3</v>
      </c>
      <c r="I114">
        <v>0.4</v>
      </c>
      <c r="J114">
        <v>0</v>
      </c>
      <c r="K114">
        <v>0</v>
      </c>
      <c r="L114">
        <v>0.6</v>
      </c>
    </row>
    <row r="115" spans="1:12">
      <c r="A115" t="s">
        <v>420</v>
      </c>
      <c r="B115">
        <v>5</v>
      </c>
      <c r="C115">
        <v>10</v>
      </c>
      <c r="D115">
        <v>18</v>
      </c>
      <c r="E115">
        <v>6</v>
      </c>
      <c r="F115">
        <v>10</v>
      </c>
      <c r="G115">
        <v>2</v>
      </c>
      <c r="H115">
        <v>0</v>
      </c>
      <c r="I115">
        <v>0.33333333333333298</v>
      </c>
      <c r="J115">
        <v>0.55555555555555602</v>
      </c>
      <c r="K115">
        <v>0.11111111111111099</v>
      </c>
      <c r="L115">
        <v>0</v>
      </c>
    </row>
    <row r="116" spans="1:12">
      <c r="A116" t="s">
        <v>420</v>
      </c>
      <c r="B116">
        <v>5</v>
      </c>
      <c r="C116">
        <v>11</v>
      </c>
      <c r="D116">
        <v>49</v>
      </c>
      <c r="E116">
        <v>30</v>
      </c>
      <c r="F116">
        <v>12</v>
      </c>
      <c r="G116">
        <v>7</v>
      </c>
      <c r="H116">
        <v>0</v>
      </c>
      <c r="I116">
        <v>0.61224489795918402</v>
      </c>
      <c r="J116">
        <v>0.24489795918367299</v>
      </c>
      <c r="K116">
        <v>0.14285714285714299</v>
      </c>
      <c r="L116">
        <v>0</v>
      </c>
    </row>
    <row r="117" spans="1:12">
      <c r="A117" t="s">
        <v>420</v>
      </c>
      <c r="B117">
        <v>5</v>
      </c>
      <c r="C117">
        <v>12</v>
      </c>
      <c r="D117">
        <v>32</v>
      </c>
      <c r="E117">
        <v>20</v>
      </c>
      <c r="F117">
        <v>9</v>
      </c>
      <c r="G117">
        <v>3</v>
      </c>
      <c r="H117">
        <v>0</v>
      </c>
      <c r="I117">
        <v>0.625</v>
      </c>
      <c r="J117">
        <v>0.28125</v>
      </c>
      <c r="K117">
        <v>9.375E-2</v>
      </c>
      <c r="L117">
        <v>0</v>
      </c>
    </row>
    <row r="118" spans="1:12">
      <c r="A118" t="s">
        <v>420</v>
      </c>
      <c r="B118">
        <v>5</v>
      </c>
      <c r="C118">
        <v>13</v>
      </c>
      <c r="D118">
        <v>55</v>
      </c>
      <c r="E118">
        <v>29</v>
      </c>
      <c r="F118">
        <v>17</v>
      </c>
      <c r="G118">
        <v>5</v>
      </c>
      <c r="H118">
        <v>4</v>
      </c>
      <c r="I118">
        <v>0.527272727272727</v>
      </c>
      <c r="J118">
        <v>0.30909090909090903</v>
      </c>
      <c r="K118" s="38">
        <v>9.0909090909090898E-2</v>
      </c>
      <c r="L118" s="38">
        <v>7.2727272727272696E-2</v>
      </c>
    </row>
    <row r="119" spans="1:12">
      <c r="A119" t="s">
        <v>420</v>
      </c>
      <c r="B119">
        <v>5</v>
      </c>
      <c r="C119">
        <v>14</v>
      </c>
      <c r="D119">
        <v>89</v>
      </c>
      <c r="E119">
        <v>43</v>
      </c>
      <c r="F119">
        <v>29</v>
      </c>
      <c r="G119">
        <v>11</v>
      </c>
      <c r="H119">
        <v>6</v>
      </c>
      <c r="I119">
        <v>0.48314606741573002</v>
      </c>
      <c r="J119">
        <v>0.325842696629214</v>
      </c>
      <c r="K119">
        <v>0.123595505617978</v>
      </c>
      <c r="L119" s="38">
        <v>6.7415730337078705E-2</v>
      </c>
    </row>
    <row r="120" spans="1:12">
      <c r="A120" t="s">
        <v>420</v>
      </c>
      <c r="B120">
        <v>5</v>
      </c>
      <c r="C120">
        <v>15</v>
      </c>
      <c r="D120">
        <v>39</v>
      </c>
      <c r="E120">
        <v>13</v>
      </c>
      <c r="F120">
        <v>11</v>
      </c>
      <c r="G120">
        <v>8</v>
      </c>
      <c r="H120">
        <v>7</v>
      </c>
      <c r="I120">
        <v>0.33333333333333298</v>
      </c>
      <c r="J120">
        <v>0.28205128205128199</v>
      </c>
      <c r="K120">
        <v>0.20512820512820501</v>
      </c>
      <c r="L120">
        <v>0.17948717948717899</v>
      </c>
    </row>
    <row r="121" spans="1:12">
      <c r="A121" t="s">
        <v>420</v>
      </c>
      <c r="B121">
        <v>5</v>
      </c>
      <c r="C121">
        <v>16</v>
      </c>
      <c r="D121">
        <v>1036</v>
      </c>
      <c r="E121">
        <v>522</v>
      </c>
      <c r="F121">
        <v>335</v>
      </c>
      <c r="G121">
        <v>127</v>
      </c>
      <c r="H121">
        <v>52</v>
      </c>
      <c r="I121">
        <v>0.50386100386100396</v>
      </c>
      <c r="J121">
        <v>0.32335907335907299</v>
      </c>
      <c r="K121">
        <v>0.12258687258687299</v>
      </c>
      <c r="L121" s="38">
        <v>5.0193050193050197E-2</v>
      </c>
    </row>
    <row r="122" spans="1:12">
      <c r="A122" t="s">
        <v>420</v>
      </c>
      <c r="B122">
        <v>5</v>
      </c>
      <c r="C122">
        <v>17</v>
      </c>
      <c r="D122">
        <v>281</v>
      </c>
      <c r="E122">
        <v>85</v>
      </c>
      <c r="F122">
        <v>113</v>
      </c>
      <c r="G122">
        <v>52</v>
      </c>
      <c r="H122">
        <v>31</v>
      </c>
      <c r="I122">
        <v>0.302491103202847</v>
      </c>
      <c r="J122">
        <v>0.40213523131672602</v>
      </c>
      <c r="K122">
        <v>0.185053380782918</v>
      </c>
      <c r="L122">
        <v>0.110320284697509</v>
      </c>
    </row>
    <row r="123" spans="1:12">
      <c r="A123" t="s">
        <v>420</v>
      </c>
      <c r="B123">
        <v>5</v>
      </c>
      <c r="C123">
        <v>18</v>
      </c>
      <c r="D123">
        <v>20</v>
      </c>
      <c r="E123">
        <v>6</v>
      </c>
      <c r="F123">
        <v>8</v>
      </c>
      <c r="G123">
        <v>4</v>
      </c>
      <c r="H123">
        <v>2</v>
      </c>
      <c r="I123">
        <v>0.3</v>
      </c>
      <c r="J123">
        <v>0.4</v>
      </c>
      <c r="K123">
        <v>0.2</v>
      </c>
      <c r="L123">
        <v>0.1</v>
      </c>
    </row>
    <row r="124" spans="1:12">
      <c r="A124" t="s">
        <v>420</v>
      </c>
      <c r="B124">
        <v>5</v>
      </c>
      <c r="C124">
        <v>19</v>
      </c>
      <c r="D124">
        <v>12</v>
      </c>
      <c r="E124">
        <v>5</v>
      </c>
      <c r="F124">
        <v>3</v>
      </c>
      <c r="G124">
        <v>4</v>
      </c>
      <c r="H124">
        <v>0</v>
      </c>
      <c r="I124">
        <v>0.41666666666666702</v>
      </c>
      <c r="J124">
        <v>0.25</v>
      </c>
      <c r="K124">
        <v>0.33333333333333298</v>
      </c>
      <c r="L124">
        <v>0</v>
      </c>
    </row>
    <row r="125" spans="1:12">
      <c r="A125" t="s">
        <v>420</v>
      </c>
      <c r="B125">
        <v>5</v>
      </c>
      <c r="C125">
        <v>20</v>
      </c>
      <c r="D125">
        <v>5</v>
      </c>
      <c r="E125">
        <v>2</v>
      </c>
      <c r="F125">
        <v>3</v>
      </c>
      <c r="G125">
        <v>0</v>
      </c>
      <c r="H125">
        <v>0</v>
      </c>
      <c r="I125" t="s">
        <v>40</v>
      </c>
      <c r="J125" t="s">
        <v>39</v>
      </c>
      <c r="K125">
        <v>0</v>
      </c>
      <c r="L125">
        <v>0</v>
      </c>
    </row>
    <row r="126" spans="1:12">
      <c r="A126" t="s">
        <v>420</v>
      </c>
      <c r="B126">
        <v>5</v>
      </c>
      <c r="C126">
        <v>21</v>
      </c>
      <c r="D126">
        <v>11</v>
      </c>
      <c r="E126">
        <v>2</v>
      </c>
      <c r="F126">
        <v>6</v>
      </c>
      <c r="G126">
        <v>2</v>
      </c>
      <c r="H126">
        <v>1</v>
      </c>
      <c r="I126">
        <v>0.18181818181818199</v>
      </c>
      <c r="J126">
        <v>0.54545454545454497</v>
      </c>
      <c r="K126">
        <v>0.18181818181818199</v>
      </c>
      <c r="L126" s="38">
        <v>9.0909090909090898E-2</v>
      </c>
    </row>
    <row r="127" spans="1:12">
      <c r="A127" t="s">
        <v>420</v>
      </c>
      <c r="B127">
        <v>5</v>
      </c>
      <c r="C127">
        <v>22</v>
      </c>
      <c r="D127">
        <v>362</v>
      </c>
      <c r="E127">
        <v>160</v>
      </c>
      <c r="F127">
        <v>131</v>
      </c>
      <c r="G127">
        <v>47</v>
      </c>
      <c r="H127">
        <v>24</v>
      </c>
      <c r="I127">
        <v>0.44198895027624302</v>
      </c>
      <c r="J127">
        <v>0.361878453038674</v>
      </c>
      <c r="K127">
        <v>0.12983425414364599</v>
      </c>
      <c r="L127" s="38">
        <v>6.6298342541436503E-2</v>
      </c>
    </row>
    <row r="128" spans="1:12">
      <c r="A128" t="s">
        <v>420</v>
      </c>
      <c r="B128">
        <v>5</v>
      </c>
      <c r="C128">
        <v>23</v>
      </c>
      <c r="D128">
        <v>3</v>
      </c>
      <c r="E128">
        <v>1</v>
      </c>
      <c r="F128">
        <v>1</v>
      </c>
      <c r="G128">
        <v>1</v>
      </c>
      <c r="H128">
        <v>0</v>
      </c>
      <c r="I128" t="s">
        <v>38</v>
      </c>
      <c r="J128" t="s">
        <v>38</v>
      </c>
      <c r="K128" t="s">
        <v>38</v>
      </c>
      <c r="L128" t="s">
        <v>38</v>
      </c>
    </row>
    <row r="129" spans="1:12">
      <c r="A129" t="s">
        <v>420</v>
      </c>
      <c r="B129">
        <v>5</v>
      </c>
      <c r="C129">
        <v>24</v>
      </c>
      <c r="D129">
        <v>622</v>
      </c>
      <c r="E129">
        <v>296</v>
      </c>
      <c r="F129">
        <v>221</v>
      </c>
      <c r="G129">
        <v>76</v>
      </c>
      <c r="H129">
        <v>29</v>
      </c>
      <c r="I129">
        <v>0.47588424437298998</v>
      </c>
      <c r="J129">
        <v>0.35530546623794201</v>
      </c>
      <c r="K129">
        <v>0.122186495176849</v>
      </c>
      <c r="L129" s="38">
        <v>4.66237942122186E-2</v>
      </c>
    </row>
    <row r="130" spans="1:12">
      <c r="A130" t="s">
        <v>420</v>
      </c>
      <c r="B130">
        <v>5</v>
      </c>
      <c r="C130">
        <v>25</v>
      </c>
      <c r="D130">
        <v>155</v>
      </c>
      <c r="E130">
        <v>58</v>
      </c>
      <c r="F130">
        <v>61</v>
      </c>
      <c r="G130">
        <v>26</v>
      </c>
      <c r="H130">
        <v>10</v>
      </c>
      <c r="I130">
        <v>0.37419354838709701</v>
      </c>
      <c r="J130">
        <v>0.39354838709677398</v>
      </c>
      <c r="K130">
        <v>0.16774193548387101</v>
      </c>
      <c r="L130" s="38">
        <v>6.4516129032258104E-2</v>
      </c>
    </row>
    <row r="131" spans="1:12">
      <c r="A131" t="s">
        <v>420</v>
      </c>
      <c r="B131">
        <v>5</v>
      </c>
      <c r="C131">
        <v>27</v>
      </c>
      <c r="D131">
        <v>12</v>
      </c>
      <c r="E131">
        <v>2</v>
      </c>
      <c r="F131">
        <v>5</v>
      </c>
      <c r="G131">
        <v>3</v>
      </c>
      <c r="H131">
        <v>2</v>
      </c>
      <c r="I131">
        <v>0.16666666666666699</v>
      </c>
      <c r="J131">
        <v>0.41666666666666702</v>
      </c>
      <c r="K131">
        <v>0.25</v>
      </c>
      <c r="L131">
        <v>0.16666666666666699</v>
      </c>
    </row>
    <row r="132" spans="1:12">
      <c r="A132" t="s">
        <v>420</v>
      </c>
      <c r="B132">
        <v>5</v>
      </c>
      <c r="C132">
        <v>28</v>
      </c>
      <c r="D132">
        <v>190</v>
      </c>
      <c r="E132">
        <v>99</v>
      </c>
      <c r="F132">
        <v>61</v>
      </c>
      <c r="G132">
        <v>16</v>
      </c>
      <c r="H132">
        <v>14</v>
      </c>
      <c r="I132">
        <v>0.52105263157894699</v>
      </c>
      <c r="J132">
        <v>0.32105263157894698</v>
      </c>
      <c r="K132" s="38">
        <v>8.42105263157895E-2</v>
      </c>
      <c r="L132" s="38">
        <v>7.3684210526315796E-2</v>
      </c>
    </row>
    <row r="133" spans="1:12">
      <c r="A133" t="s">
        <v>420</v>
      </c>
      <c r="B133">
        <v>5</v>
      </c>
      <c r="C133">
        <v>29</v>
      </c>
      <c r="D133">
        <v>19</v>
      </c>
      <c r="E133">
        <v>1</v>
      </c>
      <c r="F133">
        <v>5</v>
      </c>
      <c r="G133">
        <v>10</v>
      </c>
      <c r="H133">
        <v>3</v>
      </c>
      <c r="I133" s="38">
        <v>5.2631578947368397E-2</v>
      </c>
      <c r="J133">
        <v>0.26315789473684198</v>
      </c>
      <c r="K133">
        <v>0.52631578947368396</v>
      </c>
      <c r="L133">
        <v>0.157894736842105</v>
      </c>
    </row>
    <row r="134" spans="1:12">
      <c r="A134" t="s">
        <v>420</v>
      </c>
      <c r="B134">
        <v>5</v>
      </c>
      <c r="C134">
        <v>30</v>
      </c>
      <c r="D134">
        <v>26</v>
      </c>
      <c r="E134">
        <v>4</v>
      </c>
      <c r="F134">
        <v>9</v>
      </c>
      <c r="G134">
        <v>6</v>
      </c>
      <c r="H134">
        <v>7</v>
      </c>
      <c r="I134">
        <v>0.15384615384615399</v>
      </c>
      <c r="J134">
        <v>0.34615384615384598</v>
      </c>
      <c r="K134">
        <v>0.230769230769231</v>
      </c>
      <c r="L134">
        <v>0.269230769230769</v>
      </c>
    </row>
    <row r="135" spans="1:12">
      <c r="A135" t="s">
        <v>420</v>
      </c>
      <c r="B135">
        <v>5</v>
      </c>
      <c r="C135">
        <v>31</v>
      </c>
      <c r="D135">
        <v>302</v>
      </c>
      <c r="E135">
        <v>28</v>
      </c>
      <c r="F135">
        <v>94</v>
      </c>
      <c r="G135">
        <v>108</v>
      </c>
      <c r="H135">
        <v>72</v>
      </c>
      <c r="I135" s="38">
        <v>9.27152317880795E-2</v>
      </c>
      <c r="J135">
        <v>0.31125827814569501</v>
      </c>
      <c r="K135">
        <v>0.35761589403973498</v>
      </c>
      <c r="L135">
        <v>0.23841059602649001</v>
      </c>
    </row>
    <row r="136" spans="1:12">
      <c r="A136" t="s">
        <v>420</v>
      </c>
      <c r="B136">
        <v>5</v>
      </c>
      <c r="C136">
        <v>32</v>
      </c>
      <c r="D136">
        <v>131</v>
      </c>
      <c r="E136">
        <v>8</v>
      </c>
      <c r="F136">
        <v>37</v>
      </c>
      <c r="G136">
        <v>43</v>
      </c>
      <c r="H136">
        <v>43</v>
      </c>
      <c r="I136" s="38">
        <v>6.1068702290076299E-2</v>
      </c>
      <c r="J136">
        <v>0.28244274809160302</v>
      </c>
      <c r="K136">
        <v>0.32824427480916002</v>
      </c>
      <c r="L136">
        <v>0.32824427480916002</v>
      </c>
    </row>
    <row r="137" spans="1:12">
      <c r="A137" t="s">
        <v>420</v>
      </c>
      <c r="B137">
        <v>5</v>
      </c>
      <c r="C137">
        <v>33</v>
      </c>
      <c r="D137">
        <v>1135</v>
      </c>
      <c r="E137">
        <v>527</v>
      </c>
      <c r="F137">
        <v>393</v>
      </c>
      <c r="G137">
        <v>139</v>
      </c>
      <c r="H137">
        <v>76</v>
      </c>
      <c r="I137">
        <v>0.46431718061673999</v>
      </c>
      <c r="J137">
        <v>0.34625550660792997</v>
      </c>
      <c r="K137">
        <v>0.12246696035242299</v>
      </c>
      <c r="L137" s="38">
        <v>6.6960352422907501E-2</v>
      </c>
    </row>
    <row r="138" spans="1:12">
      <c r="A138" t="s">
        <v>420</v>
      </c>
      <c r="B138">
        <v>5</v>
      </c>
      <c r="C138">
        <v>34</v>
      </c>
      <c r="D138">
        <v>31</v>
      </c>
      <c r="E138">
        <v>10</v>
      </c>
      <c r="F138">
        <v>12</v>
      </c>
      <c r="G138">
        <v>5</v>
      </c>
      <c r="H138">
        <v>4</v>
      </c>
      <c r="I138">
        <v>0.32258064516128998</v>
      </c>
      <c r="J138">
        <v>0.38709677419354799</v>
      </c>
      <c r="K138">
        <v>0.16129032258064499</v>
      </c>
      <c r="L138">
        <v>0.12903225806451599</v>
      </c>
    </row>
    <row r="139" spans="1:12">
      <c r="A139" t="s">
        <v>420</v>
      </c>
      <c r="B139">
        <v>5</v>
      </c>
      <c r="C139">
        <v>35</v>
      </c>
      <c r="D139">
        <v>61</v>
      </c>
      <c r="E139">
        <v>10</v>
      </c>
      <c r="F139">
        <v>24</v>
      </c>
      <c r="G139">
        <v>15</v>
      </c>
      <c r="H139">
        <v>12</v>
      </c>
      <c r="I139">
        <v>0.16393442622950799</v>
      </c>
      <c r="J139">
        <v>0.39344262295082</v>
      </c>
      <c r="K139">
        <v>0.24590163934426201</v>
      </c>
      <c r="L139">
        <v>0.19672131147541</v>
      </c>
    </row>
    <row r="140" spans="1:12">
      <c r="A140" t="s">
        <v>420</v>
      </c>
      <c r="B140">
        <v>5</v>
      </c>
      <c r="C140">
        <v>36</v>
      </c>
      <c r="D140">
        <v>114</v>
      </c>
      <c r="E140">
        <v>33</v>
      </c>
      <c r="F140">
        <v>44</v>
      </c>
      <c r="G140">
        <v>25</v>
      </c>
      <c r="H140">
        <v>12</v>
      </c>
      <c r="I140">
        <v>0.28947368421052599</v>
      </c>
      <c r="J140">
        <v>0.38596491228070201</v>
      </c>
      <c r="K140">
        <v>0.21929824561403499</v>
      </c>
      <c r="L140">
        <v>0.105263157894737</v>
      </c>
    </row>
    <row r="141" spans="1:12">
      <c r="A141" t="s">
        <v>420</v>
      </c>
      <c r="B141">
        <v>5</v>
      </c>
      <c r="C141">
        <v>37</v>
      </c>
      <c r="D141">
        <v>135</v>
      </c>
      <c r="E141">
        <v>30</v>
      </c>
      <c r="F141">
        <v>49</v>
      </c>
      <c r="G141">
        <v>32</v>
      </c>
      <c r="H141">
        <v>24</v>
      </c>
      <c r="I141">
        <v>0.22222222222222199</v>
      </c>
      <c r="J141">
        <v>0.36296296296296299</v>
      </c>
      <c r="K141">
        <v>0.23703703703703699</v>
      </c>
      <c r="L141">
        <v>0.17777777777777801</v>
      </c>
    </row>
    <row r="142" spans="1:12">
      <c r="A142" t="s">
        <v>420</v>
      </c>
      <c r="B142">
        <v>5</v>
      </c>
      <c r="C142">
        <v>38</v>
      </c>
      <c r="D142">
        <v>1</v>
      </c>
      <c r="E142">
        <v>1</v>
      </c>
      <c r="F142">
        <v>0</v>
      </c>
      <c r="G142">
        <v>0</v>
      </c>
      <c r="H142">
        <v>0</v>
      </c>
      <c r="I142" t="s">
        <v>38</v>
      </c>
      <c r="J142" t="s">
        <v>38</v>
      </c>
      <c r="K142" t="s">
        <v>38</v>
      </c>
      <c r="L142" t="s">
        <v>38</v>
      </c>
    </row>
    <row r="143" spans="1:12">
      <c r="A143" t="s">
        <v>420</v>
      </c>
      <c r="B143">
        <v>5</v>
      </c>
      <c r="C143">
        <v>39</v>
      </c>
      <c r="D143">
        <v>49</v>
      </c>
      <c r="E143">
        <v>32</v>
      </c>
      <c r="F143">
        <v>13</v>
      </c>
      <c r="G143">
        <v>2</v>
      </c>
      <c r="H143">
        <v>2</v>
      </c>
      <c r="I143">
        <v>0.65306122448979598</v>
      </c>
      <c r="J143">
        <v>0.26530612244898</v>
      </c>
      <c r="K143" s="38">
        <v>4.08163265306122E-2</v>
      </c>
      <c r="L143" s="38">
        <v>4.08163265306122E-2</v>
      </c>
    </row>
    <row r="144" spans="1:12">
      <c r="A144" t="s">
        <v>420</v>
      </c>
      <c r="B144">
        <v>5</v>
      </c>
      <c r="C144">
        <v>40</v>
      </c>
      <c r="D144">
        <v>6</v>
      </c>
      <c r="E144">
        <v>0</v>
      </c>
      <c r="F144">
        <v>5</v>
      </c>
      <c r="G144">
        <v>1</v>
      </c>
      <c r="H144">
        <v>0</v>
      </c>
      <c r="I144">
        <v>0</v>
      </c>
      <c r="J144" t="s">
        <v>39</v>
      </c>
      <c r="K144" t="s">
        <v>40</v>
      </c>
      <c r="L144">
        <v>0</v>
      </c>
    </row>
    <row r="145" spans="1:12">
      <c r="A145" t="s">
        <v>420</v>
      </c>
      <c r="B145">
        <v>5</v>
      </c>
      <c r="C145">
        <v>42</v>
      </c>
      <c r="D145">
        <v>111</v>
      </c>
      <c r="E145">
        <v>59</v>
      </c>
      <c r="F145">
        <v>32</v>
      </c>
      <c r="G145">
        <v>16</v>
      </c>
      <c r="H145">
        <v>4</v>
      </c>
      <c r="I145">
        <v>0.53153153153153199</v>
      </c>
      <c r="J145">
        <v>0.28828828828828801</v>
      </c>
      <c r="K145">
        <v>0.144144144144144</v>
      </c>
      <c r="L145">
        <v>3.6036036036036001E-2</v>
      </c>
    </row>
    <row r="146" spans="1:12">
      <c r="A146" t="s">
        <v>420</v>
      </c>
      <c r="B146">
        <v>5</v>
      </c>
      <c r="C146">
        <v>43</v>
      </c>
      <c r="D146">
        <v>3</v>
      </c>
      <c r="E146">
        <v>3</v>
      </c>
      <c r="F146">
        <v>0</v>
      </c>
      <c r="G146">
        <v>0</v>
      </c>
      <c r="H146">
        <v>0</v>
      </c>
      <c r="I146" t="s">
        <v>38</v>
      </c>
      <c r="J146" t="s">
        <v>38</v>
      </c>
      <c r="K146" t="s">
        <v>38</v>
      </c>
      <c r="L146" t="s">
        <v>38</v>
      </c>
    </row>
    <row r="147" spans="1:12">
      <c r="A147" t="s">
        <v>420</v>
      </c>
      <c r="B147">
        <v>5</v>
      </c>
      <c r="C147">
        <v>44</v>
      </c>
      <c r="D147">
        <v>12</v>
      </c>
      <c r="E147">
        <v>2</v>
      </c>
      <c r="F147">
        <v>6</v>
      </c>
      <c r="G147">
        <v>1</v>
      </c>
      <c r="H147">
        <v>3</v>
      </c>
      <c r="I147">
        <v>0.16666666666666699</v>
      </c>
      <c r="J147">
        <v>0.5</v>
      </c>
      <c r="K147" s="38">
        <v>8.3333333333333301E-2</v>
      </c>
      <c r="L147">
        <v>0.25</v>
      </c>
    </row>
    <row r="148" spans="1:12">
      <c r="A148" t="s">
        <v>420</v>
      </c>
      <c r="B148">
        <v>5</v>
      </c>
      <c r="C148">
        <v>45</v>
      </c>
      <c r="D148">
        <v>56</v>
      </c>
      <c r="E148">
        <v>3</v>
      </c>
      <c r="F148">
        <v>22</v>
      </c>
      <c r="G148">
        <v>20</v>
      </c>
      <c r="H148">
        <v>11</v>
      </c>
      <c r="I148" s="38">
        <v>5.3571428571428603E-2</v>
      </c>
      <c r="J148">
        <v>0.39285714285714302</v>
      </c>
      <c r="K148">
        <v>0.35714285714285698</v>
      </c>
      <c r="L148">
        <v>0.19642857142857101</v>
      </c>
    </row>
    <row r="149" spans="1:12">
      <c r="A149" t="s">
        <v>420</v>
      </c>
      <c r="B149">
        <v>5</v>
      </c>
      <c r="C149">
        <v>46</v>
      </c>
      <c r="D149">
        <v>17</v>
      </c>
      <c r="E149">
        <v>3</v>
      </c>
      <c r="F149">
        <v>7</v>
      </c>
      <c r="G149">
        <v>6</v>
      </c>
      <c r="H149">
        <v>1</v>
      </c>
      <c r="I149">
        <v>0.17647058823529399</v>
      </c>
      <c r="J149">
        <v>0.41176470588235298</v>
      </c>
      <c r="K149">
        <v>0.35294117647058798</v>
      </c>
      <c r="L149" s="38">
        <v>5.8823529411764698E-2</v>
      </c>
    </row>
    <row r="150" spans="1:12">
      <c r="A150" t="s">
        <v>420</v>
      </c>
      <c r="B150">
        <v>5</v>
      </c>
      <c r="C150">
        <v>47</v>
      </c>
      <c r="D150">
        <v>24</v>
      </c>
      <c r="E150">
        <v>15</v>
      </c>
      <c r="F150">
        <v>7</v>
      </c>
      <c r="G150">
        <v>2</v>
      </c>
      <c r="H150">
        <v>0</v>
      </c>
      <c r="I150">
        <v>0.625</v>
      </c>
      <c r="J150">
        <v>0.29166666666666702</v>
      </c>
      <c r="K150" s="38">
        <v>8.3333333333333301E-2</v>
      </c>
      <c r="L150">
        <v>0</v>
      </c>
    </row>
    <row r="151" spans="1:12">
      <c r="A151" t="s">
        <v>420</v>
      </c>
      <c r="B151">
        <v>5</v>
      </c>
      <c r="C151">
        <v>48</v>
      </c>
      <c r="D151">
        <v>49</v>
      </c>
      <c r="E151">
        <v>23</v>
      </c>
      <c r="F151">
        <v>20</v>
      </c>
      <c r="G151">
        <v>4</v>
      </c>
      <c r="H151">
        <v>2</v>
      </c>
      <c r="I151">
        <v>0.469387755102041</v>
      </c>
      <c r="J151">
        <v>0.40816326530612201</v>
      </c>
      <c r="K151" s="38">
        <v>8.1632653061224497E-2</v>
      </c>
      <c r="L151" s="38">
        <v>4.08163265306122E-2</v>
      </c>
    </row>
    <row r="152" spans="1:12">
      <c r="A152" t="s">
        <v>420</v>
      </c>
      <c r="B152">
        <v>5</v>
      </c>
      <c r="C152">
        <v>49</v>
      </c>
      <c r="D152">
        <v>17</v>
      </c>
      <c r="E152">
        <v>12</v>
      </c>
      <c r="F152">
        <v>3</v>
      </c>
      <c r="G152">
        <v>1</v>
      </c>
      <c r="H152">
        <v>1</v>
      </c>
      <c r="I152">
        <v>0.70588235294117696</v>
      </c>
      <c r="J152">
        <v>0.17647058823529399</v>
      </c>
      <c r="K152" s="38">
        <v>5.8823529411764698E-2</v>
      </c>
      <c r="L152" s="38">
        <v>5.8823529411764698E-2</v>
      </c>
    </row>
    <row r="153" spans="1:12">
      <c r="A153" t="s">
        <v>420</v>
      </c>
      <c r="B153">
        <v>5</v>
      </c>
      <c r="C153">
        <v>50</v>
      </c>
      <c r="D153">
        <v>6</v>
      </c>
      <c r="E153">
        <v>4</v>
      </c>
      <c r="F153">
        <v>1</v>
      </c>
      <c r="G153">
        <v>1</v>
      </c>
      <c r="H153">
        <v>0</v>
      </c>
      <c r="I153">
        <v>0.66666666666666696</v>
      </c>
      <c r="J153">
        <v>0.16666666666666699</v>
      </c>
      <c r="K153">
        <v>0.16666666666666699</v>
      </c>
      <c r="L153">
        <v>0</v>
      </c>
    </row>
    <row r="154" spans="1:12">
      <c r="A154" t="s">
        <v>420</v>
      </c>
      <c r="B154">
        <v>5</v>
      </c>
      <c r="C154">
        <v>51</v>
      </c>
      <c r="D154">
        <v>19</v>
      </c>
      <c r="E154">
        <v>1</v>
      </c>
      <c r="F154">
        <v>3</v>
      </c>
      <c r="G154">
        <v>11</v>
      </c>
      <c r="H154">
        <v>4</v>
      </c>
      <c r="I154" s="38">
        <v>5.2631578947368397E-2</v>
      </c>
      <c r="J154">
        <v>0.157894736842105</v>
      </c>
      <c r="K154">
        <v>0.57894736842105299</v>
      </c>
      <c r="L154">
        <v>0.21052631578947401</v>
      </c>
    </row>
    <row r="155" spans="1:12">
      <c r="A155" t="s">
        <v>420</v>
      </c>
      <c r="B155">
        <v>5</v>
      </c>
      <c r="C155">
        <v>52</v>
      </c>
      <c r="D155">
        <v>86</v>
      </c>
      <c r="E155">
        <v>28</v>
      </c>
      <c r="F155">
        <v>37</v>
      </c>
      <c r="G155">
        <v>14</v>
      </c>
      <c r="H155">
        <v>7</v>
      </c>
      <c r="I155">
        <v>0.32558139534883701</v>
      </c>
      <c r="J155">
        <v>0.43023255813953498</v>
      </c>
      <c r="K155">
        <v>0.162790697674419</v>
      </c>
      <c r="L155" s="38">
        <v>8.1395348837209294E-2</v>
      </c>
    </row>
    <row r="156" spans="1:12">
      <c r="A156" t="s">
        <v>420</v>
      </c>
      <c r="B156">
        <v>5</v>
      </c>
      <c r="C156">
        <v>53</v>
      </c>
      <c r="D156">
        <v>4</v>
      </c>
      <c r="E156">
        <v>0</v>
      </c>
      <c r="F156">
        <v>3</v>
      </c>
      <c r="G156">
        <v>1</v>
      </c>
      <c r="H156">
        <v>0</v>
      </c>
      <c r="I156" t="s">
        <v>38</v>
      </c>
      <c r="J156" t="s">
        <v>38</v>
      </c>
      <c r="K156" t="s">
        <v>38</v>
      </c>
      <c r="L156" t="s">
        <v>38</v>
      </c>
    </row>
    <row r="157" spans="1:12">
      <c r="A157" t="s">
        <v>420</v>
      </c>
      <c r="B157">
        <v>5</v>
      </c>
      <c r="C157">
        <v>54</v>
      </c>
      <c r="D157">
        <v>30</v>
      </c>
      <c r="E157">
        <v>2</v>
      </c>
      <c r="F157">
        <v>10</v>
      </c>
      <c r="G157">
        <v>13</v>
      </c>
      <c r="H157">
        <v>5</v>
      </c>
      <c r="I157" s="38">
        <v>6.6666666666666693E-2</v>
      </c>
      <c r="J157">
        <v>0.33333333333333298</v>
      </c>
      <c r="K157">
        <v>0.43333333333333302</v>
      </c>
      <c r="L157">
        <v>0.16666666666666699</v>
      </c>
    </row>
    <row r="158" spans="1:12">
      <c r="A158" t="s">
        <v>420</v>
      </c>
      <c r="B158">
        <v>5</v>
      </c>
      <c r="C158">
        <v>55</v>
      </c>
      <c r="D158">
        <v>27</v>
      </c>
      <c r="E158">
        <v>10</v>
      </c>
      <c r="F158">
        <v>6</v>
      </c>
      <c r="G158">
        <v>6</v>
      </c>
      <c r="H158">
        <v>5</v>
      </c>
      <c r="I158">
        <v>0.37037037037037002</v>
      </c>
      <c r="J158">
        <v>0.22222222222222199</v>
      </c>
      <c r="K158">
        <v>0.22222222222222199</v>
      </c>
      <c r="L158">
        <v>0.18518518518518501</v>
      </c>
    </row>
    <row r="159" spans="1:12">
      <c r="A159" t="s">
        <v>420</v>
      </c>
      <c r="B159">
        <v>5</v>
      </c>
      <c r="C159">
        <v>56</v>
      </c>
      <c r="D159">
        <v>21</v>
      </c>
      <c r="E159">
        <v>6</v>
      </c>
      <c r="F159">
        <v>9</v>
      </c>
      <c r="G159">
        <v>6</v>
      </c>
      <c r="H159">
        <v>0</v>
      </c>
      <c r="I159">
        <v>0.28571428571428598</v>
      </c>
      <c r="J159">
        <v>0.42857142857142899</v>
      </c>
      <c r="K159">
        <v>0.28571428571428598</v>
      </c>
      <c r="L159">
        <v>0</v>
      </c>
    </row>
    <row r="160" spans="1:12">
      <c r="A160" t="s">
        <v>420</v>
      </c>
      <c r="B160">
        <v>6</v>
      </c>
      <c r="C160">
        <v>2</v>
      </c>
      <c r="D160">
        <v>33</v>
      </c>
      <c r="E160">
        <v>5</v>
      </c>
      <c r="F160">
        <v>22</v>
      </c>
      <c r="G160">
        <v>3</v>
      </c>
      <c r="H160">
        <v>3</v>
      </c>
      <c r="I160">
        <v>0.15151515151515199</v>
      </c>
      <c r="J160">
        <v>0.66666666666666696</v>
      </c>
      <c r="K160" s="38">
        <v>9.0909090909090898E-2</v>
      </c>
      <c r="L160" s="38">
        <v>9.0909090909090898E-2</v>
      </c>
    </row>
    <row r="161" spans="1:12">
      <c r="A161" t="s">
        <v>420</v>
      </c>
      <c r="B161">
        <v>6</v>
      </c>
      <c r="C161">
        <v>3</v>
      </c>
      <c r="D161">
        <v>31</v>
      </c>
      <c r="E161">
        <v>6</v>
      </c>
      <c r="F161">
        <v>12</v>
      </c>
      <c r="G161">
        <v>6</v>
      </c>
      <c r="H161">
        <v>7</v>
      </c>
      <c r="I161">
        <v>0.19354838709677399</v>
      </c>
      <c r="J161">
        <v>0.38709677419354799</v>
      </c>
      <c r="K161">
        <v>0.19354838709677399</v>
      </c>
      <c r="L161">
        <v>0.225806451612903</v>
      </c>
    </row>
    <row r="162" spans="1:12">
      <c r="A162" t="s">
        <v>420</v>
      </c>
      <c r="B162">
        <v>6</v>
      </c>
      <c r="C162">
        <v>4</v>
      </c>
      <c r="D162">
        <v>6</v>
      </c>
      <c r="E162">
        <v>2</v>
      </c>
      <c r="F162">
        <v>3</v>
      </c>
      <c r="G162">
        <v>1</v>
      </c>
      <c r="H162">
        <v>0</v>
      </c>
      <c r="I162">
        <v>0.33333333333333298</v>
      </c>
      <c r="J162">
        <v>0.5</v>
      </c>
      <c r="K162">
        <v>0.16666666666666699</v>
      </c>
      <c r="L162">
        <v>0</v>
      </c>
    </row>
    <row r="163" spans="1:12">
      <c r="A163" t="s">
        <v>420</v>
      </c>
      <c r="B163">
        <v>6</v>
      </c>
      <c r="C163">
        <v>5</v>
      </c>
      <c r="D163">
        <v>3581</v>
      </c>
      <c r="E163">
        <v>1472</v>
      </c>
      <c r="F163">
        <v>1347</v>
      </c>
      <c r="G163">
        <v>464</v>
      </c>
      <c r="H163">
        <v>298</v>
      </c>
      <c r="I163">
        <v>0.411058363585591</v>
      </c>
      <c r="J163">
        <v>0.37615191287349897</v>
      </c>
      <c r="K163">
        <v>0.129572745043284</v>
      </c>
      <c r="L163" s="38">
        <v>8.3216978497626395E-2</v>
      </c>
    </row>
    <row r="164" spans="1:12">
      <c r="A164" t="s">
        <v>420</v>
      </c>
      <c r="B164">
        <v>6</v>
      </c>
      <c r="C164">
        <v>6</v>
      </c>
      <c r="D164">
        <v>18</v>
      </c>
      <c r="E164">
        <v>6</v>
      </c>
      <c r="F164">
        <v>9</v>
      </c>
      <c r="G164">
        <v>1</v>
      </c>
      <c r="H164">
        <v>2</v>
      </c>
      <c r="I164">
        <v>0.33333333333333298</v>
      </c>
      <c r="J164">
        <v>0.5</v>
      </c>
      <c r="K164" s="38">
        <v>5.5555555555555601E-2</v>
      </c>
      <c r="L164">
        <v>0.11111111111111099</v>
      </c>
    </row>
    <row r="165" spans="1:12">
      <c r="A165" t="s">
        <v>420</v>
      </c>
      <c r="B165">
        <v>6</v>
      </c>
      <c r="C165">
        <v>7</v>
      </c>
      <c r="D165">
        <v>109</v>
      </c>
      <c r="E165">
        <v>9</v>
      </c>
      <c r="F165">
        <v>43</v>
      </c>
      <c r="G165">
        <v>27</v>
      </c>
      <c r="H165">
        <v>30</v>
      </c>
      <c r="I165" s="38">
        <v>8.2568807339449504E-2</v>
      </c>
      <c r="J165">
        <v>0.394495412844037</v>
      </c>
      <c r="K165">
        <v>0.247706422018349</v>
      </c>
      <c r="L165">
        <v>0.27522935779816499</v>
      </c>
    </row>
    <row r="166" spans="1:12">
      <c r="A166" t="s">
        <v>420</v>
      </c>
      <c r="B166">
        <v>6</v>
      </c>
      <c r="C166">
        <v>8</v>
      </c>
      <c r="D166">
        <v>19</v>
      </c>
      <c r="E166">
        <v>2</v>
      </c>
      <c r="F166">
        <v>7</v>
      </c>
      <c r="G166">
        <v>7</v>
      </c>
      <c r="H166">
        <v>3</v>
      </c>
      <c r="I166">
        <v>0.105263157894737</v>
      </c>
      <c r="J166">
        <v>0.36842105263157898</v>
      </c>
      <c r="K166">
        <v>0.36842105263157898</v>
      </c>
      <c r="L166">
        <v>0.157894736842105</v>
      </c>
    </row>
    <row r="167" spans="1:12">
      <c r="A167" t="s">
        <v>420</v>
      </c>
      <c r="B167">
        <v>6</v>
      </c>
      <c r="C167">
        <v>9</v>
      </c>
      <c r="D167">
        <v>11</v>
      </c>
      <c r="E167">
        <v>3</v>
      </c>
      <c r="F167">
        <v>5</v>
      </c>
      <c r="G167">
        <v>2</v>
      </c>
      <c r="H167">
        <v>1</v>
      </c>
      <c r="I167">
        <v>0.27272727272727298</v>
      </c>
      <c r="J167">
        <v>0.45454545454545497</v>
      </c>
      <c r="K167">
        <v>0.18181818181818199</v>
      </c>
      <c r="L167" s="38">
        <v>9.0909090909090898E-2</v>
      </c>
    </row>
    <row r="168" spans="1:12">
      <c r="A168" t="s">
        <v>420</v>
      </c>
      <c r="B168">
        <v>6</v>
      </c>
      <c r="C168">
        <v>10</v>
      </c>
      <c r="D168">
        <v>12</v>
      </c>
      <c r="E168">
        <v>2</v>
      </c>
      <c r="F168">
        <v>8</v>
      </c>
      <c r="G168">
        <v>1</v>
      </c>
      <c r="H168">
        <v>1</v>
      </c>
      <c r="I168">
        <v>0.16666666666666699</v>
      </c>
      <c r="J168">
        <v>0.66666666666666696</v>
      </c>
      <c r="K168" s="38">
        <v>8.3333333333333301E-2</v>
      </c>
      <c r="L168" s="38">
        <v>8.3333333333333301E-2</v>
      </c>
    </row>
    <row r="169" spans="1:12">
      <c r="A169" t="s">
        <v>420</v>
      </c>
      <c r="B169">
        <v>6</v>
      </c>
      <c r="C169">
        <v>11</v>
      </c>
      <c r="D169">
        <v>32</v>
      </c>
      <c r="E169">
        <v>18</v>
      </c>
      <c r="F169">
        <v>11</v>
      </c>
      <c r="G169">
        <v>2</v>
      </c>
      <c r="H169">
        <v>1</v>
      </c>
      <c r="I169">
        <v>0.5625</v>
      </c>
      <c r="J169">
        <v>0.34375</v>
      </c>
      <c r="K169">
        <v>6.25E-2</v>
      </c>
      <c r="L169">
        <v>3.125E-2</v>
      </c>
    </row>
    <row r="170" spans="1:12">
      <c r="A170" t="s">
        <v>420</v>
      </c>
      <c r="B170">
        <v>6</v>
      </c>
      <c r="C170">
        <v>12</v>
      </c>
      <c r="D170">
        <v>31</v>
      </c>
      <c r="E170">
        <v>7</v>
      </c>
      <c r="F170">
        <v>17</v>
      </c>
      <c r="G170">
        <v>5</v>
      </c>
      <c r="H170">
        <v>2</v>
      </c>
      <c r="I170">
        <v>0.225806451612903</v>
      </c>
      <c r="J170">
        <v>0.54838709677419395</v>
      </c>
      <c r="K170">
        <v>0.16129032258064499</v>
      </c>
      <c r="L170" s="38">
        <v>6.4516129032258104E-2</v>
      </c>
    </row>
    <row r="171" spans="1:12">
      <c r="A171" t="s">
        <v>420</v>
      </c>
      <c r="B171">
        <v>6</v>
      </c>
      <c r="C171">
        <v>13</v>
      </c>
      <c r="D171">
        <v>54</v>
      </c>
      <c r="E171">
        <v>17</v>
      </c>
      <c r="F171">
        <v>21</v>
      </c>
      <c r="G171">
        <v>12</v>
      </c>
      <c r="H171">
        <v>4</v>
      </c>
      <c r="I171">
        <v>0.31481481481481499</v>
      </c>
      <c r="J171">
        <v>0.38888888888888901</v>
      </c>
      <c r="K171">
        <v>0.22222222222222199</v>
      </c>
      <c r="L171" s="38">
        <v>7.4074074074074098E-2</v>
      </c>
    </row>
    <row r="172" spans="1:12">
      <c r="A172" t="s">
        <v>420</v>
      </c>
      <c r="B172">
        <v>6</v>
      </c>
      <c r="C172">
        <v>14</v>
      </c>
      <c r="D172">
        <v>92</v>
      </c>
      <c r="E172">
        <v>17</v>
      </c>
      <c r="F172">
        <v>42</v>
      </c>
      <c r="G172">
        <v>18</v>
      </c>
      <c r="H172">
        <v>15</v>
      </c>
      <c r="I172">
        <v>0.184782608695652</v>
      </c>
      <c r="J172">
        <v>0.45652173913043498</v>
      </c>
      <c r="K172">
        <v>0.19565217391304299</v>
      </c>
      <c r="L172">
        <v>0.16304347826087001</v>
      </c>
    </row>
    <row r="173" spans="1:12">
      <c r="A173" t="s">
        <v>420</v>
      </c>
      <c r="B173">
        <v>6</v>
      </c>
      <c r="C173">
        <v>15</v>
      </c>
      <c r="D173">
        <v>36</v>
      </c>
      <c r="E173">
        <v>3</v>
      </c>
      <c r="F173">
        <v>15</v>
      </c>
      <c r="G173">
        <v>10</v>
      </c>
      <c r="H173">
        <v>8</v>
      </c>
      <c r="I173" s="38">
        <v>8.3333333333333301E-2</v>
      </c>
      <c r="J173">
        <v>0.41666666666666702</v>
      </c>
      <c r="K173">
        <v>0.27777777777777801</v>
      </c>
      <c r="L173">
        <v>0.22222222222222199</v>
      </c>
    </row>
    <row r="174" spans="1:12">
      <c r="A174" t="s">
        <v>420</v>
      </c>
      <c r="B174">
        <v>6</v>
      </c>
      <c r="C174">
        <v>16</v>
      </c>
      <c r="D174">
        <v>1049</v>
      </c>
      <c r="E174">
        <v>443</v>
      </c>
      <c r="F174">
        <v>399</v>
      </c>
      <c r="G174">
        <v>130</v>
      </c>
      <c r="H174">
        <v>77</v>
      </c>
      <c r="I174">
        <v>0.42230695900858001</v>
      </c>
      <c r="J174">
        <v>0.38036224976167798</v>
      </c>
      <c r="K174">
        <v>0.123927550047664</v>
      </c>
      <c r="L174" s="38">
        <v>7.3403241182078194E-2</v>
      </c>
    </row>
    <row r="175" spans="1:12">
      <c r="A175" t="s">
        <v>420</v>
      </c>
      <c r="B175">
        <v>6</v>
      </c>
      <c r="C175">
        <v>17</v>
      </c>
      <c r="D175">
        <v>269</v>
      </c>
      <c r="E175">
        <v>79</v>
      </c>
      <c r="F175">
        <v>119</v>
      </c>
      <c r="G175">
        <v>40</v>
      </c>
      <c r="H175">
        <v>31</v>
      </c>
      <c r="I175">
        <v>0.29368029739777002</v>
      </c>
      <c r="J175">
        <v>0.44237918215613398</v>
      </c>
      <c r="K175">
        <v>0.14869888475836401</v>
      </c>
      <c r="L175">
        <v>0.11524163568773201</v>
      </c>
    </row>
    <row r="176" spans="1:12">
      <c r="A176" t="s">
        <v>420</v>
      </c>
      <c r="B176">
        <v>6</v>
      </c>
      <c r="C176">
        <v>18</v>
      </c>
      <c r="D176">
        <v>26</v>
      </c>
      <c r="E176">
        <v>9</v>
      </c>
      <c r="F176">
        <v>15</v>
      </c>
      <c r="G176">
        <v>2</v>
      </c>
      <c r="H176">
        <v>0</v>
      </c>
      <c r="I176">
        <v>0.34615384615384598</v>
      </c>
      <c r="J176">
        <v>0.57692307692307698</v>
      </c>
      <c r="K176" s="38">
        <v>7.69230769230769E-2</v>
      </c>
      <c r="L176">
        <v>0</v>
      </c>
    </row>
    <row r="177" spans="1:12">
      <c r="A177" t="s">
        <v>420</v>
      </c>
      <c r="B177">
        <v>6</v>
      </c>
      <c r="C177">
        <v>19</v>
      </c>
      <c r="D177">
        <v>8</v>
      </c>
      <c r="E177">
        <v>1</v>
      </c>
      <c r="F177">
        <v>4</v>
      </c>
      <c r="G177">
        <v>2</v>
      </c>
      <c r="H177">
        <v>1</v>
      </c>
      <c r="I177">
        <v>0.125</v>
      </c>
      <c r="J177">
        <v>0.5</v>
      </c>
      <c r="K177">
        <v>0.25</v>
      </c>
      <c r="L177">
        <v>0.125</v>
      </c>
    </row>
    <row r="178" spans="1:12">
      <c r="A178" t="s">
        <v>420</v>
      </c>
      <c r="B178">
        <v>6</v>
      </c>
      <c r="C178">
        <v>20</v>
      </c>
      <c r="D178">
        <v>7</v>
      </c>
      <c r="E178">
        <v>3</v>
      </c>
      <c r="F178">
        <v>3</v>
      </c>
      <c r="G178">
        <v>1</v>
      </c>
      <c r="H178">
        <v>0</v>
      </c>
      <c r="I178">
        <v>0.42857142857142899</v>
      </c>
      <c r="J178">
        <v>0.42857142857142899</v>
      </c>
      <c r="K178">
        <v>0.14285714285714299</v>
      </c>
      <c r="L178">
        <v>0</v>
      </c>
    </row>
    <row r="179" spans="1:12">
      <c r="A179" t="s">
        <v>420</v>
      </c>
      <c r="B179">
        <v>6</v>
      </c>
      <c r="C179">
        <v>21</v>
      </c>
      <c r="D179">
        <v>27</v>
      </c>
      <c r="E179">
        <v>4</v>
      </c>
      <c r="F179">
        <v>13</v>
      </c>
      <c r="G179">
        <v>6</v>
      </c>
      <c r="H179">
        <v>4</v>
      </c>
      <c r="I179">
        <v>0.148148148148148</v>
      </c>
      <c r="J179">
        <v>0.48148148148148101</v>
      </c>
      <c r="K179">
        <v>0.22222222222222199</v>
      </c>
      <c r="L179">
        <v>0.148148148148148</v>
      </c>
    </row>
    <row r="180" spans="1:12">
      <c r="A180" t="s">
        <v>420</v>
      </c>
      <c r="B180">
        <v>6</v>
      </c>
      <c r="C180">
        <v>22</v>
      </c>
      <c r="D180">
        <v>343</v>
      </c>
      <c r="E180">
        <v>117</v>
      </c>
      <c r="F180">
        <v>153</v>
      </c>
      <c r="G180">
        <v>43</v>
      </c>
      <c r="H180">
        <v>30</v>
      </c>
      <c r="I180">
        <v>0.34110787172011697</v>
      </c>
      <c r="J180">
        <v>0.44606413994169097</v>
      </c>
      <c r="K180">
        <v>0.12536443148688001</v>
      </c>
      <c r="L180" s="38">
        <v>8.7463556851311894E-2</v>
      </c>
    </row>
    <row r="181" spans="1:12">
      <c r="A181" t="s">
        <v>420</v>
      </c>
      <c r="B181">
        <v>6</v>
      </c>
      <c r="C181">
        <v>23</v>
      </c>
      <c r="D181">
        <v>9</v>
      </c>
      <c r="E181">
        <v>4</v>
      </c>
      <c r="F181">
        <v>3</v>
      </c>
      <c r="G181">
        <v>1</v>
      </c>
      <c r="H181">
        <v>1</v>
      </c>
      <c r="I181">
        <v>0.44444444444444398</v>
      </c>
      <c r="J181">
        <v>0.33333333333333298</v>
      </c>
      <c r="K181">
        <v>0.11111111111111099</v>
      </c>
      <c r="L181">
        <v>0.11111111111111099</v>
      </c>
    </row>
    <row r="182" spans="1:12">
      <c r="A182" t="s">
        <v>420</v>
      </c>
      <c r="B182">
        <v>6</v>
      </c>
      <c r="C182">
        <v>24</v>
      </c>
      <c r="D182">
        <v>713</v>
      </c>
      <c r="E182">
        <v>294</v>
      </c>
      <c r="F182">
        <v>298</v>
      </c>
      <c r="G182">
        <v>84</v>
      </c>
      <c r="H182">
        <v>37</v>
      </c>
      <c r="I182">
        <v>0.41234221598878001</v>
      </c>
      <c r="J182">
        <v>0.417952314165498</v>
      </c>
      <c r="K182">
        <v>0.11781206171108</v>
      </c>
      <c r="L182" s="38">
        <v>5.1893408134642403E-2</v>
      </c>
    </row>
    <row r="183" spans="1:12">
      <c r="A183" t="s">
        <v>420</v>
      </c>
      <c r="B183">
        <v>6</v>
      </c>
      <c r="C183">
        <v>25</v>
      </c>
      <c r="D183">
        <v>133</v>
      </c>
      <c r="E183">
        <v>38</v>
      </c>
      <c r="F183">
        <v>58</v>
      </c>
      <c r="G183">
        <v>25</v>
      </c>
      <c r="H183">
        <v>12</v>
      </c>
      <c r="I183">
        <v>0.28571428571428598</v>
      </c>
      <c r="J183">
        <v>0.43609022556390997</v>
      </c>
      <c r="K183">
        <v>0.18796992481203001</v>
      </c>
      <c r="L183" s="38">
        <v>9.0225563909774403E-2</v>
      </c>
    </row>
    <row r="184" spans="1:12">
      <c r="A184" t="s">
        <v>420</v>
      </c>
      <c r="B184">
        <v>6</v>
      </c>
      <c r="C184">
        <v>27</v>
      </c>
      <c r="D184">
        <v>10</v>
      </c>
      <c r="E184">
        <v>3</v>
      </c>
      <c r="F184">
        <v>5</v>
      </c>
      <c r="G184">
        <v>2</v>
      </c>
      <c r="H184">
        <v>0</v>
      </c>
      <c r="I184">
        <v>0.3</v>
      </c>
      <c r="J184">
        <v>0.5</v>
      </c>
      <c r="K184">
        <v>0.2</v>
      </c>
      <c r="L184">
        <v>0</v>
      </c>
    </row>
    <row r="185" spans="1:12">
      <c r="A185" t="s">
        <v>420</v>
      </c>
      <c r="B185">
        <v>6</v>
      </c>
      <c r="C185">
        <v>28</v>
      </c>
      <c r="D185">
        <v>193</v>
      </c>
      <c r="E185">
        <v>79</v>
      </c>
      <c r="F185">
        <v>69</v>
      </c>
      <c r="G185">
        <v>26</v>
      </c>
      <c r="H185">
        <v>19</v>
      </c>
      <c r="I185">
        <v>0.409326424870466</v>
      </c>
      <c r="J185">
        <v>0.35751295336787597</v>
      </c>
      <c r="K185">
        <v>0.13471502590673601</v>
      </c>
      <c r="L185" s="38">
        <v>9.8445595854922296E-2</v>
      </c>
    </row>
    <row r="186" spans="1:12">
      <c r="A186" t="s">
        <v>420</v>
      </c>
      <c r="B186">
        <v>6</v>
      </c>
      <c r="C186">
        <v>29</v>
      </c>
      <c r="D186">
        <v>22</v>
      </c>
      <c r="E186">
        <v>3</v>
      </c>
      <c r="F186">
        <v>8</v>
      </c>
      <c r="G186">
        <v>10</v>
      </c>
      <c r="H186">
        <v>1</v>
      </c>
      <c r="I186">
        <v>0.13636363636363599</v>
      </c>
      <c r="J186">
        <v>0.36363636363636398</v>
      </c>
      <c r="K186">
        <v>0.45454545454545497</v>
      </c>
      <c r="L186" s="38">
        <v>4.5454545454545497E-2</v>
      </c>
    </row>
    <row r="187" spans="1:12">
      <c r="A187" t="s">
        <v>420</v>
      </c>
      <c r="B187">
        <v>6</v>
      </c>
      <c r="C187">
        <v>30</v>
      </c>
      <c r="D187">
        <v>31</v>
      </c>
      <c r="E187">
        <v>6</v>
      </c>
      <c r="F187">
        <v>13</v>
      </c>
      <c r="G187">
        <v>10</v>
      </c>
      <c r="H187">
        <v>2</v>
      </c>
      <c r="I187">
        <v>0.19354838709677399</v>
      </c>
      <c r="J187">
        <v>0.41935483870967699</v>
      </c>
      <c r="K187">
        <v>0.32258064516128998</v>
      </c>
      <c r="L187" s="38">
        <v>6.4516129032258104E-2</v>
      </c>
    </row>
    <row r="188" spans="1:12">
      <c r="A188" t="s">
        <v>420</v>
      </c>
      <c r="B188">
        <v>6</v>
      </c>
      <c r="C188">
        <v>31</v>
      </c>
      <c r="D188">
        <v>295</v>
      </c>
      <c r="E188">
        <v>27</v>
      </c>
      <c r="F188">
        <v>90</v>
      </c>
      <c r="G188">
        <v>78</v>
      </c>
      <c r="H188">
        <v>100</v>
      </c>
      <c r="I188" s="38">
        <v>9.1525423728813601E-2</v>
      </c>
      <c r="J188">
        <v>0.305084745762712</v>
      </c>
      <c r="K188">
        <v>0.264406779661017</v>
      </c>
      <c r="L188">
        <v>0.338983050847458</v>
      </c>
    </row>
    <row r="189" spans="1:12">
      <c r="A189" t="s">
        <v>420</v>
      </c>
      <c r="B189">
        <v>6</v>
      </c>
      <c r="C189">
        <v>32</v>
      </c>
      <c r="D189">
        <v>135</v>
      </c>
      <c r="E189">
        <v>12</v>
      </c>
      <c r="F189">
        <v>42</v>
      </c>
      <c r="G189">
        <v>28</v>
      </c>
      <c r="H189">
        <v>53</v>
      </c>
      <c r="I189" s="38">
        <v>8.8888888888888906E-2</v>
      </c>
      <c r="J189">
        <v>0.31111111111111101</v>
      </c>
      <c r="K189">
        <v>0.20740740740740701</v>
      </c>
      <c r="L189">
        <v>0.39259259259259299</v>
      </c>
    </row>
    <row r="190" spans="1:12">
      <c r="A190" t="s">
        <v>420</v>
      </c>
      <c r="B190">
        <v>6</v>
      </c>
      <c r="C190">
        <v>33</v>
      </c>
      <c r="D190">
        <v>1220</v>
      </c>
      <c r="E190">
        <v>421</v>
      </c>
      <c r="F190">
        <v>503</v>
      </c>
      <c r="G190">
        <v>192</v>
      </c>
      <c r="H190">
        <v>104</v>
      </c>
      <c r="I190">
        <v>0.34508196721311502</v>
      </c>
      <c r="J190">
        <v>0.41229508196721298</v>
      </c>
      <c r="K190">
        <v>0.15737704918032799</v>
      </c>
      <c r="L190" s="38">
        <v>8.5245901639344299E-2</v>
      </c>
    </row>
    <row r="191" spans="1:12">
      <c r="A191" t="s">
        <v>420</v>
      </c>
      <c r="B191">
        <v>6</v>
      </c>
      <c r="C191">
        <v>34</v>
      </c>
      <c r="D191">
        <v>36</v>
      </c>
      <c r="E191">
        <v>9</v>
      </c>
      <c r="F191">
        <v>17</v>
      </c>
      <c r="G191">
        <v>3</v>
      </c>
      <c r="H191">
        <v>7</v>
      </c>
      <c r="I191">
        <v>0.25</v>
      </c>
      <c r="J191">
        <v>0.47222222222222199</v>
      </c>
      <c r="K191" s="38">
        <v>8.3333333333333301E-2</v>
      </c>
      <c r="L191">
        <v>0.194444444444444</v>
      </c>
    </row>
    <row r="192" spans="1:12">
      <c r="A192" t="s">
        <v>420</v>
      </c>
      <c r="B192">
        <v>6</v>
      </c>
      <c r="C192">
        <v>35</v>
      </c>
      <c r="D192">
        <v>49</v>
      </c>
      <c r="E192">
        <v>14</v>
      </c>
      <c r="F192">
        <v>21</v>
      </c>
      <c r="G192">
        <v>4</v>
      </c>
      <c r="H192">
        <v>10</v>
      </c>
      <c r="I192">
        <v>0.28571428571428598</v>
      </c>
      <c r="J192">
        <v>0.42857142857142899</v>
      </c>
      <c r="K192" s="38">
        <v>8.1632653061224497E-2</v>
      </c>
      <c r="L192">
        <v>0.20408163265306101</v>
      </c>
    </row>
    <row r="193" spans="1:12">
      <c r="A193" t="s">
        <v>420</v>
      </c>
      <c r="B193">
        <v>6</v>
      </c>
      <c r="C193">
        <v>36</v>
      </c>
      <c r="D193">
        <v>114</v>
      </c>
      <c r="E193">
        <v>26</v>
      </c>
      <c r="F193">
        <v>43</v>
      </c>
      <c r="G193">
        <v>26</v>
      </c>
      <c r="H193">
        <v>19</v>
      </c>
      <c r="I193">
        <v>0.22807017543859601</v>
      </c>
      <c r="J193">
        <v>0.37719298245614002</v>
      </c>
      <c r="K193">
        <v>0.22807017543859601</v>
      </c>
      <c r="L193">
        <v>0.16666666666666699</v>
      </c>
    </row>
    <row r="194" spans="1:12">
      <c r="A194" t="s">
        <v>420</v>
      </c>
      <c r="B194">
        <v>6</v>
      </c>
      <c r="C194">
        <v>37</v>
      </c>
      <c r="D194">
        <v>131</v>
      </c>
      <c r="E194">
        <v>25</v>
      </c>
      <c r="F194">
        <v>42</v>
      </c>
      <c r="G194">
        <v>21</v>
      </c>
      <c r="H194">
        <v>43</v>
      </c>
      <c r="I194">
        <v>0.19083969465648901</v>
      </c>
      <c r="J194">
        <v>0.32061068702290102</v>
      </c>
      <c r="K194">
        <v>0.16030534351145001</v>
      </c>
      <c r="L194">
        <v>0.32824427480916002</v>
      </c>
    </row>
    <row r="195" spans="1:12">
      <c r="A195" t="s">
        <v>420</v>
      </c>
      <c r="B195">
        <v>6</v>
      </c>
      <c r="C195">
        <v>38</v>
      </c>
      <c r="D195">
        <v>2</v>
      </c>
      <c r="E195">
        <v>1</v>
      </c>
      <c r="F195">
        <v>1</v>
      </c>
      <c r="G195">
        <v>0</v>
      </c>
      <c r="H195">
        <v>0</v>
      </c>
      <c r="I195" t="s">
        <v>38</v>
      </c>
      <c r="J195" t="s">
        <v>38</v>
      </c>
      <c r="K195" t="s">
        <v>38</v>
      </c>
      <c r="L195" t="s">
        <v>38</v>
      </c>
    </row>
    <row r="196" spans="1:12">
      <c r="A196" t="s">
        <v>420</v>
      </c>
      <c r="B196">
        <v>6</v>
      </c>
      <c r="C196">
        <v>39</v>
      </c>
      <c r="D196">
        <v>45</v>
      </c>
      <c r="E196">
        <v>12</v>
      </c>
      <c r="F196">
        <v>22</v>
      </c>
      <c r="G196">
        <v>8</v>
      </c>
      <c r="H196">
        <v>3</v>
      </c>
      <c r="I196">
        <v>0.266666666666667</v>
      </c>
      <c r="J196">
        <v>0.48888888888888898</v>
      </c>
      <c r="K196">
        <v>0.17777777777777801</v>
      </c>
      <c r="L196" s="38">
        <v>6.6666666666666693E-2</v>
      </c>
    </row>
    <row r="197" spans="1:12">
      <c r="A197" t="s">
        <v>420</v>
      </c>
      <c r="B197">
        <v>6</v>
      </c>
      <c r="C197">
        <v>40</v>
      </c>
      <c r="D197">
        <v>12</v>
      </c>
      <c r="E197">
        <v>6</v>
      </c>
      <c r="F197">
        <v>4</v>
      </c>
      <c r="G197">
        <v>1</v>
      </c>
      <c r="H197">
        <v>1</v>
      </c>
      <c r="I197">
        <v>0.5</v>
      </c>
      <c r="J197">
        <v>0.33333333333333298</v>
      </c>
      <c r="K197" s="38">
        <v>8.3333333333333301E-2</v>
      </c>
      <c r="L197" s="38">
        <v>8.3333333333333301E-2</v>
      </c>
    </row>
    <row r="198" spans="1:12">
      <c r="A198" t="s">
        <v>420</v>
      </c>
      <c r="B198">
        <v>6</v>
      </c>
      <c r="C198">
        <v>42</v>
      </c>
      <c r="D198">
        <v>95</v>
      </c>
      <c r="E198">
        <v>33</v>
      </c>
      <c r="F198">
        <v>34</v>
      </c>
      <c r="G198">
        <v>17</v>
      </c>
      <c r="H198">
        <v>11</v>
      </c>
      <c r="I198">
        <v>0.34736842105263199</v>
      </c>
      <c r="J198">
        <v>0.35789473684210499</v>
      </c>
      <c r="K198">
        <v>0.17894736842105299</v>
      </c>
      <c r="L198">
        <v>0.115789473684211</v>
      </c>
    </row>
    <row r="199" spans="1:12">
      <c r="A199" t="s">
        <v>420</v>
      </c>
      <c r="B199">
        <v>6</v>
      </c>
      <c r="C199">
        <v>43</v>
      </c>
      <c r="D199">
        <v>10</v>
      </c>
      <c r="E199">
        <v>6</v>
      </c>
      <c r="F199">
        <v>3</v>
      </c>
      <c r="G199">
        <v>1</v>
      </c>
      <c r="H199">
        <v>0</v>
      </c>
      <c r="I199">
        <v>0.6</v>
      </c>
      <c r="J199">
        <v>0.3</v>
      </c>
      <c r="K199">
        <v>0.1</v>
      </c>
      <c r="L199">
        <v>0</v>
      </c>
    </row>
    <row r="200" spans="1:12">
      <c r="A200" t="s">
        <v>420</v>
      </c>
      <c r="B200">
        <v>6</v>
      </c>
      <c r="C200">
        <v>44</v>
      </c>
      <c r="D200">
        <v>9</v>
      </c>
      <c r="E200">
        <v>4</v>
      </c>
      <c r="F200">
        <v>4</v>
      </c>
      <c r="G200">
        <v>0</v>
      </c>
      <c r="H200">
        <v>1</v>
      </c>
      <c r="I200">
        <v>0.44444444444444398</v>
      </c>
      <c r="J200">
        <v>0.44444444444444398</v>
      </c>
      <c r="K200">
        <v>0</v>
      </c>
      <c r="L200">
        <v>0.11111111111111099</v>
      </c>
    </row>
    <row r="201" spans="1:12">
      <c r="A201" t="s">
        <v>420</v>
      </c>
      <c r="B201">
        <v>6</v>
      </c>
      <c r="C201">
        <v>45</v>
      </c>
      <c r="D201">
        <v>49</v>
      </c>
      <c r="E201">
        <v>3</v>
      </c>
      <c r="F201">
        <v>14</v>
      </c>
      <c r="G201">
        <v>15</v>
      </c>
      <c r="H201">
        <v>17</v>
      </c>
      <c r="I201" s="38">
        <v>6.1224489795918401E-2</v>
      </c>
      <c r="J201">
        <v>0.28571428571428598</v>
      </c>
      <c r="K201">
        <v>0.30612244897959201</v>
      </c>
      <c r="L201">
        <v>0.34693877551020402</v>
      </c>
    </row>
    <row r="202" spans="1:12">
      <c r="A202" t="s">
        <v>420</v>
      </c>
      <c r="B202">
        <v>6</v>
      </c>
      <c r="C202">
        <v>46</v>
      </c>
      <c r="D202">
        <v>10</v>
      </c>
      <c r="E202">
        <v>1</v>
      </c>
      <c r="F202">
        <v>4</v>
      </c>
      <c r="G202">
        <v>5</v>
      </c>
      <c r="H202">
        <v>0</v>
      </c>
      <c r="I202">
        <v>0.1</v>
      </c>
      <c r="J202">
        <v>0.4</v>
      </c>
      <c r="K202">
        <v>0.5</v>
      </c>
      <c r="L202">
        <v>0</v>
      </c>
    </row>
    <row r="203" spans="1:12">
      <c r="A203" t="s">
        <v>420</v>
      </c>
      <c r="B203">
        <v>6</v>
      </c>
      <c r="C203">
        <v>47</v>
      </c>
      <c r="D203">
        <v>26</v>
      </c>
      <c r="E203">
        <v>9</v>
      </c>
      <c r="F203">
        <v>12</v>
      </c>
      <c r="G203">
        <v>3</v>
      </c>
      <c r="H203">
        <v>2</v>
      </c>
      <c r="I203">
        <v>0.34615384615384598</v>
      </c>
      <c r="J203">
        <v>0.46153846153846201</v>
      </c>
      <c r="K203">
        <v>0.115384615384615</v>
      </c>
      <c r="L203" s="38">
        <v>7.69230769230769E-2</v>
      </c>
    </row>
    <row r="204" spans="1:12">
      <c r="A204" t="s">
        <v>420</v>
      </c>
      <c r="B204">
        <v>6</v>
      </c>
      <c r="C204">
        <v>48</v>
      </c>
      <c r="D204">
        <v>52</v>
      </c>
      <c r="E204">
        <v>23</v>
      </c>
      <c r="F204">
        <v>23</v>
      </c>
      <c r="G204">
        <v>5</v>
      </c>
      <c r="H204">
        <v>1</v>
      </c>
      <c r="I204">
        <v>0.44230769230769201</v>
      </c>
      <c r="J204">
        <v>0.44230769230769201</v>
      </c>
      <c r="K204" s="38">
        <v>9.6153846153846201E-2</v>
      </c>
      <c r="L204" s="38">
        <v>1.9230769230769201E-2</v>
      </c>
    </row>
    <row r="205" spans="1:12">
      <c r="A205" t="s">
        <v>420</v>
      </c>
      <c r="B205">
        <v>6</v>
      </c>
      <c r="C205">
        <v>49</v>
      </c>
      <c r="D205">
        <v>36</v>
      </c>
      <c r="E205">
        <v>13</v>
      </c>
      <c r="F205">
        <v>16</v>
      </c>
      <c r="G205">
        <v>4</v>
      </c>
      <c r="H205">
        <v>3</v>
      </c>
      <c r="I205">
        <v>0.36111111111111099</v>
      </c>
      <c r="J205">
        <v>0.44444444444444398</v>
      </c>
      <c r="K205">
        <v>0.11111111111111099</v>
      </c>
      <c r="L205" s="38">
        <v>8.3333333333333301E-2</v>
      </c>
    </row>
    <row r="206" spans="1:12">
      <c r="A206" t="s">
        <v>420</v>
      </c>
      <c r="B206">
        <v>6</v>
      </c>
      <c r="C206">
        <v>50</v>
      </c>
      <c r="D206">
        <v>7</v>
      </c>
      <c r="E206">
        <v>2</v>
      </c>
      <c r="F206">
        <v>3</v>
      </c>
      <c r="G206">
        <v>1</v>
      </c>
      <c r="H206">
        <v>1</v>
      </c>
      <c r="I206">
        <v>0.28571428571428598</v>
      </c>
      <c r="J206">
        <v>0.42857142857142899</v>
      </c>
      <c r="K206">
        <v>0.14285714285714299</v>
      </c>
      <c r="L206">
        <v>0.14285714285714299</v>
      </c>
    </row>
    <row r="207" spans="1:12">
      <c r="A207" t="s">
        <v>420</v>
      </c>
      <c r="B207">
        <v>6</v>
      </c>
      <c r="C207">
        <v>51</v>
      </c>
      <c r="D207">
        <v>17</v>
      </c>
      <c r="E207">
        <v>1</v>
      </c>
      <c r="F207">
        <v>6</v>
      </c>
      <c r="G207">
        <v>8</v>
      </c>
      <c r="H207">
        <v>2</v>
      </c>
      <c r="I207" s="38">
        <v>5.8823529411764698E-2</v>
      </c>
      <c r="J207">
        <v>0.35294117647058798</v>
      </c>
      <c r="K207">
        <v>0.47058823529411797</v>
      </c>
      <c r="L207">
        <v>0.11764705882352899</v>
      </c>
    </row>
    <row r="208" spans="1:12">
      <c r="A208" t="s">
        <v>420</v>
      </c>
      <c r="B208">
        <v>6</v>
      </c>
      <c r="C208">
        <v>52</v>
      </c>
      <c r="D208">
        <v>80</v>
      </c>
      <c r="E208">
        <v>15</v>
      </c>
      <c r="F208">
        <v>32</v>
      </c>
      <c r="G208">
        <v>13</v>
      </c>
      <c r="H208">
        <v>20</v>
      </c>
      <c r="I208">
        <v>0.1875</v>
      </c>
      <c r="J208">
        <v>0.4</v>
      </c>
      <c r="K208">
        <v>0.16250000000000001</v>
      </c>
      <c r="L208">
        <v>0.25</v>
      </c>
    </row>
    <row r="209" spans="1:12">
      <c r="A209" t="s">
        <v>420</v>
      </c>
      <c r="B209">
        <v>6</v>
      </c>
      <c r="C209">
        <v>53</v>
      </c>
      <c r="D209">
        <v>2</v>
      </c>
      <c r="E209">
        <v>0</v>
      </c>
      <c r="F209">
        <v>1</v>
      </c>
      <c r="G209">
        <v>1</v>
      </c>
      <c r="H209">
        <v>0</v>
      </c>
      <c r="I209" t="s">
        <v>38</v>
      </c>
      <c r="J209" t="s">
        <v>38</v>
      </c>
      <c r="K209" t="s">
        <v>38</v>
      </c>
      <c r="L209" t="s">
        <v>38</v>
      </c>
    </row>
    <row r="210" spans="1:12">
      <c r="A210" t="s">
        <v>420</v>
      </c>
      <c r="B210">
        <v>6</v>
      </c>
      <c r="C210">
        <v>54</v>
      </c>
      <c r="D210">
        <v>25</v>
      </c>
      <c r="E210">
        <v>0</v>
      </c>
      <c r="F210">
        <v>6</v>
      </c>
      <c r="G210">
        <v>7</v>
      </c>
      <c r="H210">
        <v>12</v>
      </c>
      <c r="I210">
        <v>0</v>
      </c>
      <c r="J210">
        <v>0.24</v>
      </c>
      <c r="K210">
        <v>0.28000000000000003</v>
      </c>
      <c r="L210">
        <v>0.48</v>
      </c>
    </row>
    <row r="211" spans="1:12">
      <c r="A211" t="s">
        <v>420</v>
      </c>
      <c r="B211">
        <v>6</v>
      </c>
      <c r="C211">
        <v>55</v>
      </c>
      <c r="D211">
        <v>18</v>
      </c>
      <c r="E211">
        <v>2</v>
      </c>
      <c r="F211">
        <v>5</v>
      </c>
      <c r="G211">
        <v>5</v>
      </c>
      <c r="H211">
        <v>6</v>
      </c>
      <c r="I211">
        <v>0.11111111111111099</v>
      </c>
      <c r="J211">
        <v>0.27777777777777801</v>
      </c>
      <c r="K211">
        <v>0.27777777777777801</v>
      </c>
      <c r="L211">
        <v>0.33333333333333298</v>
      </c>
    </row>
    <row r="212" spans="1:12">
      <c r="A212" t="s">
        <v>420</v>
      </c>
      <c r="B212">
        <v>6</v>
      </c>
      <c r="C212">
        <v>56</v>
      </c>
      <c r="D212">
        <v>21</v>
      </c>
      <c r="E212">
        <v>5</v>
      </c>
      <c r="F212">
        <v>9</v>
      </c>
      <c r="G212">
        <v>6</v>
      </c>
      <c r="H212">
        <v>1</v>
      </c>
      <c r="I212">
        <v>0.238095238095238</v>
      </c>
      <c r="J212">
        <v>0.42857142857142899</v>
      </c>
      <c r="K212">
        <v>0.28571428571428598</v>
      </c>
      <c r="L212" s="38">
        <v>4.7619047619047603E-2</v>
      </c>
    </row>
    <row r="213" spans="1:12">
      <c r="A213" t="s">
        <v>420</v>
      </c>
      <c r="B213">
        <v>7</v>
      </c>
      <c r="C213">
        <v>2</v>
      </c>
      <c r="D213">
        <v>34</v>
      </c>
      <c r="E213">
        <v>7</v>
      </c>
      <c r="F213">
        <v>16</v>
      </c>
      <c r="G213">
        <v>8</v>
      </c>
      <c r="H213">
        <v>3</v>
      </c>
      <c r="I213">
        <v>0.20588235294117599</v>
      </c>
      <c r="J213">
        <v>0.47058823529411797</v>
      </c>
      <c r="K213">
        <v>0.23529411764705899</v>
      </c>
      <c r="L213" s="38">
        <v>8.8235294117647106E-2</v>
      </c>
    </row>
    <row r="214" spans="1:12">
      <c r="A214" t="s">
        <v>420</v>
      </c>
      <c r="B214">
        <v>7</v>
      </c>
      <c r="C214">
        <v>3</v>
      </c>
      <c r="D214">
        <v>34</v>
      </c>
      <c r="E214">
        <v>3</v>
      </c>
      <c r="F214">
        <v>18</v>
      </c>
      <c r="G214">
        <v>6</v>
      </c>
      <c r="H214">
        <v>7</v>
      </c>
      <c r="I214" s="38">
        <v>8.8235294117647106E-2</v>
      </c>
      <c r="J214">
        <v>0.52941176470588203</v>
      </c>
      <c r="K214">
        <v>0.17647058823529399</v>
      </c>
      <c r="L214">
        <v>0.20588235294117599</v>
      </c>
    </row>
    <row r="215" spans="1:12">
      <c r="A215" t="s">
        <v>420</v>
      </c>
      <c r="B215">
        <v>7</v>
      </c>
      <c r="C215">
        <v>4</v>
      </c>
      <c r="D215">
        <v>2</v>
      </c>
      <c r="E215">
        <v>1</v>
      </c>
      <c r="F215">
        <v>1</v>
      </c>
      <c r="G215">
        <v>0</v>
      </c>
      <c r="H215">
        <v>0</v>
      </c>
      <c r="I215" t="s">
        <v>38</v>
      </c>
      <c r="J215" t="s">
        <v>38</v>
      </c>
      <c r="K215" t="s">
        <v>38</v>
      </c>
      <c r="L215" t="s">
        <v>38</v>
      </c>
    </row>
    <row r="216" spans="1:12">
      <c r="A216" t="s">
        <v>420</v>
      </c>
      <c r="B216">
        <v>7</v>
      </c>
      <c r="C216">
        <v>5</v>
      </c>
      <c r="D216">
        <v>3672</v>
      </c>
      <c r="E216">
        <v>1210</v>
      </c>
      <c r="F216">
        <v>1461</v>
      </c>
      <c r="G216">
        <v>621</v>
      </c>
      <c r="H216">
        <v>380</v>
      </c>
      <c r="I216">
        <v>0.329520697167756</v>
      </c>
      <c r="J216">
        <v>0.39787581699346403</v>
      </c>
      <c r="K216">
        <v>0.16911764705882401</v>
      </c>
      <c r="L216">
        <v>0.103485838779956</v>
      </c>
    </row>
    <row r="217" spans="1:12">
      <c r="A217" t="s">
        <v>420</v>
      </c>
      <c r="B217">
        <v>7</v>
      </c>
      <c r="C217">
        <v>6</v>
      </c>
      <c r="D217">
        <v>23</v>
      </c>
      <c r="E217">
        <v>8</v>
      </c>
      <c r="F217">
        <v>9</v>
      </c>
      <c r="G217">
        <v>6</v>
      </c>
      <c r="H217">
        <v>0</v>
      </c>
      <c r="I217">
        <v>0.34782608695652201</v>
      </c>
      <c r="J217">
        <v>0.39130434782608697</v>
      </c>
      <c r="K217">
        <v>0.26086956521739102</v>
      </c>
      <c r="L217">
        <v>0</v>
      </c>
    </row>
    <row r="218" spans="1:12">
      <c r="A218" t="s">
        <v>420</v>
      </c>
      <c r="B218">
        <v>7</v>
      </c>
      <c r="C218">
        <v>7</v>
      </c>
      <c r="D218">
        <v>102</v>
      </c>
      <c r="E218">
        <v>6</v>
      </c>
      <c r="F218">
        <v>30</v>
      </c>
      <c r="G218">
        <v>36</v>
      </c>
      <c r="H218">
        <v>30</v>
      </c>
      <c r="I218" s="38">
        <v>5.8823529411764698E-2</v>
      </c>
      <c r="J218">
        <v>0.29411764705882398</v>
      </c>
      <c r="K218">
        <v>0.35294117647058798</v>
      </c>
      <c r="L218">
        <v>0.29411764705882398</v>
      </c>
    </row>
    <row r="219" spans="1:12">
      <c r="A219" t="s">
        <v>420</v>
      </c>
      <c r="B219">
        <v>7</v>
      </c>
      <c r="C219">
        <v>8</v>
      </c>
      <c r="D219">
        <v>13</v>
      </c>
      <c r="E219">
        <v>5</v>
      </c>
      <c r="F219">
        <v>8</v>
      </c>
      <c r="G219">
        <v>0</v>
      </c>
      <c r="H219">
        <v>0</v>
      </c>
      <c r="I219">
        <v>0.38461538461538503</v>
      </c>
      <c r="J219">
        <v>0.61538461538461497</v>
      </c>
      <c r="K219">
        <v>0</v>
      </c>
      <c r="L219">
        <v>0</v>
      </c>
    </row>
    <row r="220" spans="1:12">
      <c r="A220" t="s">
        <v>420</v>
      </c>
      <c r="B220">
        <v>7</v>
      </c>
      <c r="C220">
        <v>9</v>
      </c>
      <c r="D220">
        <v>11</v>
      </c>
      <c r="E220">
        <v>1</v>
      </c>
      <c r="F220">
        <v>6</v>
      </c>
      <c r="G220">
        <v>2</v>
      </c>
      <c r="H220">
        <v>2</v>
      </c>
      <c r="I220" s="38">
        <v>9.0909090909090898E-2</v>
      </c>
      <c r="J220">
        <v>0.54545454545454497</v>
      </c>
      <c r="K220">
        <v>0.18181818181818199</v>
      </c>
      <c r="L220">
        <v>0.18181818181818199</v>
      </c>
    </row>
    <row r="221" spans="1:12">
      <c r="A221" t="s">
        <v>420</v>
      </c>
      <c r="B221">
        <v>7</v>
      </c>
      <c r="C221">
        <v>10</v>
      </c>
      <c r="D221">
        <v>6</v>
      </c>
      <c r="E221">
        <v>1</v>
      </c>
      <c r="F221">
        <v>3</v>
      </c>
      <c r="G221">
        <v>2</v>
      </c>
      <c r="H221">
        <v>0</v>
      </c>
      <c r="I221">
        <v>0.16666666666666699</v>
      </c>
      <c r="J221">
        <v>0.5</v>
      </c>
      <c r="K221">
        <v>0.33333333333333298</v>
      </c>
      <c r="L221">
        <v>0</v>
      </c>
    </row>
    <row r="222" spans="1:12">
      <c r="A222" t="s">
        <v>420</v>
      </c>
      <c r="B222">
        <v>7</v>
      </c>
      <c r="C222">
        <v>11</v>
      </c>
      <c r="D222">
        <v>41</v>
      </c>
      <c r="E222">
        <v>16</v>
      </c>
      <c r="F222">
        <v>17</v>
      </c>
      <c r="G222">
        <v>5</v>
      </c>
      <c r="H222">
        <v>3</v>
      </c>
      <c r="I222">
        <v>0.39024390243902402</v>
      </c>
      <c r="J222">
        <v>0.41463414634146301</v>
      </c>
      <c r="K222">
        <v>0.12195121951219499</v>
      </c>
      <c r="L222" s="38">
        <v>7.3170731707317097E-2</v>
      </c>
    </row>
    <row r="223" spans="1:12">
      <c r="A223" t="s">
        <v>420</v>
      </c>
      <c r="B223">
        <v>7</v>
      </c>
      <c r="C223">
        <v>12</v>
      </c>
      <c r="D223">
        <v>33</v>
      </c>
      <c r="E223">
        <v>13</v>
      </c>
      <c r="F223">
        <v>17</v>
      </c>
      <c r="G223">
        <v>3</v>
      </c>
      <c r="H223">
        <v>0</v>
      </c>
      <c r="I223">
        <v>0.39393939393939398</v>
      </c>
      <c r="J223">
        <v>0.51515151515151503</v>
      </c>
      <c r="K223" s="38">
        <v>9.0909090909090898E-2</v>
      </c>
      <c r="L223">
        <v>0</v>
      </c>
    </row>
    <row r="224" spans="1:12">
      <c r="A224" t="s">
        <v>420</v>
      </c>
      <c r="B224">
        <v>7</v>
      </c>
      <c r="C224">
        <v>13</v>
      </c>
      <c r="D224">
        <v>53</v>
      </c>
      <c r="E224">
        <v>16</v>
      </c>
      <c r="F224">
        <v>22</v>
      </c>
      <c r="G224">
        <v>11</v>
      </c>
      <c r="H224">
        <v>4</v>
      </c>
      <c r="I224">
        <v>0.30188679245283001</v>
      </c>
      <c r="J224">
        <v>0.41509433962264197</v>
      </c>
      <c r="K224">
        <v>0.20754716981132099</v>
      </c>
      <c r="L224" s="38">
        <v>7.5471698113207503E-2</v>
      </c>
    </row>
    <row r="225" spans="1:12">
      <c r="A225" t="s">
        <v>420</v>
      </c>
      <c r="B225">
        <v>7</v>
      </c>
      <c r="C225">
        <v>14</v>
      </c>
      <c r="D225">
        <v>95</v>
      </c>
      <c r="E225">
        <v>26</v>
      </c>
      <c r="F225">
        <v>37</v>
      </c>
      <c r="G225">
        <v>23</v>
      </c>
      <c r="H225">
        <v>9</v>
      </c>
      <c r="I225">
        <v>0.27368421052631597</v>
      </c>
      <c r="J225">
        <v>0.38947368421052603</v>
      </c>
      <c r="K225">
        <v>0.24210526315789499</v>
      </c>
      <c r="L225" s="38">
        <v>9.4736842105263203E-2</v>
      </c>
    </row>
    <row r="226" spans="1:12">
      <c r="A226" t="s">
        <v>420</v>
      </c>
      <c r="B226">
        <v>7</v>
      </c>
      <c r="C226">
        <v>15</v>
      </c>
      <c r="D226">
        <v>30</v>
      </c>
      <c r="E226">
        <v>5</v>
      </c>
      <c r="F226">
        <v>9</v>
      </c>
      <c r="G226">
        <v>13</v>
      </c>
      <c r="H226">
        <v>3</v>
      </c>
      <c r="I226">
        <v>0.16666666666666699</v>
      </c>
      <c r="J226">
        <v>0.3</v>
      </c>
      <c r="K226">
        <v>0.43333333333333302</v>
      </c>
      <c r="L226">
        <v>0.1</v>
      </c>
    </row>
    <row r="227" spans="1:12">
      <c r="A227" t="s">
        <v>420</v>
      </c>
      <c r="B227">
        <v>7</v>
      </c>
      <c r="C227">
        <v>16</v>
      </c>
      <c r="D227">
        <v>1043</v>
      </c>
      <c r="E227">
        <v>309</v>
      </c>
      <c r="F227">
        <v>419</v>
      </c>
      <c r="G227">
        <v>200</v>
      </c>
      <c r="H227">
        <v>115</v>
      </c>
      <c r="I227">
        <v>0.29626078619367202</v>
      </c>
      <c r="J227">
        <v>0.40172579098753602</v>
      </c>
      <c r="K227">
        <v>0.19175455417066201</v>
      </c>
      <c r="L227">
        <v>0.11025886864813</v>
      </c>
    </row>
    <row r="228" spans="1:12">
      <c r="A228" t="s">
        <v>420</v>
      </c>
      <c r="B228">
        <v>7</v>
      </c>
      <c r="C228">
        <v>17</v>
      </c>
      <c r="D228">
        <v>284</v>
      </c>
      <c r="E228">
        <v>74</v>
      </c>
      <c r="F228">
        <v>120</v>
      </c>
      <c r="G228">
        <v>61</v>
      </c>
      <c r="H228">
        <v>29</v>
      </c>
      <c r="I228">
        <v>0.26056338028169002</v>
      </c>
      <c r="J228">
        <v>0.42253521126760601</v>
      </c>
      <c r="K228">
        <v>0.21478873239436599</v>
      </c>
      <c r="L228">
        <v>0.102112676056338</v>
      </c>
    </row>
    <row r="229" spans="1:12">
      <c r="A229" t="s">
        <v>420</v>
      </c>
      <c r="B229">
        <v>7</v>
      </c>
      <c r="C229">
        <v>18</v>
      </c>
      <c r="D229">
        <v>20</v>
      </c>
      <c r="E229">
        <v>12</v>
      </c>
      <c r="F229">
        <v>7</v>
      </c>
      <c r="G229">
        <v>0</v>
      </c>
      <c r="H229">
        <v>1</v>
      </c>
      <c r="I229">
        <v>0.6</v>
      </c>
      <c r="J229">
        <v>0.35</v>
      </c>
      <c r="K229">
        <v>0</v>
      </c>
      <c r="L229">
        <v>0.05</v>
      </c>
    </row>
    <row r="230" spans="1:12">
      <c r="A230" t="s">
        <v>420</v>
      </c>
      <c r="B230">
        <v>7</v>
      </c>
      <c r="C230">
        <v>19</v>
      </c>
      <c r="D230">
        <v>15</v>
      </c>
      <c r="E230">
        <v>2</v>
      </c>
      <c r="F230">
        <v>7</v>
      </c>
      <c r="G230">
        <v>4</v>
      </c>
      <c r="H230">
        <v>2</v>
      </c>
      <c r="I230">
        <v>0.133333333333333</v>
      </c>
      <c r="J230">
        <v>0.46666666666666701</v>
      </c>
      <c r="K230">
        <v>0.266666666666667</v>
      </c>
      <c r="L230">
        <v>0.133333333333333</v>
      </c>
    </row>
    <row r="231" spans="1:12">
      <c r="A231" t="s">
        <v>420</v>
      </c>
      <c r="B231">
        <v>7</v>
      </c>
      <c r="C231">
        <v>20</v>
      </c>
      <c r="D231">
        <v>8</v>
      </c>
      <c r="E231">
        <v>0</v>
      </c>
      <c r="F231">
        <v>5</v>
      </c>
      <c r="G231">
        <v>3</v>
      </c>
      <c r="H231">
        <v>0</v>
      </c>
      <c r="I231">
        <v>0</v>
      </c>
      <c r="J231">
        <v>0.625</v>
      </c>
      <c r="K231">
        <v>0.375</v>
      </c>
      <c r="L231">
        <v>0</v>
      </c>
    </row>
    <row r="232" spans="1:12">
      <c r="A232" t="s">
        <v>420</v>
      </c>
      <c r="B232">
        <v>7</v>
      </c>
      <c r="C232">
        <v>21</v>
      </c>
      <c r="D232">
        <v>26</v>
      </c>
      <c r="E232">
        <v>6</v>
      </c>
      <c r="F232">
        <v>7</v>
      </c>
      <c r="G232">
        <v>7</v>
      </c>
      <c r="H232">
        <v>6</v>
      </c>
      <c r="I232">
        <v>0.230769230769231</v>
      </c>
      <c r="J232">
        <v>0.269230769230769</v>
      </c>
      <c r="K232">
        <v>0.269230769230769</v>
      </c>
      <c r="L232">
        <v>0.230769230769231</v>
      </c>
    </row>
    <row r="233" spans="1:12">
      <c r="A233" t="s">
        <v>420</v>
      </c>
      <c r="B233">
        <v>7</v>
      </c>
      <c r="C233">
        <v>22</v>
      </c>
      <c r="D233">
        <v>386</v>
      </c>
      <c r="E233">
        <v>140</v>
      </c>
      <c r="F233">
        <v>158</v>
      </c>
      <c r="G233">
        <v>59</v>
      </c>
      <c r="H233">
        <v>29</v>
      </c>
      <c r="I233">
        <v>0.362694300518135</v>
      </c>
      <c r="J233">
        <v>0.409326424870466</v>
      </c>
      <c r="K233">
        <v>0.152849740932642</v>
      </c>
      <c r="L233" s="38">
        <v>7.5129533678756494E-2</v>
      </c>
    </row>
    <row r="234" spans="1:12">
      <c r="A234" t="s">
        <v>420</v>
      </c>
      <c r="B234">
        <v>7</v>
      </c>
      <c r="C234">
        <v>23</v>
      </c>
      <c r="D234">
        <v>1</v>
      </c>
      <c r="E234">
        <v>0</v>
      </c>
      <c r="F234">
        <v>1</v>
      </c>
      <c r="G234">
        <v>0</v>
      </c>
      <c r="H234">
        <v>0</v>
      </c>
      <c r="I234" t="s">
        <v>38</v>
      </c>
      <c r="J234" t="s">
        <v>38</v>
      </c>
      <c r="K234" t="s">
        <v>38</v>
      </c>
      <c r="L234" t="s">
        <v>38</v>
      </c>
    </row>
    <row r="235" spans="1:12">
      <c r="A235" t="s">
        <v>420</v>
      </c>
      <c r="B235">
        <v>7</v>
      </c>
      <c r="C235">
        <v>24</v>
      </c>
      <c r="D235">
        <v>710</v>
      </c>
      <c r="E235">
        <v>219</v>
      </c>
      <c r="F235">
        <v>309</v>
      </c>
      <c r="G235">
        <v>134</v>
      </c>
      <c r="H235">
        <v>48</v>
      </c>
      <c r="I235">
        <v>0.30845070422535198</v>
      </c>
      <c r="J235">
        <v>0.435211267605634</v>
      </c>
      <c r="K235">
        <v>0.18873239436619699</v>
      </c>
      <c r="L235" s="38">
        <v>6.7605633802816895E-2</v>
      </c>
    </row>
    <row r="236" spans="1:12">
      <c r="A236" t="s">
        <v>420</v>
      </c>
      <c r="B236">
        <v>7</v>
      </c>
      <c r="C236">
        <v>25</v>
      </c>
      <c r="D236">
        <v>206</v>
      </c>
      <c r="E236">
        <v>63</v>
      </c>
      <c r="F236">
        <v>85</v>
      </c>
      <c r="G236">
        <v>40</v>
      </c>
      <c r="H236">
        <v>18</v>
      </c>
      <c r="I236">
        <v>0.30582524271844702</v>
      </c>
      <c r="J236">
        <v>0.41262135922330101</v>
      </c>
      <c r="K236">
        <v>0.19417475728155301</v>
      </c>
      <c r="L236">
        <v>8.7378640776699004E-2</v>
      </c>
    </row>
    <row r="237" spans="1:12">
      <c r="A237" t="s">
        <v>420</v>
      </c>
      <c r="B237">
        <v>7</v>
      </c>
      <c r="C237">
        <v>27</v>
      </c>
      <c r="D237">
        <v>9</v>
      </c>
      <c r="E237">
        <v>2</v>
      </c>
      <c r="F237">
        <v>4</v>
      </c>
      <c r="G237">
        <v>2</v>
      </c>
      <c r="H237">
        <v>1</v>
      </c>
      <c r="I237">
        <v>0.22222222222222199</v>
      </c>
      <c r="J237">
        <v>0.44444444444444398</v>
      </c>
      <c r="K237">
        <v>0.22222222222222199</v>
      </c>
      <c r="L237">
        <v>0.11111111111111099</v>
      </c>
    </row>
    <row r="238" spans="1:12">
      <c r="A238" t="s">
        <v>420</v>
      </c>
      <c r="B238">
        <v>7</v>
      </c>
      <c r="C238">
        <v>28</v>
      </c>
      <c r="D238">
        <v>183</v>
      </c>
      <c r="E238">
        <v>60</v>
      </c>
      <c r="F238">
        <v>87</v>
      </c>
      <c r="G238">
        <v>32</v>
      </c>
      <c r="H238">
        <v>4</v>
      </c>
      <c r="I238">
        <v>0.32786885245901598</v>
      </c>
      <c r="J238">
        <v>0.47540983606557402</v>
      </c>
      <c r="K238">
        <v>0.17486338797814199</v>
      </c>
      <c r="L238" s="38">
        <v>2.1857923497267801E-2</v>
      </c>
    </row>
    <row r="239" spans="1:12">
      <c r="A239" t="s">
        <v>420</v>
      </c>
      <c r="B239">
        <v>7</v>
      </c>
      <c r="C239">
        <v>29</v>
      </c>
      <c r="D239">
        <v>30</v>
      </c>
      <c r="E239">
        <v>3</v>
      </c>
      <c r="F239">
        <v>8</v>
      </c>
      <c r="G239">
        <v>14</v>
      </c>
      <c r="H239">
        <v>5</v>
      </c>
      <c r="I239">
        <v>0.1</v>
      </c>
      <c r="J239">
        <v>0.266666666666667</v>
      </c>
      <c r="K239">
        <v>0.46666666666666701</v>
      </c>
      <c r="L239">
        <v>0.16666666666666699</v>
      </c>
    </row>
    <row r="240" spans="1:12">
      <c r="A240" t="s">
        <v>420</v>
      </c>
      <c r="B240">
        <v>7</v>
      </c>
      <c r="C240">
        <v>30</v>
      </c>
      <c r="D240">
        <v>27</v>
      </c>
      <c r="E240">
        <v>2</v>
      </c>
      <c r="F240">
        <v>6</v>
      </c>
      <c r="G240">
        <v>12</v>
      </c>
      <c r="H240">
        <v>7</v>
      </c>
      <c r="I240" s="38">
        <v>7.4074074074074098E-2</v>
      </c>
      <c r="J240">
        <v>0.22222222222222199</v>
      </c>
      <c r="K240">
        <v>0.44444444444444398</v>
      </c>
      <c r="L240">
        <v>0.25925925925925902</v>
      </c>
    </row>
    <row r="241" spans="1:12">
      <c r="A241" t="s">
        <v>420</v>
      </c>
      <c r="B241">
        <v>7</v>
      </c>
      <c r="C241">
        <v>31</v>
      </c>
      <c r="D241">
        <v>289</v>
      </c>
      <c r="E241">
        <v>31</v>
      </c>
      <c r="F241">
        <v>88</v>
      </c>
      <c r="G241">
        <v>102</v>
      </c>
      <c r="H241">
        <v>68</v>
      </c>
      <c r="I241">
        <v>0.10726643598615899</v>
      </c>
      <c r="J241">
        <v>0.304498269896194</v>
      </c>
      <c r="K241">
        <v>0.35294117647058798</v>
      </c>
      <c r="L241">
        <v>0.23529411764705899</v>
      </c>
    </row>
    <row r="242" spans="1:12">
      <c r="A242" t="s">
        <v>420</v>
      </c>
      <c r="B242">
        <v>7</v>
      </c>
      <c r="C242">
        <v>32</v>
      </c>
      <c r="D242">
        <v>140</v>
      </c>
      <c r="E242">
        <v>7</v>
      </c>
      <c r="F242">
        <v>27</v>
      </c>
      <c r="G242">
        <v>46</v>
      </c>
      <c r="H242">
        <v>60</v>
      </c>
      <c r="I242">
        <v>0.05</v>
      </c>
      <c r="J242">
        <v>0.192857142857143</v>
      </c>
      <c r="K242">
        <v>0.32857142857142901</v>
      </c>
      <c r="L242">
        <v>0.42857142857142899</v>
      </c>
    </row>
    <row r="243" spans="1:12">
      <c r="A243" t="s">
        <v>420</v>
      </c>
      <c r="B243">
        <v>7</v>
      </c>
      <c r="C243">
        <v>33</v>
      </c>
      <c r="D243">
        <v>1262</v>
      </c>
      <c r="E243">
        <v>355</v>
      </c>
      <c r="F243">
        <v>547</v>
      </c>
      <c r="G243">
        <v>235</v>
      </c>
      <c r="H243">
        <v>125</v>
      </c>
      <c r="I243">
        <v>0.281299524564184</v>
      </c>
      <c r="J243">
        <v>0.43343898573692602</v>
      </c>
      <c r="K243">
        <v>0.18621236133121999</v>
      </c>
      <c r="L243" s="38">
        <v>9.9049128367670394E-2</v>
      </c>
    </row>
    <row r="244" spans="1:12">
      <c r="A244" t="s">
        <v>420</v>
      </c>
      <c r="B244">
        <v>7</v>
      </c>
      <c r="C244">
        <v>34</v>
      </c>
      <c r="D244">
        <v>28</v>
      </c>
      <c r="E244">
        <v>4</v>
      </c>
      <c r="F244">
        <v>11</v>
      </c>
      <c r="G244">
        <v>8</v>
      </c>
      <c r="H244">
        <v>5</v>
      </c>
      <c r="I244">
        <v>0.14285714285714299</v>
      </c>
      <c r="J244">
        <v>0.39285714285714302</v>
      </c>
      <c r="K244">
        <v>0.28571428571428598</v>
      </c>
      <c r="L244">
        <v>0.17857142857142899</v>
      </c>
    </row>
    <row r="245" spans="1:12">
      <c r="A245" t="s">
        <v>420</v>
      </c>
      <c r="B245">
        <v>7</v>
      </c>
      <c r="C245">
        <v>35</v>
      </c>
      <c r="D245">
        <v>57</v>
      </c>
      <c r="E245">
        <v>9</v>
      </c>
      <c r="F245">
        <v>20</v>
      </c>
      <c r="G245">
        <v>18</v>
      </c>
      <c r="H245">
        <v>10</v>
      </c>
      <c r="I245">
        <v>0.157894736842105</v>
      </c>
      <c r="J245">
        <v>0.35087719298245601</v>
      </c>
      <c r="K245">
        <v>0.31578947368421101</v>
      </c>
      <c r="L245">
        <v>0.175438596491228</v>
      </c>
    </row>
    <row r="246" spans="1:12">
      <c r="A246" t="s">
        <v>420</v>
      </c>
      <c r="B246">
        <v>7</v>
      </c>
      <c r="C246">
        <v>36</v>
      </c>
      <c r="D246">
        <v>100</v>
      </c>
      <c r="E246">
        <v>22</v>
      </c>
      <c r="F246">
        <v>30</v>
      </c>
      <c r="G246">
        <v>30</v>
      </c>
      <c r="H246">
        <v>18</v>
      </c>
      <c r="I246">
        <v>0.22</v>
      </c>
      <c r="J246">
        <v>0.3</v>
      </c>
      <c r="K246">
        <v>0.3</v>
      </c>
      <c r="L246">
        <v>0.18</v>
      </c>
    </row>
    <row r="247" spans="1:12">
      <c r="A247" t="s">
        <v>420</v>
      </c>
      <c r="B247">
        <v>7</v>
      </c>
      <c r="C247">
        <v>37</v>
      </c>
      <c r="D247">
        <v>129</v>
      </c>
      <c r="E247">
        <v>25</v>
      </c>
      <c r="F247">
        <v>40</v>
      </c>
      <c r="G247">
        <v>37</v>
      </c>
      <c r="H247">
        <v>27</v>
      </c>
      <c r="I247">
        <v>0.193798449612403</v>
      </c>
      <c r="J247">
        <v>0.31007751937984501</v>
      </c>
      <c r="K247">
        <v>0.28682170542635699</v>
      </c>
      <c r="L247">
        <v>0.209302325581395</v>
      </c>
    </row>
    <row r="248" spans="1:12">
      <c r="A248" t="s">
        <v>420</v>
      </c>
      <c r="B248">
        <v>7</v>
      </c>
      <c r="C248">
        <v>38</v>
      </c>
      <c r="D248">
        <v>3</v>
      </c>
      <c r="E248">
        <v>1</v>
      </c>
      <c r="F248">
        <v>0</v>
      </c>
      <c r="G248">
        <v>1</v>
      </c>
      <c r="H248">
        <v>1</v>
      </c>
      <c r="I248" t="s">
        <v>38</v>
      </c>
      <c r="J248" t="s">
        <v>38</v>
      </c>
      <c r="K248" t="s">
        <v>38</v>
      </c>
      <c r="L248" t="s">
        <v>38</v>
      </c>
    </row>
    <row r="249" spans="1:12">
      <c r="A249" t="s">
        <v>420</v>
      </c>
      <c r="B249">
        <v>7</v>
      </c>
      <c r="C249">
        <v>39</v>
      </c>
      <c r="D249">
        <v>25</v>
      </c>
      <c r="E249">
        <v>13</v>
      </c>
      <c r="F249">
        <v>6</v>
      </c>
      <c r="G249">
        <v>3</v>
      </c>
      <c r="H249">
        <v>3</v>
      </c>
      <c r="I249">
        <v>0.52</v>
      </c>
      <c r="J249">
        <v>0.24</v>
      </c>
      <c r="K249">
        <v>0.12</v>
      </c>
      <c r="L249">
        <v>0.12</v>
      </c>
    </row>
    <row r="250" spans="1:12">
      <c r="A250" t="s">
        <v>420</v>
      </c>
      <c r="B250">
        <v>7</v>
      </c>
      <c r="C250">
        <v>40</v>
      </c>
      <c r="D250">
        <v>9</v>
      </c>
      <c r="E250">
        <v>1</v>
      </c>
      <c r="F250">
        <v>7</v>
      </c>
      <c r="G250">
        <v>1</v>
      </c>
      <c r="H250">
        <v>0</v>
      </c>
      <c r="I250">
        <v>0.11111111111111099</v>
      </c>
      <c r="J250">
        <v>0.77777777777777801</v>
      </c>
      <c r="K250">
        <v>0.11111111111111099</v>
      </c>
      <c r="L250">
        <v>0</v>
      </c>
    </row>
    <row r="251" spans="1:12">
      <c r="A251" t="s">
        <v>420</v>
      </c>
      <c r="B251">
        <v>7</v>
      </c>
      <c r="C251">
        <v>42</v>
      </c>
      <c r="D251">
        <v>129</v>
      </c>
      <c r="E251">
        <v>40</v>
      </c>
      <c r="F251">
        <v>50</v>
      </c>
      <c r="G251">
        <v>31</v>
      </c>
      <c r="H251">
        <v>8</v>
      </c>
      <c r="I251">
        <v>0.31007751937984501</v>
      </c>
      <c r="J251">
        <v>0.387596899224806</v>
      </c>
      <c r="K251">
        <v>0.24031007751937999</v>
      </c>
      <c r="L251">
        <v>6.2015503875968998E-2</v>
      </c>
    </row>
    <row r="252" spans="1:12">
      <c r="A252" t="s">
        <v>420</v>
      </c>
      <c r="B252">
        <v>7</v>
      </c>
      <c r="C252">
        <v>43</v>
      </c>
      <c r="D252">
        <v>8</v>
      </c>
      <c r="E252">
        <v>3</v>
      </c>
      <c r="F252">
        <v>5</v>
      </c>
      <c r="G252">
        <v>0</v>
      </c>
      <c r="H252">
        <v>0</v>
      </c>
      <c r="I252">
        <v>0.375</v>
      </c>
      <c r="J252">
        <v>0.625</v>
      </c>
      <c r="K252">
        <v>0</v>
      </c>
      <c r="L252">
        <v>0</v>
      </c>
    </row>
    <row r="253" spans="1:12">
      <c r="A253" t="s">
        <v>420</v>
      </c>
      <c r="B253">
        <v>7</v>
      </c>
      <c r="C253">
        <v>44</v>
      </c>
      <c r="D253">
        <v>16</v>
      </c>
      <c r="E253">
        <v>2</v>
      </c>
      <c r="F253">
        <v>9</v>
      </c>
      <c r="G253">
        <v>3</v>
      </c>
      <c r="H253">
        <v>2</v>
      </c>
      <c r="I253">
        <v>0.125</v>
      </c>
      <c r="J253">
        <v>0.5625</v>
      </c>
      <c r="K253">
        <v>0.1875</v>
      </c>
      <c r="L253">
        <v>0.125</v>
      </c>
    </row>
    <row r="254" spans="1:12">
      <c r="A254" t="s">
        <v>420</v>
      </c>
      <c r="B254">
        <v>7</v>
      </c>
      <c r="C254">
        <v>45</v>
      </c>
      <c r="D254">
        <v>69</v>
      </c>
      <c r="E254">
        <v>2</v>
      </c>
      <c r="F254">
        <v>22</v>
      </c>
      <c r="G254">
        <v>23</v>
      </c>
      <c r="H254">
        <v>22</v>
      </c>
      <c r="I254" s="38">
        <v>2.8985507246376802E-2</v>
      </c>
      <c r="J254">
        <v>0.31884057971014501</v>
      </c>
      <c r="K254">
        <v>0.33333333333333298</v>
      </c>
      <c r="L254">
        <v>0.31884057971014501</v>
      </c>
    </row>
    <row r="255" spans="1:12">
      <c r="A255" t="s">
        <v>420</v>
      </c>
      <c r="B255">
        <v>7</v>
      </c>
      <c r="C255">
        <v>46</v>
      </c>
      <c r="D255">
        <v>13</v>
      </c>
      <c r="E255">
        <v>1</v>
      </c>
      <c r="F255">
        <v>6</v>
      </c>
      <c r="G255">
        <v>6</v>
      </c>
      <c r="H255">
        <v>0</v>
      </c>
      <c r="I255" s="38">
        <v>7.69230769230769E-2</v>
      </c>
      <c r="J255">
        <v>0.46153846153846201</v>
      </c>
      <c r="K255">
        <v>0.46153846153846201</v>
      </c>
      <c r="L255">
        <v>0</v>
      </c>
    </row>
    <row r="256" spans="1:12">
      <c r="A256" t="s">
        <v>420</v>
      </c>
      <c r="B256">
        <v>7</v>
      </c>
      <c r="C256">
        <v>47</v>
      </c>
      <c r="D256">
        <v>39</v>
      </c>
      <c r="E256">
        <v>9</v>
      </c>
      <c r="F256">
        <v>23</v>
      </c>
      <c r="G256">
        <v>3</v>
      </c>
      <c r="H256">
        <v>4</v>
      </c>
      <c r="I256">
        <v>0.230769230769231</v>
      </c>
      <c r="J256">
        <v>0.58974358974358998</v>
      </c>
      <c r="K256" s="38">
        <v>7.69230769230769E-2</v>
      </c>
      <c r="L256">
        <v>0.102564102564103</v>
      </c>
    </row>
    <row r="257" spans="1:12">
      <c r="A257" t="s">
        <v>420</v>
      </c>
      <c r="B257">
        <v>7</v>
      </c>
      <c r="C257">
        <v>48</v>
      </c>
      <c r="D257">
        <v>62</v>
      </c>
      <c r="E257">
        <v>22</v>
      </c>
      <c r="F257">
        <v>30</v>
      </c>
      <c r="G257">
        <v>5</v>
      </c>
      <c r="H257">
        <v>5</v>
      </c>
      <c r="I257">
        <v>0.35483870967741898</v>
      </c>
      <c r="J257">
        <v>0.483870967741936</v>
      </c>
      <c r="K257" s="38">
        <v>8.0645161290322606E-2</v>
      </c>
      <c r="L257" s="38">
        <v>8.0645161290322606E-2</v>
      </c>
    </row>
    <row r="258" spans="1:12">
      <c r="A258" t="s">
        <v>420</v>
      </c>
      <c r="B258">
        <v>7</v>
      </c>
      <c r="C258">
        <v>49</v>
      </c>
      <c r="D258">
        <v>32</v>
      </c>
      <c r="E258">
        <v>15</v>
      </c>
      <c r="F258">
        <v>12</v>
      </c>
      <c r="G258">
        <v>3</v>
      </c>
      <c r="H258">
        <v>2</v>
      </c>
      <c r="I258">
        <v>0.46875</v>
      </c>
      <c r="J258">
        <v>0.375</v>
      </c>
      <c r="K258">
        <v>9.375E-2</v>
      </c>
      <c r="L258">
        <v>6.25E-2</v>
      </c>
    </row>
    <row r="259" spans="1:12">
      <c r="A259" t="s">
        <v>420</v>
      </c>
      <c r="B259">
        <v>7</v>
      </c>
      <c r="C259">
        <v>50</v>
      </c>
      <c r="D259">
        <v>11</v>
      </c>
      <c r="E259">
        <v>3</v>
      </c>
      <c r="F259">
        <v>4</v>
      </c>
      <c r="G259">
        <v>4</v>
      </c>
      <c r="H259">
        <v>0</v>
      </c>
      <c r="I259">
        <v>0.27272727272727298</v>
      </c>
      <c r="J259">
        <v>0.36363636363636398</v>
      </c>
      <c r="K259">
        <v>0.36363636363636398</v>
      </c>
      <c r="L259">
        <v>0</v>
      </c>
    </row>
    <row r="260" spans="1:12">
      <c r="A260" t="s">
        <v>420</v>
      </c>
      <c r="B260">
        <v>7</v>
      </c>
      <c r="C260">
        <v>51</v>
      </c>
      <c r="D260">
        <v>21</v>
      </c>
      <c r="E260">
        <v>1</v>
      </c>
      <c r="F260">
        <v>3</v>
      </c>
      <c r="G260">
        <v>4</v>
      </c>
      <c r="H260">
        <v>13</v>
      </c>
      <c r="I260" s="38">
        <v>4.7619047619047603E-2</v>
      </c>
      <c r="J260">
        <v>0.14285714285714299</v>
      </c>
      <c r="K260">
        <v>0.19047619047618999</v>
      </c>
      <c r="L260">
        <v>0.61904761904761896</v>
      </c>
    </row>
    <row r="261" spans="1:12">
      <c r="A261" t="s">
        <v>420</v>
      </c>
      <c r="B261">
        <v>7</v>
      </c>
      <c r="C261">
        <v>52</v>
      </c>
      <c r="D261">
        <v>87</v>
      </c>
      <c r="E261">
        <v>17</v>
      </c>
      <c r="F261">
        <v>39</v>
      </c>
      <c r="G261">
        <v>16</v>
      </c>
      <c r="H261">
        <v>15</v>
      </c>
      <c r="I261">
        <v>0.195402298850575</v>
      </c>
      <c r="J261">
        <v>0.44827586206896602</v>
      </c>
      <c r="K261">
        <v>0.18390804597701099</v>
      </c>
      <c r="L261">
        <v>0.17241379310344801</v>
      </c>
    </row>
    <row r="262" spans="1:12">
      <c r="A262" t="s">
        <v>420</v>
      </c>
      <c r="B262">
        <v>7</v>
      </c>
      <c r="C262">
        <v>53</v>
      </c>
      <c r="D262">
        <v>2</v>
      </c>
      <c r="E262">
        <v>1</v>
      </c>
      <c r="F262">
        <v>1</v>
      </c>
      <c r="G262">
        <v>0</v>
      </c>
      <c r="H262">
        <v>0</v>
      </c>
      <c r="I262" t="s">
        <v>38</v>
      </c>
      <c r="J262" t="s">
        <v>38</v>
      </c>
      <c r="K262" t="s">
        <v>38</v>
      </c>
      <c r="L262" t="s">
        <v>38</v>
      </c>
    </row>
    <row r="263" spans="1:12">
      <c r="A263" t="s">
        <v>420</v>
      </c>
      <c r="B263">
        <v>7</v>
      </c>
      <c r="C263">
        <v>54</v>
      </c>
      <c r="D263">
        <v>29</v>
      </c>
      <c r="E263">
        <v>0</v>
      </c>
      <c r="F263">
        <v>6</v>
      </c>
      <c r="G263">
        <v>10</v>
      </c>
      <c r="H263">
        <v>13</v>
      </c>
      <c r="I263">
        <v>0</v>
      </c>
      <c r="J263">
        <v>0.20689655172413801</v>
      </c>
      <c r="K263">
        <v>0.34482758620689702</v>
      </c>
      <c r="L263">
        <v>0.44827586206896602</v>
      </c>
    </row>
    <row r="264" spans="1:12">
      <c r="A264" t="s">
        <v>420</v>
      </c>
      <c r="B264">
        <v>7</v>
      </c>
      <c r="C264">
        <v>55</v>
      </c>
      <c r="D264">
        <v>31</v>
      </c>
      <c r="E264">
        <v>5</v>
      </c>
      <c r="F264">
        <v>11</v>
      </c>
      <c r="G264">
        <v>10</v>
      </c>
      <c r="H264">
        <v>5</v>
      </c>
      <c r="I264">
        <v>0.16129032258064499</v>
      </c>
      <c r="J264">
        <v>0.35483870967741898</v>
      </c>
      <c r="K264">
        <v>0.32258064516128998</v>
      </c>
      <c r="L264">
        <v>0.16129032258064499</v>
      </c>
    </row>
    <row r="265" spans="1:12">
      <c r="A265" t="s">
        <v>420</v>
      </c>
      <c r="B265">
        <v>7</v>
      </c>
      <c r="C265">
        <v>56</v>
      </c>
      <c r="D265">
        <v>20</v>
      </c>
      <c r="E265">
        <v>8</v>
      </c>
      <c r="F265">
        <v>5</v>
      </c>
      <c r="G265">
        <v>4</v>
      </c>
      <c r="H265">
        <v>3</v>
      </c>
      <c r="I265">
        <v>0.4</v>
      </c>
      <c r="J265">
        <v>0.25</v>
      </c>
      <c r="K265">
        <v>0.2</v>
      </c>
      <c r="L265">
        <v>0.15</v>
      </c>
    </row>
    <row r="266" spans="1:12">
      <c r="A266" t="s">
        <v>420</v>
      </c>
      <c r="B266">
        <v>8</v>
      </c>
      <c r="C266">
        <v>2</v>
      </c>
      <c r="D266">
        <v>43</v>
      </c>
      <c r="E266">
        <v>8</v>
      </c>
      <c r="F266">
        <v>22</v>
      </c>
      <c r="G266">
        <v>9</v>
      </c>
      <c r="H266">
        <v>4</v>
      </c>
      <c r="I266">
        <v>0.186046511627907</v>
      </c>
      <c r="J266">
        <v>0.51162790697674398</v>
      </c>
      <c r="K266">
        <v>0.209302325581395</v>
      </c>
      <c r="L266" s="38">
        <v>9.3023255813953501E-2</v>
      </c>
    </row>
    <row r="267" spans="1:12">
      <c r="A267" t="s">
        <v>420</v>
      </c>
      <c r="B267">
        <v>8</v>
      </c>
      <c r="C267">
        <v>3</v>
      </c>
      <c r="D267">
        <v>22</v>
      </c>
      <c r="E267">
        <v>2</v>
      </c>
      <c r="F267">
        <v>11</v>
      </c>
      <c r="G267">
        <v>5</v>
      </c>
      <c r="H267">
        <v>4</v>
      </c>
      <c r="I267" s="38">
        <v>9.0909090909090898E-2</v>
      </c>
      <c r="J267">
        <v>0.5</v>
      </c>
      <c r="K267">
        <v>0.22727272727272699</v>
      </c>
      <c r="L267">
        <v>0.18181818181818199</v>
      </c>
    </row>
    <row r="268" spans="1:12">
      <c r="A268" t="s">
        <v>420</v>
      </c>
      <c r="B268">
        <v>8</v>
      </c>
      <c r="C268">
        <v>4</v>
      </c>
      <c r="D268">
        <v>2</v>
      </c>
      <c r="E268">
        <v>1</v>
      </c>
      <c r="F268">
        <v>0</v>
      </c>
      <c r="G268">
        <v>1</v>
      </c>
      <c r="H268">
        <v>0</v>
      </c>
      <c r="I268" t="s">
        <v>38</v>
      </c>
      <c r="J268" t="s">
        <v>38</v>
      </c>
      <c r="K268" t="s">
        <v>38</v>
      </c>
      <c r="L268" t="s">
        <v>38</v>
      </c>
    </row>
    <row r="269" spans="1:12">
      <c r="A269" t="s">
        <v>420</v>
      </c>
      <c r="B269">
        <v>8</v>
      </c>
      <c r="C269">
        <v>5</v>
      </c>
      <c r="D269">
        <v>3695</v>
      </c>
      <c r="E269">
        <v>1222</v>
      </c>
      <c r="F269">
        <v>1528</v>
      </c>
      <c r="G269">
        <v>513</v>
      </c>
      <c r="H269">
        <v>432</v>
      </c>
      <c r="I269">
        <v>0.33071718538565598</v>
      </c>
      <c r="J269">
        <v>0.41353179972936399</v>
      </c>
      <c r="K269">
        <v>0.138836265223275</v>
      </c>
      <c r="L269">
        <v>0.11691474966170499</v>
      </c>
    </row>
    <row r="270" spans="1:12">
      <c r="A270" t="s">
        <v>420</v>
      </c>
      <c r="B270">
        <v>8</v>
      </c>
      <c r="C270">
        <v>6</v>
      </c>
      <c r="D270">
        <v>19</v>
      </c>
      <c r="E270">
        <v>3</v>
      </c>
      <c r="F270">
        <v>5</v>
      </c>
      <c r="G270">
        <v>5</v>
      </c>
      <c r="H270">
        <v>6</v>
      </c>
      <c r="I270">
        <v>0.157894736842105</v>
      </c>
      <c r="J270">
        <v>0.26315789473684198</v>
      </c>
      <c r="K270">
        <v>0.26315789473684198</v>
      </c>
      <c r="L270">
        <v>0.31578947368421101</v>
      </c>
    </row>
    <row r="271" spans="1:12">
      <c r="A271" t="s">
        <v>420</v>
      </c>
      <c r="B271">
        <v>8</v>
      </c>
      <c r="C271">
        <v>7</v>
      </c>
      <c r="D271">
        <v>121</v>
      </c>
      <c r="E271">
        <v>8</v>
      </c>
      <c r="F271">
        <v>35</v>
      </c>
      <c r="G271">
        <v>24</v>
      </c>
      <c r="H271">
        <v>54</v>
      </c>
      <c r="I271" s="38">
        <v>6.6115702479338803E-2</v>
      </c>
      <c r="J271">
        <v>0.28925619834710697</v>
      </c>
      <c r="K271">
        <v>0.19834710743801701</v>
      </c>
      <c r="L271">
        <v>0.44628099173553698</v>
      </c>
    </row>
    <row r="272" spans="1:12">
      <c r="A272" t="s">
        <v>420</v>
      </c>
      <c r="B272">
        <v>8</v>
      </c>
      <c r="C272">
        <v>8</v>
      </c>
      <c r="D272">
        <v>14</v>
      </c>
      <c r="E272">
        <v>2</v>
      </c>
      <c r="F272">
        <v>8</v>
      </c>
      <c r="G272">
        <v>1</v>
      </c>
      <c r="H272">
        <v>3</v>
      </c>
      <c r="I272">
        <v>0.14285714285714299</v>
      </c>
      <c r="J272">
        <v>0.57142857142857095</v>
      </c>
      <c r="K272" s="38">
        <v>7.1428571428571397E-2</v>
      </c>
      <c r="L272">
        <v>0.214285714285714</v>
      </c>
    </row>
    <row r="273" spans="1:14">
      <c r="A273" t="s">
        <v>420</v>
      </c>
      <c r="B273">
        <v>8</v>
      </c>
      <c r="C273">
        <v>9</v>
      </c>
      <c r="D273">
        <v>18</v>
      </c>
      <c r="E273">
        <v>3</v>
      </c>
      <c r="F273">
        <v>6</v>
      </c>
      <c r="G273">
        <v>7</v>
      </c>
      <c r="H273">
        <v>2</v>
      </c>
      <c r="I273">
        <v>0.16666666666666699</v>
      </c>
      <c r="J273">
        <v>0.33333333333333298</v>
      </c>
      <c r="K273">
        <v>0.38888888888888901</v>
      </c>
      <c r="L273">
        <v>0.11111111111111099</v>
      </c>
    </row>
    <row r="274" spans="1:14">
      <c r="A274" t="s">
        <v>420</v>
      </c>
      <c r="B274">
        <v>8</v>
      </c>
      <c r="C274">
        <v>10</v>
      </c>
      <c r="D274">
        <v>10</v>
      </c>
      <c r="E274">
        <v>3</v>
      </c>
      <c r="F274">
        <v>1</v>
      </c>
      <c r="G274">
        <v>3</v>
      </c>
      <c r="H274">
        <v>3</v>
      </c>
      <c r="I274">
        <v>0.3</v>
      </c>
      <c r="J274">
        <v>0.1</v>
      </c>
      <c r="K274">
        <v>0.3</v>
      </c>
      <c r="L274">
        <v>0.3</v>
      </c>
    </row>
    <row r="275" spans="1:14">
      <c r="A275" t="s">
        <v>420</v>
      </c>
      <c r="B275">
        <v>8</v>
      </c>
      <c r="C275">
        <v>11</v>
      </c>
      <c r="D275">
        <v>37</v>
      </c>
      <c r="E275">
        <v>17</v>
      </c>
      <c r="F275">
        <v>15</v>
      </c>
      <c r="G275">
        <v>3</v>
      </c>
      <c r="H275">
        <v>2</v>
      </c>
      <c r="I275">
        <v>0.45945945945945899</v>
      </c>
      <c r="J275">
        <v>0.40540540540540498</v>
      </c>
      <c r="K275" s="38">
        <v>8.1081081081081099E-2</v>
      </c>
      <c r="L275" s="38">
        <v>5.4054054054054099E-2</v>
      </c>
    </row>
    <row r="276" spans="1:14">
      <c r="A276" t="s">
        <v>420</v>
      </c>
      <c r="B276">
        <v>8</v>
      </c>
      <c r="C276">
        <v>12</v>
      </c>
      <c r="D276">
        <v>35</v>
      </c>
      <c r="E276">
        <v>8</v>
      </c>
      <c r="F276">
        <v>17</v>
      </c>
      <c r="G276">
        <v>6</v>
      </c>
      <c r="H276">
        <v>4</v>
      </c>
      <c r="I276">
        <v>0.22857142857142901</v>
      </c>
      <c r="J276">
        <v>0.48571428571428599</v>
      </c>
      <c r="K276">
        <v>0.17142857142857101</v>
      </c>
      <c r="L276">
        <v>0.114285714285714</v>
      </c>
    </row>
    <row r="277" spans="1:14">
      <c r="A277" t="s">
        <v>420</v>
      </c>
      <c r="B277">
        <v>8</v>
      </c>
      <c r="C277">
        <v>13</v>
      </c>
      <c r="D277">
        <v>41</v>
      </c>
      <c r="E277">
        <v>9</v>
      </c>
      <c r="F277">
        <v>22</v>
      </c>
      <c r="G277">
        <v>5</v>
      </c>
      <c r="H277">
        <v>5</v>
      </c>
      <c r="I277">
        <v>0.219512195121951</v>
      </c>
      <c r="J277">
        <v>0.53658536585365901</v>
      </c>
      <c r="K277">
        <v>0.12195121951219499</v>
      </c>
      <c r="L277">
        <v>0.12195121951219499</v>
      </c>
    </row>
    <row r="278" spans="1:14">
      <c r="A278" t="s">
        <v>420</v>
      </c>
      <c r="B278">
        <v>8</v>
      </c>
      <c r="C278">
        <v>14</v>
      </c>
      <c r="D278">
        <v>102</v>
      </c>
      <c r="E278">
        <v>25</v>
      </c>
      <c r="F278">
        <v>40</v>
      </c>
      <c r="G278">
        <v>22</v>
      </c>
      <c r="H278">
        <v>15</v>
      </c>
      <c r="I278">
        <v>0.24509803921568599</v>
      </c>
      <c r="J278">
        <v>0.39215686274509798</v>
      </c>
      <c r="K278">
        <v>0.21568627450980399</v>
      </c>
      <c r="L278">
        <v>0.14705882352941199</v>
      </c>
    </row>
    <row r="279" spans="1:14">
      <c r="A279" t="s">
        <v>420</v>
      </c>
      <c r="B279">
        <v>8</v>
      </c>
      <c r="C279">
        <v>15</v>
      </c>
      <c r="D279">
        <v>38</v>
      </c>
      <c r="E279">
        <v>6</v>
      </c>
      <c r="F279">
        <v>14</v>
      </c>
      <c r="G279">
        <v>6</v>
      </c>
      <c r="H279">
        <v>12</v>
      </c>
      <c r="I279">
        <v>0.157894736842105</v>
      </c>
      <c r="J279">
        <v>0.36842105263157898</v>
      </c>
      <c r="K279">
        <v>0.157894736842105</v>
      </c>
      <c r="L279">
        <v>0.31578947368421101</v>
      </c>
    </row>
    <row r="280" spans="1:14">
      <c r="A280" t="s">
        <v>420</v>
      </c>
      <c r="B280">
        <v>8</v>
      </c>
      <c r="C280">
        <v>16</v>
      </c>
      <c r="D280">
        <v>1013</v>
      </c>
      <c r="E280">
        <v>263</v>
      </c>
      <c r="F280">
        <v>427</v>
      </c>
      <c r="G280">
        <v>199</v>
      </c>
      <c r="H280">
        <v>124</v>
      </c>
      <c r="I280">
        <v>0.25962487660414602</v>
      </c>
      <c r="J280">
        <v>0.42152023692003898</v>
      </c>
      <c r="K280">
        <v>0.1964461994077</v>
      </c>
      <c r="L280">
        <v>0.122408687068115</v>
      </c>
    </row>
    <row r="281" spans="1:14">
      <c r="A281" t="s">
        <v>420</v>
      </c>
      <c r="B281">
        <v>8</v>
      </c>
      <c r="C281">
        <v>17</v>
      </c>
      <c r="D281">
        <v>270</v>
      </c>
      <c r="E281">
        <v>70</v>
      </c>
      <c r="F281">
        <v>105</v>
      </c>
      <c r="G281">
        <v>55</v>
      </c>
      <c r="H281">
        <v>40</v>
      </c>
      <c r="I281">
        <v>0.25925925925925902</v>
      </c>
      <c r="J281">
        <v>0.38888888888888901</v>
      </c>
      <c r="K281">
        <v>0.203703703703704</v>
      </c>
      <c r="L281">
        <v>0.148148148148148</v>
      </c>
    </row>
    <row r="282" spans="1:14">
      <c r="A282" t="s">
        <v>420</v>
      </c>
      <c r="B282">
        <v>8</v>
      </c>
      <c r="C282">
        <v>18</v>
      </c>
      <c r="D282">
        <v>24</v>
      </c>
      <c r="E282">
        <v>8</v>
      </c>
      <c r="F282">
        <v>9</v>
      </c>
      <c r="G282">
        <v>6</v>
      </c>
      <c r="H282">
        <v>1</v>
      </c>
      <c r="I282">
        <v>0.33333333333333298</v>
      </c>
      <c r="J282">
        <v>0.375</v>
      </c>
      <c r="K282">
        <v>0.25</v>
      </c>
      <c r="L282" s="38">
        <v>4.1666666666666699E-2</v>
      </c>
    </row>
    <row r="283" spans="1:14">
      <c r="A283" t="s">
        <v>420</v>
      </c>
      <c r="B283">
        <v>8</v>
      </c>
      <c r="C283">
        <v>19</v>
      </c>
      <c r="D283">
        <v>11</v>
      </c>
      <c r="E283">
        <v>5</v>
      </c>
      <c r="F283">
        <v>4</v>
      </c>
      <c r="G283">
        <v>1</v>
      </c>
      <c r="H283">
        <v>1</v>
      </c>
      <c r="I283">
        <v>0.45454545454545497</v>
      </c>
      <c r="J283">
        <v>0.36363636363636398</v>
      </c>
      <c r="K283" s="38">
        <v>9.0909090909090898E-2</v>
      </c>
      <c r="L283" s="38">
        <v>9.0909090909090898E-2</v>
      </c>
      <c r="N283">
        <f>SUBTOTAL(9,I283:L283)</f>
        <v>1.0000000000000009</v>
      </c>
    </row>
    <row r="284" spans="1:14">
      <c r="A284" t="s">
        <v>420</v>
      </c>
      <c r="B284">
        <v>8</v>
      </c>
      <c r="C284">
        <v>20</v>
      </c>
      <c r="D284">
        <v>9</v>
      </c>
      <c r="E284">
        <v>1</v>
      </c>
      <c r="F284">
        <v>3</v>
      </c>
      <c r="G284">
        <v>2</v>
      </c>
      <c r="H284">
        <v>3</v>
      </c>
      <c r="I284">
        <v>0.11111111111111099</v>
      </c>
      <c r="J284">
        <v>0.33333333333333298</v>
      </c>
      <c r="K284">
        <v>0.22222222222222199</v>
      </c>
      <c r="L284">
        <v>0.33333333333333298</v>
      </c>
    </row>
    <row r="285" spans="1:14">
      <c r="A285" t="s">
        <v>420</v>
      </c>
      <c r="B285">
        <v>8</v>
      </c>
      <c r="C285">
        <v>21</v>
      </c>
      <c r="D285">
        <v>31</v>
      </c>
      <c r="E285">
        <v>3</v>
      </c>
      <c r="F285">
        <v>10</v>
      </c>
      <c r="G285">
        <v>8</v>
      </c>
      <c r="H285">
        <v>10</v>
      </c>
      <c r="I285" s="38">
        <v>9.6774193548387094E-2</v>
      </c>
      <c r="J285">
        <v>0.32258064516128998</v>
      </c>
      <c r="K285">
        <v>0.25806451612903197</v>
      </c>
      <c r="L285">
        <v>0.32258064516128998</v>
      </c>
    </row>
    <row r="286" spans="1:14">
      <c r="A286" t="s">
        <v>420</v>
      </c>
      <c r="B286">
        <v>8</v>
      </c>
      <c r="C286">
        <v>22</v>
      </c>
      <c r="D286">
        <v>423</v>
      </c>
      <c r="E286">
        <v>162</v>
      </c>
      <c r="F286">
        <v>168</v>
      </c>
      <c r="G286">
        <v>50</v>
      </c>
      <c r="H286">
        <v>43</v>
      </c>
      <c r="I286">
        <v>0.38297872340425498</v>
      </c>
      <c r="J286">
        <v>0.39716312056737602</v>
      </c>
      <c r="K286">
        <v>0.118203309692671</v>
      </c>
      <c r="L286">
        <v>0.10165484633569701</v>
      </c>
    </row>
    <row r="287" spans="1:14">
      <c r="A287" t="s">
        <v>420</v>
      </c>
      <c r="B287">
        <v>8</v>
      </c>
      <c r="C287">
        <v>23</v>
      </c>
      <c r="D287">
        <v>11</v>
      </c>
      <c r="E287">
        <v>4</v>
      </c>
      <c r="F287">
        <v>4</v>
      </c>
      <c r="G287">
        <v>2</v>
      </c>
      <c r="H287">
        <v>1</v>
      </c>
      <c r="I287">
        <v>0.36363636363636398</v>
      </c>
      <c r="J287">
        <v>0.36363636363636398</v>
      </c>
      <c r="K287">
        <v>0.18181818181818199</v>
      </c>
      <c r="L287" s="38">
        <v>9.0909090909090898E-2</v>
      </c>
    </row>
    <row r="288" spans="1:14">
      <c r="A288" t="s">
        <v>420</v>
      </c>
      <c r="B288">
        <v>8</v>
      </c>
      <c r="C288">
        <v>24</v>
      </c>
      <c r="D288">
        <v>725</v>
      </c>
      <c r="E288">
        <v>245</v>
      </c>
      <c r="F288">
        <v>282</v>
      </c>
      <c r="G288">
        <v>129</v>
      </c>
      <c r="H288">
        <v>69</v>
      </c>
      <c r="I288">
        <v>0.33793103448275902</v>
      </c>
      <c r="J288">
        <v>0.38896551724137901</v>
      </c>
      <c r="K288">
        <v>0.17793103448275899</v>
      </c>
      <c r="L288" s="38">
        <v>9.51724137931034E-2</v>
      </c>
    </row>
    <row r="289" spans="1:12">
      <c r="A289" t="s">
        <v>420</v>
      </c>
      <c r="B289">
        <v>8</v>
      </c>
      <c r="C289">
        <v>25</v>
      </c>
      <c r="D289">
        <v>157</v>
      </c>
      <c r="E289">
        <v>51</v>
      </c>
      <c r="F289">
        <v>60</v>
      </c>
      <c r="G289">
        <v>24</v>
      </c>
      <c r="H289">
        <v>22</v>
      </c>
      <c r="I289">
        <v>0.32484076433121001</v>
      </c>
      <c r="J289">
        <v>0.38216560509554098</v>
      </c>
      <c r="K289">
        <v>0.152866242038217</v>
      </c>
      <c r="L289">
        <v>0.14012738853503201</v>
      </c>
    </row>
    <row r="290" spans="1:12">
      <c r="A290" t="s">
        <v>420</v>
      </c>
      <c r="B290">
        <v>8</v>
      </c>
      <c r="C290">
        <v>27</v>
      </c>
      <c r="D290">
        <v>11</v>
      </c>
      <c r="E290">
        <v>2</v>
      </c>
      <c r="F290">
        <v>4</v>
      </c>
      <c r="G290">
        <v>4</v>
      </c>
      <c r="H290">
        <v>1</v>
      </c>
      <c r="I290">
        <v>0.18181818181818199</v>
      </c>
      <c r="J290">
        <v>0.36363636363636398</v>
      </c>
      <c r="K290">
        <v>0.36363636363636398</v>
      </c>
      <c r="L290" s="38">
        <v>9.0909090909090898E-2</v>
      </c>
    </row>
    <row r="291" spans="1:12">
      <c r="A291" t="s">
        <v>420</v>
      </c>
      <c r="B291">
        <v>8</v>
      </c>
      <c r="C291">
        <v>28</v>
      </c>
      <c r="D291">
        <v>185</v>
      </c>
      <c r="E291">
        <v>50</v>
      </c>
      <c r="F291">
        <v>102</v>
      </c>
      <c r="G291">
        <v>19</v>
      </c>
      <c r="H291">
        <v>14</v>
      </c>
      <c r="I291">
        <v>0.27027027027027001</v>
      </c>
      <c r="J291">
        <v>0.55135135135135105</v>
      </c>
      <c r="K291">
        <v>0.102702702702703</v>
      </c>
      <c r="L291" s="38">
        <v>7.5675675675675694E-2</v>
      </c>
    </row>
    <row r="292" spans="1:12">
      <c r="A292" t="s">
        <v>420</v>
      </c>
      <c r="B292">
        <v>8</v>
      </c>
      <c r="C292">
        <v>29</v>
      </c>
      <c r="D292">
        <v>29</v>
      </c>
      <c r="E292">
        <v>2</v>
      </c>
      <c r="F292">
        <v>9</v>
      </c>
      <c r="G292">
        <v>6</v>
      </c>
      <c r="H292">
        <v>12</v>
      </c>
      <c r="I292" s="38">
        <v>6.8965517241379296E-2</v>
      </c>
      <c r="J292">
        <v>0.31034482758620702</v>
      </c>
      <c r="K292">
        <v>0.20689655172413801</v>
      </c>
      <c r="L292">
        <v>0.41379310344827602</v>
      </c>
    </row>
    <row r="293" spans="1:12">
      <c r="A293" t="s">
        <v>420</v>
      </c>
      <c r="B293">
        <v>8</v>
      </c>
      <c r="C293">
        <v>30</v>
      </c>
      <c r="D293">
        <v>31</v>
      </c>
      <c r="E293">
        <v>2</v>
      </c>
      <c r="F293">
        <v>9</v>
      </c>
      <c r="G293">
        <v>7</v>
      </c>
      <c r="H293">
        <v>13</v>
      </c>
      <c r="I293" s="38">
        <v>6.4516129032258104E-2</v>
      </c>
      <c r="J293">
        <v>0.29032258064516098</v>
      </c>
      <c r="K293">
        <v>0.225806451612903</v>
      </c>
      <c r="L293">
        <v>0.41935483870967699</v>
      </c>
    </row>
    <row r="294" spans="1:12">
      <c r="A294" t="s">
        <v>420</v>
      </c>
      <c r="B294">
        <v>8</v>
      </c>
      <c r="C294">
        <v>31</v>
      </c>
      <c r="D294">
        <v>273</v>
      </c>
      <c r="E294">
        <v>30</v>
      </c>
      <c r="F294">
        <v>86</v>
      </c>
      <c r="G294">
        <v>60</v>
      </c>
      <c r="H294">
        <v>97</v>
      </c>
      <c r="I294">
        <v>0.10989010989011</v>
      </c>
      <c r="J294">
        <v>0.31501831501831501</v>
      </c>
      <c r="K294">
        <v>0.21978021978022</v>
      </c>
      <c r="L294">
        <v>0.35531135531135499</v>
      </c>
    </row>
    <row r="295" spans="1:12">
      <c r="A295" t="s">
        <v>420</v>
      </c>
      <c r="B295">
        <v>8</v>
      </c>
      <c r="C295">
        <v>32</v>
      </c>
      <c r="D295">
        <v>146</v>
      </c>
      <c r="E295">
        <v>5</v>
      </c>
      <c r="F295">
        <v>36</v>
      </c>
      <c r="G295">
        <v>28</v>
      </c>
      <c r="H295">
        <v>77</v>
      </c>
      <c r="I295" s="38">
        <v>3.42465753424658E-2</v>
      </c>
      <c r="J295">
        <v>0.24657534246575299</v>
      </c>
      <c r="K295">
        <v>0.19178082191780799</v>
      </c>
      <c r="L295">
        <v>0.52739726027397305</v>
      </c>
    </row>
    <row r="296" spans="1:12">
      <c r="A296" t="s">
        <v>420</v>
      </c>
      <c r="B296">
        <v>8</v>
      </c>
      <c r="C296">
        <v>33</v>
      </c>
      <c r="D296">
        <v>1172</v>
      </c>
      <c r="E296">
        <v>341</v>
      </c>
      <c r="F296">
        <v>514</v>
      </c>
      <c r="G296">
        <v>177</v>
      </c>
      <c r="H296">
        <v>140</v>
      </c>
      <c r="I296">
        <v>0.29095563139931702</v>
      </c>
      <c r="J296">
        <v>0.43856655290102398</v>
      </c>
      <c r="K296">
        <v>0.15102389078498299</v>
      </c>
      <c r="L296">
        <v>0.119453924914676</v>
      </c>
    </row>
    <row r="297" spans="1:12">
      <c r="A297" t="s">
        <v>420</v>
      </c>
      <c r="B297">
        <v>8</v>
      </c>
      <c r="C297">
        <v>34</v>
      </c>
      <c r="D297">
        <v>32</v>
      </c>
      <c r="E297">
        <v>8</v>
      </c>
      <c r="F297">
        <v>18</v>
      </c>
      <c r="G297">
        <v>2</v>
      </c>
      <c r="H297">
        <v>4</v>
      </c>
      <c r="I297">
        <v>0.25</v>
      </c>
      <c r="J297">
        <v>0.5625</v>
      </c>
      <c r="K297">
        <v>6.25E-2</v>
      </c>
      <c r="L297">
        <v>0.125</v>
      </c>
    </row>
    <row r="298" spans="1:12">
      <c r="A298" t="s">
        <v>420</v>
      </c>
      <c r="B298">
        <v>8</v>
      </c>
      <c r="C298">
        <v>35</v>
      </c>
      <c r="D298">
        <v>51</v>
      </c>
      <c r="E298">
        <v>17</v>
      </c>
      <c r="F298">
        <v>15</v>
      </c>
      <c r="G298">
        <v>9</v>
      </c>
      <c r="H298">
        <v>10</v>
      </c>
      <c r="I298">
        <v>0.33333333333333298</v>
      </c>
      <c r="J298">
        <v>0.29411764705882398</v>
      </c>
      <c r="K298">
        <v>0.17647058823529399</v>
      </c>
      <c r="L298">
        <v>0.19607843137254899</v>
      </c>
    </row>
    <row r="299" spans="1:12">
      <c r="A299" t="s">
        <v>420</v>
      </c>
      <c r="B299">
        <v>8</v>
      </c>
      <c r="C299">
        <v>36</v>
      </c>
      <c r="D299">
        <v>137</v>
      </c>
      <c r="E299">
        <v>26</v>
      </c>
      <c r="F299">
        <v>62</v>
      </c>
      <c r="G299">
        <v>27</v>
      </c>
      <c r="H299">
        <v>22</v>
      </c>
      <c r="I299">
        <v>0.18978102189780999</v>
      </c>
      <c r="J299">
        <v>0.452554744525547</v>
      </c>
      <c r="K299">
        <v>0.19708029197080301</v>
      </c>
      <c r="L299">
        <v>0.160583941605839</v>
      </c>
    </row>
    <row r="300" spans="1:12">
      <c r="A300" t="s">
        <v>420</v>
      </c>
      <c r="B300">
        <v>8</v>
      </c>
      <c r="C300">
        <v>37</v>
      </c>
      <c r="D300">
        <v>125</v>
      </c>
      <c r="E300">
        <v>20</v>
      </c>
      <c r="F300">
        <v>39</v>
      </c>
      <c r="G300">
        <v>24</v>
      </c>
      <c r="H300">
        <v>42</v>
      </c>
      <c r="I300">
        <v>0.16</v>
      </c>
      <c r="J300">
        <v>0.312</v>
      </c>
      <c r="K300">
        <v>0.192</v>
      </c>
      <c r="L300">
        <v>0.33600000000000002</v>
      </c>
    </row>
    <row r="301" spans="1:12">
      <c r="A301" t="s">
        <v>420</v>
      </c>
      <c r="B301">
        <v>8</v>
      </c>
      <c r="C301">
        <v>38</v>
      </c>
      <c r="D301">
        <v>2</v>
      </c>
      <c r="E301">
        <v>0</v>
      </c>
      <c r="F301">
        <v>2</v>
      </c>
      <c r="G301">
        <v>0</v>
      </c>
      <c r="H301">
        <v>0</v>
      </c>
      <c r="I301" t="s">
        <v>38</v>
      </c>
      <c r="J301" t="s">
        <v>38</v>
      </c>
      <c r="K301" t="s">
        <v>38</v>
      </c>
      <c r="L301" t="s">
        <v>38</v>
      </c>
    </row>
    <row r="302" spans="1:12">
      <c r="A302" t="s">
        <v>420</v>
      </c>
      <c r="B302">
        <v>8</v>
      </c>
      <c r="C302">
        <v>39</v>
      </c>
      <c r="D302">
        <v>61</v>
      </c>
      <c r="E302">
        <v>22</v>
      </c>
      <c r="F302">
        <v>22</v>
      </c>
      <c r="G302">
        <v>8</v>
      </c>
      <c r="H302">
        <v>9</v>
      </c>
      <c r="I302">
        <v>0.36065573770491799</v>
      </c>
      <c r="J302">
        <v>0.36065573770491799</v>
      </c>
      <c r="K302">
        <v>0.13114754098360701</v>
      </c>
      <c r="L302">
        <v>0.14754098360655701</v>
      </c>
    </row>
    <row r="303" spans="1:12">
      <c r="A303" t="s">
        <v>420</v>
      </c>
      <c r="B303">
        <v>8</v>
      </c>
      <c r="C303">
        <v>40</v>
      </c>
      <c r="D303">
        <v>9</v>
      </c>
      <c r="E303">
        <v>5</v>
      </c>
      <c r="F303">
        <v>4</v>
      </c>
      <c r="G303">
        <v>0</v>
      </c>
      <c r="H303">
        <v>0</v>
      </c>
      <c r="I303">
        <v>0.55555555555555602</v>
      </c>
      <c r="J303">
        <v>0.44444444444444398</v>
      </c>
      <c r="K303">
        <v>0</v>
      </c>
      <c r="L303">
        <v>0</v>
      </c>
    </row>
    <row r="304" spans="1:12">
      <c r="A304" t="s">
        <v>420</v>
      </c>
      <c r="B304">
        <v>8</v>
      </c>
      <c r="C304">
        <v>42</v>
      </c>
      <c r="D304">
        <v>116</v>
      </c>
      <c r="E304">
        <v>41</v>
      </c>
      <c r="F304">
        <v>50</v>
      </c>
      <c r="G304">
        <v>14</v>
      </c>
      <c r="H304">
        <v>11</v>
      </c>
      <c r="I304">
        <v>0.35344827586206901</v>
      </c>
      <c r="J304">
        <v>0.431034482758621</v>
      </c>
      <c r="K304">
        <v>0.12068965517241401</v>
      </c>
      <c r="L304" s="38">
        <v>9.4827586206896505E-2</v>
      </c>
    </row>
    <row r="305" spans="1:12">
      <c r="A305" t="s">
        <v>420</v>
      </c>
      <c r="B305">
        <v>8</v>
      </c>
      <c r="C305">
        <v>43</v>
      </c>
      <c r="D305">
        <v>9</v>
      </c>
      <c r="E305">
        <v>4</v>
      </c>
      <c r="F305">
        <v>3</v>
      </c>
      <c r="G305">
        <v>1</v>
      </c>
      <c r="H305">
        <v>1</v>
      </c>
      <c r="I305">
        <v>0.44444444444444398</v>
      </c>
      <c r="J305">
        <v>0.33333333333333298</v>
      </c>
      <c r="K305">
        <v>0.11111111111111099</v>
      </c>
      <c r="L305">
        <v>0.11111111111111099</v>
      </c>
    </row>
    <row r="306" spans="1:12">
      <c r="A306" t="s">
        <v>420</v>
      </c>
      <c r="B306">
        <v>8</v>
      </c>
      <c r="C306">
        <v>44</v>
      </c>
      <c r="D306">
        <v>9</v>
      </c>
      <c r="E306">
        <v>0</v>
      </c>
      <c r="F306">
        <v>6</v>
      </c>
      <c r="G306">
        <v>2</v>
      </c>
      <c r="H306">
        <v>1</v>
      </c>
      <c r="I306">
        <v>0</v>
      </c>
      <c r="J306">
        <v>0.66666666666666696</v>
      </c>
      <c r="K306">
        <v>0.22222222222222199</v>
      </c>
      <c r="L306">
        <v>0.11111111111111099</v>
      </c>
    </row>
    <row r="307" spans="1:12">
      <c r="A307" t="s">
        <v>420</v>
      </c>
      <c r="B307">
        <v>8</v>
      </c>
      <c r="C307">
        <v>45</v>
      </c>
      <c r="D307">
        <v>49</v>
      </c>
      <c r="E307">
        <v>6</v>
      </c>
      <c r="F307">
        <v>11</v>
      </c>
      <c r="G307">
        <v>7</v>
      </c>
      <c r="H307">
        <v>25</v>
      </c>
      <c r="I307">
        <v>0.122448979591837</v>
      </c>
      <c r="J307">
        <v>0.22448979591836701</v>
      </c>
      <c r="K307">
        <v>0.14285714285714299</v>
      </c>
      <c r="L307">
        <v>0.51020408163265296</v>
      </c>
    </row>
    <row r="308" spans="1:12">
      <c r="A308" t="s">
        <v>420</v>
      </c>
      <c r="B308">
        <v>8</v>
      </c>
      <c r="C308">
        <v>46</v>
      </c>
      <c r="D308">
        <v>16</v>
      </c>
      <c r="E308">
        <v>3</v>
      </c>
      <c r="F308">
        <v>3</v>
      </c>
      <c r="G308">
        <v>6</v>
      </c>
      <c r="H308">
        <v>4</v>
      </c>
      <c r="I308">
        <v>0.1875</v>
      </c>
      <c r="J308">
        <v>0.1875</v>
      </c>
      <c r="K308">
        <v>0.375</v>
      </c>
      <c r="L308">
        <v>0.25</v>
      </c>
    </row>
    <row r="309" spans="1:12">
      <c r="A309" t="s">
        <v>420</v>
      </c>
      <c r="B309">
        <v>8</v>
      </c>
      <c r="C309">
        <v>47</v>
      </c>
      <c r="D309">
        <v>26</v>
      </c>
      <c r="E309">
        <v>14</v>
      </c>
      <c r="F309">
        <v>9</v>
      </c>
      <c r="G309">
        <v>2</v>
      </c>
      <c r="H309">
        <v>1</v>
      </c>
      <c r="I309">
        <v>0.53846153846153799</v>
      </c>
      <c r="J309">
        <v>0.34615384615384598</v>
      </c>
      <c r="K309" s="38">
        <v>7.69230769230769E-2</v>
      </c>
      <c r="L309" s="38">
        <v>3.8461538461538498E-2</v>
      </c>
    </row>
    <row r="310" spans="1:12">
      <c r="A310" t="s">
        <v>420</v>
      </c>
      <c r="B310">
        <v>8</v>
      </c>
      <c r="C310">
        <v>48</v>
      </c>
      <c r="D310">
        <v>48</v>
      </c>
      <c r="E310">
        <v>15</v>
      </c>
      <c r="F310">
        <v>17</v>
      </c>
      <c r="G310">
        <v>10</v>
      </c>
      <c r="H310">
        <v>6</v>
      </c>
      <c r="I310">
        <v>0.3125</v>
      </c>
      <c r="J310">
        <v>0.35416666666666702</v>
      </c>
      <c r="K310">
        <v>0.20833333333333301</v>
      </c>
      <c r="L310">
        <v>0.125</v>
      </c>
    </row>
    <row r="311" spans="1:12">
      <c r="A311" t="s">
        <v>420</v>
      </c>
      <c r="B311">
        <v>8</v>
      </c>
      <c r="C311">
        <v>49</v>
      </c>
      <c r="D311">
        <v>31</v>
      </c>
      <c r="E311">
        <v>11</v>
      </c>
      <c r="F311">
        <v>14</v>
      </c>
      <c r="G311">
        <v>5</v>
      </c>
      <c r="H311">
        <v>1</v>
      </c>
      <c r="I311">
        <v>0.35483870967741898</v>
      </c>
      <c r="J311">
        <v>0.45161290322580599</v>
      </c>
      <c r="K311">
        <v>0.16129032258064499</v>
      </c>
      <c r="L311">
        <v>3.2258064516128997E-2</v>
      </c>
    </row>
    <row r="312" spans="1:12">
      <c r="A312" t="s">
        <v>420</v>
      </c>
      <c r="B312">
        <v>8</v>
      </c>
      <c r="C312">
        <v>50</v>
      </c>
      <c r="D312">
        <v>12</v>
      </c>
      <c r="E312">
        <v>7</v>
      </c>
      <c r="F312">
        <v>3</v>
      </c>
      <c r="G312">
        <v>2</v>
      </c>
      <c r="H312">
        <v>0</v>
      </c>
      <c r="I312">
        <v>0.58333333333333304</v>
      </c>
      <c r="J312">
        <v>0.25</v>
      </c>
      <c r="K312">
        <v>0.16666666666666699</v>
      </c>
      <c r="L312">
        <v>0</v>
      </c>
    </row>
    <row r="313" spans="1:12">
      <c r="A313" t="s">
        <v>420</v>
      </c>
      <c r="B313">
        <v>8</v>
      </c>
      <c r="C313">
        <v>51</v>
      </c>
      <c r="D313">
        <v>21</v>
      </c>
      <c r="E313">
        <v>0</v>
      </c>
      <c r="F313">
        <v>8</v>
      </c>
      <c r="G313">
        <v>5</v>
      </c>
      <c r="H313">
        <v>8</v>
      </c>
      <c r="I313">
        <v>0</v>
      </c>
      <c r="J313">
        <v>0.38095238095238099</v>
      </c>
      <c r="K313">
        <v>0.238095238095238</v>
      </c>
      <c r="L313">
        <v>0.38095238095238099</v>
      </c>
    </row>
    <row r="314" spans="1:12">
      <c r="A314" t="s">
        <v>420</v>
      </c>
      <c r="B314">
        <v>8</v>
      </c>
      <c r="C314">
        <v>52</v>
      </c>
      <c r="D314">
        <v>105</v>
      </c>
      <c r="E314">
        <v>19</v>
      </c>
      <c r="F314">
        <v>40</v>
      </c>
      <c r="G314">
        <v>28</v>
      </c>
      <c r="H314">
        <v>18</v>
      </c>
      <c r="I314">
        <v>0.180952380952381</v>
      </c>
      <c r="J314">
        <v>0.38095238095238099</v>
      </c>
      <c r="K314">
        <v>0.266666666666667</v>
      </c>
      <c r="L314">
        <v>0.17142857142857101</v>
      </c>
    </row>
    <row r="315" spans="1:12">
      <c r="A315" t="s">
        <v>420</v>
      </c>
      <c r="B315">
        <v>8</v>
      </c>
      <c r="C315">
        <v>53</v>
      </c>
      <c r="D315">
        <v>3</v>
      </c>
      <c r="E315">
        <v>0</v>
      </c>
      <c r="F315">
        <v>2</v>
      </c>
      <c r="G315">
        <v>0</v>
      </c>
      <c r="H315">
        <v>1</v>
      </c>
      <c r="I315" t="s">
        <v>38</v>
      </c>
      <c r="J315" t="s">
        <v>38</v>
      </c>
      <c r="K315" t="s">
        <v>38</v>
      </c>
      <c r="L315" t="s">
        <v>38</v>
      </c>
    </row>
    <row r="316" spans="1:12">
      <c r="A316" t="s">
        <v>420</v>
      </c>
      <c r="B316">
        <v>8</v>
      </c>
      <c r="C316">
        <v>54</v>
      </c>
      <c r="D316">
        <v>35</v>
      </c>
      <c r="E316">
        <v>1</v>
      </c>
      <c r="F316">
        <v>6</v>
      </c>
      <c r="G316">
        <v>12</v>
      </c>
      <c r="H316">
        <v>16</v>
      </c>
      <c r="I316" s="38">
        <v>2.8571428571428598E-2</v>
      </c>
      <c r="J316">
        <v>0.17142857142857101</v>
      </c>
      <c r="K316">
        <v>0.34285714285714303</v>
      </c>
      <c r="L316">
        <v>0.45714285714285702</v>
      </c>
    </row>
    <row r="317" spans="1:12">
      <c r="A317" t="s">
        <v>420</v>
      </c>
      <c r="B317">
        <v>8</v>
      </c>
      <c r="C317">
        <v>55</v>
      </c>
      <c r="D317">
        <v>23</v>
      </c>
      <c r="E317">
        <v>2</v>
      </c>
      <c r="F317">
        <v>8</v>
      </c>
      <c r="G317">
        <v>5</v>
      </c>
      <c r="H317">
        <v>8</v>
      </c>
      <c r="I317" s="38">
        <v>8.6956521739130405E-2</v>
      </c>
      <c r="J317">
        <v>0.34782608695652201</v>
      </c>
      <c r="K317">
        <v>0.217391304347826</v>
      </c>
      <c r="L317">
        <v>0.34782608695652201</v>
      </c>
    </row>
    <row r="318" spans="1:12">
      <c r="A318" t="s">
        <v>420</v>
      </c>
      <c r="B318">
        <v>8</v>
      </c>
      <c r="C318">
        <v>56</v>
      </c>
      <c r="D318">
        <v>17</v>
      </c>
      <c r="E318">
        <v>3</v>
      </c>
      <c r="F318">
        <v>8</v>
      </c>
      <c r="G318">
        <v>2</v>
      </c>
      <c r="H318">
        <v>4</v>
      </c>
      <c r="I318">
        <v>0.17647058823529399</v>
      </c>
      <c r="J318">
        <v>0.47058823529411797</v>
      </c>
      <c r="K318">
        <v>0.11764705882352899</v>
      </c>
      <c r="L318">
        <v>0.23529411764705899</v>
      </c>
    </row>
    <row r="319" spans="1:12">
      <c r="A319" t="s">
        <v>420</v>
      </c>
      <c r="B319">
        <v>9</v>
      </c>
      <c r="C319">
        <v>2</v>
      </c>
      <c r="D319">
        <v>35</v>
      </c>
      <c r="E319">
        <v>9</v>
      </c>
      <c r="F319">
        <v>18</v>
      </c>
      <c r="G319">
        <v>1</v>
      </c>
      <c r="H319">
        <v>7</v>
      </c>
      <c r="I319">
        <v>0.25714285714285701</v>
      </c>
      <c r="J319">
        <v>0.51428571428571401</v>
      </c>
      <c r="K319" s="38">
        <v>2.8571428571428598E-2</v>
      </c>
      <c r="L319">
        <v>0.2</v>
      </c>
    </row>
    <row r="320" spans="1:12">
      <c r="A320" t="s">
        <v>420</v>
      </c>
      <c r="B320">
        <v>9</v>
      </c>
      <c r="C320">
        <v>3</v>
      </c>
      <c r="D320">
        <v>26</v>
      </c>
      <c r="E320">
        <v>3</v>
      </c>
      <c r="F320">
        <v>8</v>
      </c>
      <c r="G320">
        <v>8</v>
      </c>
      <c r="H320">
        <v>7</v>
      </c>
      <c r="I320">
        <v>0.115384615384615</v>
      </c>
      <c r="J320">
        <v>0.30769230769230799</v>
      </c>
      <c r="K320">
        <v>0.30769230769230799</v>
      </c>
      <c r="L320">
        <v>0.269230769230769</v>
      </c>
    </row>
    <row r="321" spans="1:12">
      <c r="A321" t="s">
        <v>420</v>
      </c>
      <c r="B321">
        <v>9</v>
      </c>
      <c r="C321">
        <v>4</v>
      </c>
      <c r="D321">
        <v>6</v>
      </c>
      <c r="E321">
        <v>1</v>
      </c>
      <c r="F321">
        <v>2</v>
      </c>
      <c r="G321">
        <v>1</v>
      </c>
      <c r="H321">
        <v>2</v>
      </c>
      <c r="I321">
        <v>0.16666666666666699</v>
      </c>
      <c r="J321">
        <v>0.33333333333333298</v>
      </c>
      <c r="K321">
        <v>0.16666666666666699</v>
      </c>
      <c r="L321">
        <v>0.33333333333333298</v>
      </c>
    </row>
    <row r="322" spans="1:12">
      <c r="A322" t="s">
        <v>420</v>
      </c>
      <c r="B322">
        <v>9</v>
      </c>
      <c r="C322">
        <v>5</v>
      </c>
      <c r="D322">
        <v>3710</v>
      </c>
      <c r="E322">
        <v>1389</v>
      </c>
      <c r="F322">
        <v>1192</v>
      </c>
      <c r="G322">
        <v>587</v>
      </c>
      <c r="H322">
        <v>542</v>
      </c>
      <c r="I322">
        <v>0.37439353099730499</v>
      </c>
      <c r="J322">
        <v>0.32129380053908402</v>
      </c>
      <c r="K322">
        <v>0.15822102425876</v>
      </c>
      <c r="L322">
        <v>0.14609164420485199</v>
      </c>
    </row>
    <row r="323" spans="1:12">
      <c r="A323" t="s">
        <v>420</v>
      </c>
      <c r="B323">
        <v>9</v>
      </c>
      <c r="C323">
        <v>6</v>
      </c>
      <c r="D323">
        <v>24</v>
      </c>
      <c r="E323">
        <v>6</v>
      </c>
      <c r="F323">
        <v>10</v>
      </c>
      <c r="G323">
        <v>3</v>
      </c>
      <c r="H323">
        <v>5</v>
      </c>
      <c r="I323">
        <v>0.25</v>
      </c>
      <c r="J323">
        <v>0.41666666666666702</v>
      </c>
      <c r="K323">
        <v>0.125</v>
      </c>
      <c r="L323">
        <v>0.20833333333333301</v>
      </c>
    </row>
    <row r="324" spans="1:12">
      <c r="A324" t="s">
        <v>420</v>
      </c>
      <c r="B324">
        <v>9</v>
      </c>
      <c r="C324">
        <v>7</v>
      </c>
      <c r="D324">
        <v>128</v>
      </c>
      <c r="E324">
        <v>10</v>
      </c>
      <c r="F324">
        <v>33</v>
      </c>
      <c r="G324">
        <v>32</v>
      </c>
      <c r="H324">
        <v>53</v>
      </c>
      <c r="I324">
        <v>7.8125E-2</v>
      </c>
      <c r="J324">
        <v>0.2578125</v>
      </c>
      <c r="K324">
        <v>0.25</v>
      </c>
      <c r="L324">
        <v>0.4140625</v>
      </c>
    </row>
    <row r="325" spans="1:12">
      <c r="A325" t="s">
        <v>420</v>
      </c>
      <c r="B325">
        <v>9</v>
      </c>
      <c r="C325">
        <v>8</v>
      </c>
      <c r="D325">
        <v>11</v>
      </c>
      <c r="E325">
        <v>1</v>
      </c>
      <c r="F325">
        <v>3</v>
      </c>
      <c r="G325">
        <v>4</v>
      </c>
      <c r="H325">
        <v>3</v>
      </c>
      <c r="I325" s="38">
        <v>9.0909090909090898E-2</v>
      </c>
      <c r="J325">
        <v>0.27272727272727298</v>
      </c>
      <c r="K325">
        <v>0.36363636363636398</v>
      </c>
      <c r="L325">
        <v>0.27272727272727298</v>
      </c>
    </row>
    <row r="326" spans="1:12">
      <c r="A326" t="s">
        <v>420</v>
      </c>
      <c r="B326">
        <v>9</v>
      </c>
      <c r="C326">
        <v>9</v>
      </c>
      <c r="D326">
        <v>26</v>
      </c>
      <c r="E326">
        <v>5</v>
      </c>
      <c r="F326">
        <v>5</v>
      </c>
      <c r="G326">
        <v>8</v>
      </c>
      <c r="H326">
        <v>8</v>
      </c>
      <c r="I326">
        <v>0.19230769230769201</v>
      </c>
      <c r="J326">
        <v>0.19230769230769201</v>
      </c>
      <c r="K326">
        <v>0.30769230769230799</v>
      </c>
      <c r="L326">
        <v>0.30769230769230799</v>
      </c>
    </row>
    <row r="327" spans="1:12">
      <c r="A327" t="s">
        <v>420</v>
      </c>
      <c r="B327">
        <v>9</v>
      </c>
      <c r="C327">
        <v>10</v>
      </c>
      <c r="D327">
        <v>13</v>
      </c>
      <c r="E327">
        <v>3</v>
      </c>
      <c r="F327">
        <v>5</v>
      </c>
      <c r="G327">
        <v>3</v>
      </c>
      <c r="H327">
        <v>2</v>
      </c>
      <c r="I327">
        <v>0.230769230769231</v>
      </c>
      <c r="J327">
        <v>0.38461538461538503</v>
      </c>
      <c r="K327">
        <v>0.230769230769231</v>
      </c>
      <c r="L327">
        <v>0.15384615384615399</v>
      </c>
    </row>
    <row r="328" spans="1:12">
      <c r="A328" t="s">
        <v>420</v>
      </c>
      <c r="B328">
        <v>9</v>
      </c>
      <c r="C328">
        <v>11</v>
      </c>
      <c r="D328">
        <v>44</v>
      </c>
      <c r="E328">
        <v>24</v>
      </c>
      <c r="F328">
        <v>11</v>
      </c>
      <c r="G328">
        <v>5</v>
      </c>
      <c r="H328">
        <v>4</v>
      </c>
      <c r="I328">
        <v>0.54545454545454497</v>
      </c>
      <c r="J328">
        <v>0.25</v>
      </c>
      <c r="K328">
        <v>0.11363636363636399</v>
      </c>
      <c r="L328" s="38">
        <v>9.0909090909090898E-2</v>
      </c>
    </row>
    <row r="329" spans="1:12">
      <c r="A329" t="s">
        <v>420</v>
      </c>
      <c r="B329">
        <v>9</v>
      </c>
      <c r="C329">
        <v>12</v>
      </c>
      <c r="D329">
        <v>43</v>
      </c>
      <c r="E329">
        <v>21</v>
      </c>
      <c r="F329">
        <v>11</v>
      </c>
      <c r="G329">
        <v>6</v>
      </c>
      <c r="H329">
        <v>5</v>
      </c>
      <c r="I329">
        <v>0.48837209302325602</v>
      </c>
      <c r="J329">
        <v>0.25581395348837199</v>
      </c>
      <c r="K329">
        <v>0.13953488372093001</v>
      </c>
      <c r="L329">
        <v>0.116279069767442</v>
      </c>
    </row>
    <row r="330" spans="1:12">
      <c r="A330" t="s">
        <v>420</v>
      </c>
      <c r="B330">
        <v>9</v>
      </c>
      <c r="C330">
        <v>13</v>
      </c>
      <c r="D330">
        <v>39</v>
      </c>
      <c r="E330">
        <v>8</v>
      </c>
      <c r="F330">
        <v>15</v>
      </c>
      <c r="G330">
        <v>7</v>
      </c>
      <c r="H330">
        <v>9</v>
      </c>
      <c r="I330">
        <v>0.20512820512820501</v>
      </c>
      <c r="J330">
        <v>0.38461538461538503</v>
      </c>
      <c r="K330">
        <v>0.17948717948717899</v>
      </c>
      <c r="L330">
        <v>0.230769230769231</v>
      </c>
    </row>
    <row r="331" spans="1:12">
      <c r="A331" t="s">
        <v>420</v>
      </c>
      <c r="B331">
        <v>9</v>
      </c>
      <c r="C331">
        <v>14</v>
      </c>
      <c r="D331">
        <v>83</v>
      </c>
      <c r="E331">
        <v>15</v>
      </c>
      <c r="F331">
        <v>40</v>
      </c>
      <c r="G331">
        <v>13</v>
      </c>
      <c r="H331">
        <v>15</v>
      </c>
      <c r="I331">
        <v>0.180722891566265</v>
      </c>
      <c r="J331">
        <v>0.48192771084337299</v>
      </c>
      <c r="K331">
        <v>0.156626506024096</v>
      </c>
      <c r="L331">
        <v>0.180722891566265</v>
      </c>
    </row>
    <row r="332" spans="1:12">
      <c r="A332" t="s">
        <v>420</v>
      </c>
      <c r="B332">
        <v>9</v>
      </c>
      <c r="C332">
        <v>15</v>
      </c>
      <c r="D332">
        <v>47</v>
      </c>
      <c r="E332">
        <v>8</v>
      </c>
      <c r="F332">
        <v>18</v>
      </c>
      <c r="G332">
        <v>10</v>
      </c>
      <c r="H332">
        <v>11</v>
      </c>
      <c r="I332">
        <v>0.170212765957447</v>
      </c>
      <c r="J332">
        <v>0.38297872340425498</v>
      </c>
      <c r="K332">
        <v>0.21276595744680901</v>
      </c>
      <c r="L332">
        <v>0.23404255319148901</v>
      </c>
    </row>
    <row r="333" spans="1:12">
      <c r="A333" t="s">
        <v>420</v>
      </c>
      <c r="B333">
        <v>9</v>
      </c>
      <c r="C333">
        <v>16</v>
      </c>
      <c r="D333">
        <v>1057</v>
      </c>
      <c r="E333">
        <v>296</v>
      </c>
      <c r="F333">
        <v>391</v>
      </c>
      <c r="G333">
        <v>215</v>
      </c>
      <c r="H333">
        <v>155</v>
      </c>
      <c r="I333">
        <v>0.28003784295174999</v>
      </c>
      <c r="J333">
        <v>0.369914853358562</v>
      </c>
      <c r="K333">
        <v>0.203405865657521</v>
      </c>
      <c r="L333">
        <v>0.146641438032167</v>
      </c>
    </row>
    <row r="334" spans="1:12">
      <c r="A334" t="s">
        <v>420</v>
      </c>
      <c r="B334">
        <v>9</v>
      </c>
      <c r="C334">
        <v>17</v>
      </c>
      <c r="D334">
        <v>228</v>
      </c>
      <c r="E334">
        <v>48</v>
      </c>
      <c r="F334">
        <v>69</v>
      </c>
      <c r="G334">
        <v>63</v>
      </c>
      <c r="H334">
        <v>48</v>
      </c>
      <c r="I334">
        <v>0.21052631578947401</v>
      </c>
      <c r="J334">
        <v>0.30263157894736797</v>
      </c>
      <c r="K334">
        <v>0.27631578947368401</v>
      </c>
      <c r="L334">
        <v>0.21052631578947401</v>
      </c>
    </row>
    <row r="335" spans="1:12">
      <c r="A335" t="s">
        <v>420</v>
      </c>
      <c r="B335">
        <v>9</v>
      </c>
      <c r="C335">
        <v>18</v>
      </c>
      <c r="D335">
        <v>24</v>
      </c>
      <c r="E335">
        <v>8</v>
      </c>
      <c r="F335">
        <v>8</v>
      </c>
      <c r="G335">
        <v>5</v>
      </c>
      <c r="H335">
        <v>3</v>
      </c>
      <c r="I335">
        <v>0.33333333333333298</v>
      </c>
      <c r="J335">
        <v>0.33333333333333298</v>
      </c>
      <c r="K335">
        <v>0.20833333333333301</v>
      </c>
      <c r="L335">
        <v>0.125</v>
      </c>
    </row>
    <row r="336" spans="1:12">
      <c r="A336" t="s">
        <v>420</v>
      </c>
      <c r="B336">
        <v>9</v>
      </c>
      <c r="C336">
        <v>19</v>
      </c>
      <c r="D336">
        <v>13</v>
      </c>
      <c r="E336">
        <v>2</v>
      </c>
      <c r="F336">
        <v>6</v>
      </c>
      <c r="G336">
        <v>3</v>
      </c>
      <c r="H336">
        <v>2</v>
      </c>
      <c r="I336">
        <v>0.15384615384615399</v>
      </c>
      <c r="J336">
        <v>0.46153846153846201</v>
      </c>
      <c r="K336">
        <v>0.230769230769231</v>
      </c>
      <c r="L336">
        <v>0.15384615384615399</v>
      </c>
    </row>
    <row r="337" spans="1:12">
      <c r="A337" t="s">
        <v>420</v>
      </c>
      <c r="B337">
        <v>9</v>
      </c>
      <c r="C337">
        <v>20</v>
      </c>
      <c r="D337">
        <v>5</v>
      </c>
      <c r="E337">
        <v>1</v>
      </c>
      <c r="F337">
        <v>2</v>
      </c>
      <c r="G337">
        <v>1</v>
      </c>
      <c r="H337">
        <v>1</v>
      </c>
      <c r="I337">
        <v>0.2</v>
      </c>
      <c r="J337">
        <v>0.4</v>
      </c>
      <c r="K337">
        <v>0.2</v>
      </c>
      <c r="L337">
        <v>0.2</v>
      </c>
    </row>
    <row r="338" spans="1:12">
      <c r="A338" t="s">
        <v>420</v>
      </c>
      <c r="B338">
        <v>9</v>
      </c>
      <c r="C338">
        <v>21</v>
      </c>
      <c r="D338">
        <v>26</v>
      </c>
      <c r="E338">
        <v>3</v>
      </c>
      <c r="F338">
        <v>7</v>
      </c>
      <c r="G338">
        <v>6</v>
      </c>
      <c r="H338">
        <v>10</v>
      </c>
      <c r="I338">
        <v>0.115384615384615</v>
      </c>
      <c r="J338">
        <v>0.269230769230769</v>
      </c>
      <c r="K338">
        <v>0.230769230769231</v>
      </c>
      <c r="L338">
        <v>0.38461538461538503</v>
      </c>
    </row>
    <row r="339" spans="1:12">
      <c r="A339" t="s">
        <v>420</v>
      </c>
      <c r="B339">
        <v>9</v>
      </c>
      <c r="C339">
        <v>22</v>
      </c>
      <c r="D339">
        <v>416</v>
      </c>
      <c r="E339">
        <v>163</v>
      </c>
      <c r="F339">
        <v>122</v>
      </c>
      <c r="G339">
        <v>71</v>
      </c>
      <c r="H339">
        <v>60</v>
      </c>
      <c r="I339">
        <v>0.39182692307692302</v>
      </c>
      <c r="J339">
        <v>0.293269230769231</v>
      </c>
      <c r="K339">
        <v>0.17067307692307701</v>
      </c>
      <c r="L339">
        <v>0.144230769230769</v>
      </c>
    </row>
    <row r="340" spans="1:12">
      <c r="A340" t="s">
        <v>420</v>
      </c>
      <c r="B340">
        <v>9</v>
      </c>
      <c r="C340">
        <v>23</v>
      </c>
      <c r="D340">
        <v>13</v>
      </c>
      <c r="E340">
        <v>5</v>
      </c>
      <c r="F340">
        <v>4</v>
      </c>
      <c r="G340">
        <v>2</v>
      </c>
      <c r="H340">
        <v>2</v>
      </c>
      <c r="I340">
        <v>0.38461538461538503</v>
      </c>
      <c r="J340">
        <v>0.30769230769230799</v>
      </c>
      <c r="K340">
        <v>0.15384615384615399</v>
      </c>
      <c r="L340">
        <v>0.15384615384615399</v>
      </c>
    </row>
    <row r="341" spans="1:12">
      <c r="A341" t="s">
        <v>420</v>
      </c>
      <c r="B341">
        <v>9</v>
      </c>
      <c r="C341">
        <v>24</v>
      </c>
      <c r="D341">
        <v>813</v>
      </c>
      <c r="E341">
        <v>269</v>
      </c>
      <c r="F341">
        <v>302</v>
      </c>
      <c r="G341">
        <v>143</v>
      </c>
      <c r="H341">
        <v>99</v>
      </c>
      <c r="I341">
        <v>0.33087330873308701</v>
      </c>
      <c r="J341">
        <v>0.371463714637146</v>
      </c>
      <c r="K341">
        <v>0.17589175891758899</v>
      </c>
      <c r="L341">
        <v>0.121771217712177</v>
      </c>
    </row>
    <row r="342" spans="1:12">
      <c r="A342" t="s">
        <v>420</v>
      </c>
      <c r="B342">
        <v>9</v>
      </c>
      <c r="C342">
        <v>25</v>
      </c>
      <c r="D342">
        <v>207</v>
      </c>
      <c r="E342">
        <v>49</v>
      </c>
      <c r="F342">
        <v>82</v>
      </c>
      <c r="G342">
        <v>45</v>
      </c>
      <c r="H342">
        <v>31</v>
      </c>
      <c r="I342">
        <v>0.23671497584541101</v>
      </c>
      <c r="J342">
        <v>0.39613526570048302</v>
      </c>
      <c r="K342">
        <v>0.217391304347826</v>
      </c>
      <c r="L342">
        <v>0.14975845410628</v>
      </c>
    </row>
    <row r="343" spans="1:12">
      <c r="A343" t="s">
        <v>420</v>
      </c>
      <c r="B343">
        <v>9</v>
      </c>
      <c r="C343">
        <v>27</v>
      </c>
      <c r="D343">
        <v>19</v>
      </c>
      <c r="E343">
        <v>7</v>
      </c>
      <c r="F343">
        <v>6</v>
      </c>
      <c r="G343">
        <v>3</v>
      </c>
      <c r="H343">
        <v>3</v>
      </c>
      <c r="I343">
        <v>0.36842105263157898</v>
      </c>
      <c r="J343">
        <v>0.31578947368421101</v>
      </c>
      <c r="K343">
        <v>0.157894736842105</v>
      </c>
      <c r="L343">
        <v>0.157894736842105</v>
      </c>
    </row>
    <row r="344" spans="1:12">
      <c r="A344" t="s">
        <v>420</v>
      </c>
      <c r="B344">
        <v>9</v>
      </c>
      <c r="C344">
        <v>28</v>
      </c>
      <c r="D344">
        <v>213</v>
      </c>
      <c r="E344">
        <v>61</v>
      </c>
      <c r="F344">
        <v>64</v>
      </c>
      <c r="G344">
        <v>59</v>
      </c>
      <c r="H344">
        <v>29</v>
      </c>
      <c r="I344">
        <v>0.28638497652582201</v>
      </c>
      <c r="J344">
        <v>0.30046948356807501</v>
      </c>
      <c r="K344">
        <v>0.27699530516431897</v>
      </c>
      <c r="L344">
        <v>0.136150234741784</v>
      </c>
    </row>
    <row r="345" spans="1:12">
      <c r="A345" t="s">
        <v>420</v>
      </c>
      <c r="B345">
        <v>9</v>
      </c>
      <c r="C345">
        <v>29</v>
      </c>
      <c r="D345">
        <v>33</v>
      </c>
      <c r="E345">
        <v>0</v>
      </c>
      <c r="F345">
        <v>10</v>
      </c>
      <c r="G345">
        <v>6</v>
      </c>
      <c r="H345">
        <v>17</v>
      </c>
      <c r="I345">
        <v>0</v>
      </c>
      <c r="J345">
        <v>0.30303030303030298</v>
      </c>
      <c r="K345">
        <v>0.18181818181818199</v>
      </c>
      <c r="L345">
        <v>0.51515151515151503</v>
      </c>
    </row>
    <row r="346" spans="1:12">
      <c r="A346" t="s">
        <v>420</v>
      </c>
      <c r="B346">
        <v>9</v>
      </c>
      <c r="C346">
        <v>30</v>
      </c>
      <c r="D346">
        <v>28</v>
      </c>
      <c r="E346">
        <v>5</v>
      </c>
      <c r="F346">
        <v>8</v>
      </c>
      <c r="G346">
        <v>8</v>
      </c>
      <c r="H346">
        <v>7</v>
      </c>
      <c r="I346">
        <v>0.17857142857142899</v>
      </c>
      <c r="J346">
        <v>0.28571428571428598</v>
      </c>
      <c r="K346">
        <v>0.28571428571428598</v>
      </c>
      <c r="L346">
        <v>0.25</v>
      </c>
    </row>
    <row r="347" spans="1:12">
      <c r="A347" t="s">
        <v>420</v>
      </c>
      <c r="B347">
        <v>9</v>
      </c>
      <c r="C347">
        <v>31</v>
      </c>
      <c r="D347">
        <v>321</v>
      </c>
      <c r="E347">
        <v>25</v>
      </c>
      <c r="F347">
        <v>94</v>
      </c>
      <c r="G347">
        <v>93</v>
      </c>
      <c r="H347">
        <v>109</v>
      </c>
      <c r="I347" s="38">
        <v>7.7881619937694699E-2</v>
      </c>
      <c r="J347">
        <v>0.29283489096573201</v>
      </c>
      <c r="K347">
        <v>0.289719626168224</v>
      </c>
      <c r="L347">
        <v>0.339563862928349</v>
      </c>
    </row>
    <row r="348" spans="1:12">
      <c r="A348" t="s">
        <v>420</v>
      </c>
      <c r="B348">
        <v>9</v>
      </c>
      <c r="C348">
        <v>32</v>
      </c>
      <c r="D348">
        <v>135</v>
      </c>
      <c r="E348">
        <v>1</v>
      </c>
      <c r="F348">
        <v>15</v>
      </c>
      <c r="G348">
        <v>39</v>
      </c>
      <c r="H348">
        <v>80</v>
      </c>
      <c r="I348" s="38">
        <v>7.4074074074074103E-3</v>
      </c>
      <c r="J348">
        <v>0.11111111111111099</v>
      </c>
      <c r="K348">
        <v>0.28888888888888897</v>
      </c>
      <c r="L348">
        <v>0.592592592592593</v>
      </c>
    </row>
    <row r="349" spans="1:12">
      <c r="A349" t="s">
        <v>420</v>
      </c>
      <c r="B349">
        <v>9</v>
      </c>
      <c r="C349">
        <v>33</v>
      </c>
      <c r="D349">
        <v>1267</v>
      </c>
      <c r="E349">
        <v>376</v>
      </c>
      <c r="F349">
        <v>441</v>
      </c>
      <c r="G349">
        <v>249</v>
      </c>
      <c r="H349">
        <v>201</v>
      </c>
      <c r="I349">
        <v>0.29676400947119203</v>
      </c>
      <c r="J349">
        <v>0.34806629834254099</v>
      </c>
      <c r="K349">
        <v>0.19652722967640099</v>
      </c>
      <c r="L349">
        <v>0.15864246250986599</v>
      </c>
    </row>
    <row r="350" spans="1:12">
      <c r="A350" t="s">
        <v>420</v>
      </c>
      <c r="B350">
        <v>9</v>
      </c>
      <c r="C350">
        <v>34</v>
      </c>
      <c r="D350">
        <v>58</v>
      </c>
      <c r="E350">
        <v>10</v>
      </c>
      <c r="F350">
        <v>21</v>
      </c>
      <c r="G350">
        <v>16</v>
      </c>
      <c r="H350">
        <v>11</v>
      </c>
      <c r="I350">
        <v>0.17241379310344801</v>
      </c>
      <c r="J350">
        <v>0.36206896551724099</v>
      </c>
      <c r="K350">
        <v>0.27586206896551702</v>
      </c>
      <c r="L350">
        <v>0.18965517241379301</v>
      </c>
    </row>
    <row r="351" spans="1:12">
      <c r="A351" t="s">
        <v>420</v>
      </c>
      <c r="B351">
        <v>9</v>
      </c>
      <c r="C351">
        <v>35</v>
      </c>
      <c r="D351">
        <v>86</v>
      </c>
      <c r="E351">
        <v>11</v>
      </c>
      <c r="F351">
        <v>26</v>
      </c>
      <c r="G351">
        <v>20</v>
      </c>
      <c r="H351">
        <v>29</v>
      </c>
      <c r="I351">
        <v>0.127906976744186</v>
      </c>
      <c r="J351">
        <v>0.30232558139534899</v>
      </c>
      <c r="K351">
        <v>0.232558139534884</v>
      </c>
      <c r="L351">
        <v>0.337209302325581</v>
      </c>
    </row>
    <row r="352" spans="1:12">
      <c r="A352" t="s">
        <v>420</v>
      </c>
      <c r="B352">
        <v>9</v>
      </c>
      <c r="C352">
        <v>36</v>
      </c>
      <c r="D352">
        <v>135</v>
      </c>
      <c r="E352">
        <v>15</v>
      </c>
      <c r="F352">
        <v>41</v>
      </c>
      <c r="G352">
        <v>40</v>
      </c>
      <c r="H352">
        <v>39</v>
      </c>
      <c r="I352">
        <v>0.11111111111111099</v>
      </c>
      <c r="J352">
        <v>0.30370370370370398</v>
      </c>
      <c r="K352">
        <v>0.296296296296296</v>
      </c>
      <c r="L352">
        <v>0.28888888888888897</v>
      </c>
    </row>
    <row r="353" spans="1:12">
      <c r="A353" t="s">
        <v>420</v>
      </c>
      <c r="B353">
        <v>9</v>
      </c>
      <c r="C353">
        <v>37</v>
      </c>
      <c r="D353">
        <v>196</v>
      </c>
      <c r="E353">
        <v>26</v>
      </c>
      <c r="F353">
        <v>47</v>
      </c>
      <c r="G353">
        <v>54</v>
      </c>
      <c r="H353">
        <v>69</v>
      </c>
      <c r="I353">
        <v>0.13265306122449</v>
      </c>
      <c r="J353">
        <v>0.23979591836734701</v>
      </c>
      <c r="K353">
        <v>0.27551020408163301</v>
      </c>
      <c r="L353">
        <v>0.352040816326531</v>
      </c>
    </row>
    <row r="354" spans="1:12">
      <c r="A354" t="s">
        <v>420</v>
      </c>
      <c r="B354">
        <v>9</v>
      </c>
      <c r="C354">
        <v>38</v>
      </c>
      <c r="D354">
        <v>1</v>
      </c>
      <c r="E354">
        <v>0</v>
      </c>
      <c r="F354">
        <v>0</v>
      </c>
      <c r="G354">
        <v>1</v>
      </c>
      <c r="H354">
        <v>0</v>
      </c>
      <c r="I354" t="s">
        <v>38</v>
      </c>
      <c r="J354" t="s">
        <v>38</v>
      </c>
      <c r="K354" t="s">
        <v>38</v>
      </c>
      <c r="L354" t="s">
        <v>38</v>
      </c>
    </row>
    <row r="355" spans="1:12">
      <c r="A355" t="s">
        <v>420</v>
      </c>
      <c r="B355">
        <v>9</v>
      </c>
      <c r="C355">
        <v>39</v>
      </c>
      <c r="D355">
        <v>40</v>
      </c>
      <c r="E355">
        <v>25</v>
      </c>
      <c r="F355">
        <v>5</v>
      </c>
      <c r="G355">
        <v>4</v>
      </c>
      <c r="H355">
        <v>6</v>
      </c>
      <c r="I355">
        <v>0.625</v>
      </c>
      <c r="J355">
        <v>0.125</v>
      </c>
      <c r="K355">
        <v>0.1</v>
      </c>
      <c r="L355">
        <v>0.15</v>
      </c>
    </row>
    <row r="356" spans="1:12">
      <c r="A356" t="s">
        <v>420</v>
      </c>
      <c r="B356">
        <v>9</v>
      </c>
      <c r="C356">
        <v>40</v>
      </c>
      <c r="D356">
        <v>10</v>
      </c>
      <c r="E356">
        <v>2</v>
      </c>
      <c r="F356">
        <v>3</v>
      </c>
      <c r="G356">
        <v>4</v>
      </c>
      <c r="H356">
        <v>1</v>
      </c>
      <c r="I356">
        <v>0.2</v>
      </c>
      <c r="J356">
        <v>0.3</v>
      </c>
      <c r="K356">
        <v>0.4</v>
      </c>
      <c r="L356">
        <v>0.1</v>
      </c>
    </row>
    <row r="357" spans="1:12">
      <c r="A357" t="s">
        <v>420</v>
      </c>
      <c r="B357">
        <v>9</v>
      </c>
      <c r="C357">
        <v>42</v>
      </c>
      <c r="D357">
        <v>89</v>
      </c>
      <c r="E357">
        <v>29</v>
      </c>
      <c r="F357">
        <v>37</v>
      </c>
      <c r="G357">
        <v>11</v>
      </c>
      <c r="H357">
        <v>12</v>
      </c>
      <c r="I357">
        <v>0.325842696629214</v>
      </c>
      <c r="J357">
        <v>0.41573033707865198</v>
      </c>
      <c r="K357">
        <v>0.123595505617978</v>
      </c>
      <c r="L357">
        <v>0.13483146067415699</v>
      </c>
    </row>
    <row r="358" spans="1:12">
      <c r="A358" t="s">
        <v>420</v>
      </c>
      <c r="B358">
        <v>9</v>
      </c>
      <c r="C358">
        <v>43</v>
      </c>
      <c r="D358">
        <v>13</v>
      </c>
      <c r="E358">
        <v>7</v>
      </c>
      <c r="F358">
        <v>3</v>
      </c>
      <c r="G358">
        <v>3</v>
      </c>
      <c r="H358">
        <v>0</v>
      </c>
      <c r="I358">
        <v>0.53846153846153799</v>
      </c>
      <c r="J358">
        <v>0.230769230769231</v>
      </c>
      <c r="K358">
        <v>0.230769230769231</v>
      </c>
      <c r="L358">
        <v>0</v>
      </c>
    </row>
    <row r="359" spans="1:12">
      <c r="A359" t="s">
        <v>420</v>
      </c>
      <c r="B359">
        <v>9</v>
      </c>
      <c r="C359">
        <v>44</v>
      </c>
      <c r="D359">
        <v>20</v>
      </c>
      <c r="E359">
        <v>7</v>
      </c>
      <c r="F359">
        <v>5</v>
      </c>
      <c r="G359">
        <v>6</v>
      </c>
      <c r="H359">
        <v>2</v>
      </c>
      <c r="I359">
        <v>0.35</v>
      </c>
      <c r="J359">
        <v>0.25</v>
      </c>
      <c r="K359">
        <v>0.3</v>
      </c>
      <c r="L359">
        <v>0.1</v>
      </c>
    </row>
    <row r="360" spans="1:12">
      <c r="A360" t="s">
        <v>420</v>
      </c>
      <c r="B360">
        <v>9</v>
      </c>
      <c r="C360">
        <v>45</v>
      </c>
      <c r="D360">
        <v>61</v>
      </c>
      <c r="E360">
        <v>5</v>
      </c>
      <c r="F360">
        <v>11</v>
      </c>
      <c r="G360">
        <v>20</v>
      </c>
      <c r="H360">
        <v>25</v>
      </c>
      <c r="I360" s="38">
        <v>8.1967213114754106E-2</v>
      </c>
      <c r="J360">
        <v>0.18032786885245899</v>
      </c>
      <c r="K360">
        <v>0.32786885245901598</v>
      </c>
      <c r="L360">
        <v>0.409836065573771</v>
      </c>
    </row>
    <row r="361" spans="1:12">
      <c r="A361" t="s">
        <v>420</v>
      </c>
      <c r="B361">
        <v>9</v>
      </c>
      <c r="C361">
        <v>46</v>
      </c>
      <c r="D361">
        <v>14</v>
      </c>
      <c r="E361">
        <v>3</v>
      </c>
      <c r="F361">
        <v>5</v>
      </c>
      <c r="G361">
        <v>3</v>
      </c>
      <c r="H361">
        <v>3</v>
      </c>
      <c r="I361">
        <v>0.214285714285714</v>
      </c>
      <c r="J361">
        <v>0.35714285714285698</v>
      </c>
      <c r="K361">
        <v>0.214285714285714</v>
      </c>
      <c r="L361">
        <v>0.214285714285714</v>
      </c>
    </row>
    <row r="362" spans="1:12">
      <c r="A362" t="s">
        <v>420</v>
      </c>
      <c r="B362">
        <v>9</v>
      </c>
      <c r="C362">
        <v>47</v>
      </c>
      <c r="D362">
        <v>23</v>
      </c>
      <c r="E362">
        <v>15</v>
      </c>
      <c r="F362">
        <v>6</v>
      </c>
      <c r="G362">
        <v>2</v>
      </c>
      <c r="H362">
        <v>0</v>
      </c>
      <c r="I362">
        <v>0.65217391304347805</v>
      </c>
      <c r="J362">
        <v>0.26086956521739102</v>
      </c>
      <c r="K362" s="38">
        <v>8.6956521739130405E-2</v>
      </c>
      <c r="L362">
        <v>0</v>
      </c>
    </row>
    <row r="363" spans="1:12">
      <c r="A363" t="s">
        <v>420</v>
      </c>
      <c r="B363">
        <v>9</v>
      </c>
      <c r="C363">
        <v>48</v>
      </c>
      <c r="D363">
        <v>72</v>
      </c>
      <c r="E363">
        <v>17</v>
      </c>
      <c r="F363">
        <v>27</v>
      </c>
      <c r="G363">
        <v>16</v>
      </c>
      <c r="H363">
        <v>12</v>
      </c>
      <c r="I363">
        <v>0.23611111111111099</v>
      </c>
      <c r="J363">
        <v>0.375</v>
      </c>
      <c r="K363">
        <v>0.22222222222222199</v>
      </c>
      <c r="L363">
        <v>0.16666666666666699</v>
      </c>
    </row>
    <row r="364" spans="1:12">
      <c r="A364" t="s">
        <v>420</v>
      </c>
      <c r="B364">
        <v>9</v>
      </c>
      <c r="C364">
        <v>49</v>
      </c>
      <c r="D364">
        <v>28</v>
      </c>
      <c r="E364">
        <v>10</v>
      </c>
      <c r="F364">
        <v>9</v>
      </c>
      <c r="G364">
        <v>4</v>
      </c>
      <c r="H364">
        <v>5</v>
      </c>
      <c r="I364">
        <v>0.35714285714285698</v>
      </c>
      <c r="J364">
        <v>0.32142857142857101</v>
      </c>
      <c r="K364">
        <v>0.14285714285714299</v>
      </c>
      <c r="L364">
        <v>0.17857142857142899</v>
      </c>
    </row>
    <row r="365" spans="1:12">
      <c r="A365" t="s">
        <v>420</v>
      </c>
      <c r="B365">
        <v>9</v>
      </c>
      <c r="C365">
        <v>50</v>
      </c>
      <c r="D365">
        <v>12</v>
      </c>
      <c r="E365">
        <v>2</v>
      </c>
      <c r="F365">
        <v>5</v>
      </c>
      <c r="G365">
        <v>2</v>
      </c>
      <c r="H365">
        <v>3</v>
      </c>
      <c r="I365">
        <v>0.16666666666666699</v>
      </c>
      <c r="J365">
        <v>0.41666666666666702</v>
      </c>
      <c r="K365">
        <v>0.16666666666666699</v>
      </c>
      <c r="L365">
        <v>0.25</v>
      </c>
    </row>
    <row r="366" spans="1:12">
      <c r="A366" t="s">
        <v>420</v>
      </c>
      <c r="B366">
        <v>9</v>
      </c>
      <c r="C366">
        <v>51</v>
      </c>
      <c r="D366">
        <v>18</v>
      </c>
      <c r="E366">
        <v>0</v>
      </c>
      <c r="F366">
        <v>3</v>
      </c>
      <c r="G366">
        <v>3</v>
      </c>
      <c r="H366">
        <v>12</v>
      </c>
      <c r="I366">
        <v>0</v>
      </c>
      <c r="J366">
        <v>0.16666666666666699</v>
      </c>
      <c r="K366">
        <v>0.16666666666666699</v>
      </c>
      <c r="L366">
        <v>0.66666666666666696</v>
      </c>
    </row>
    <row r="367" spans="1:12">
      <c r="A367" t="s">
        <v>420</v>
      </c>
      <c r="B367">
        <v>9</v>
      </c>
      <c r="C367">
        <v>52</v>
      </c>
      <c r="D367">
        <v>80</v>
      </c>
      <c r="E367">
        <v>11</v>
      </c>
      <c r="F367">
        <v>24</v>
      </c>
      <c r="G367">
        <v>25</v>
      </c>
      <c r="H367">
        <v>20</v>
      </c>
      <c r="I367">
        <v>0.13750000000000001</v>
      </c>
      <c r="J367">
        <v>0.3</v>
      </c>
      <c r="K367">
        <v>0.3125</v>
      </c>
      <c r="L367">
        <v>0.25</v>
      </c>
    </row>
    <row r="368" spans="1:12">
      <c r="A368" t="s">
        <v>420</v>
      </c>
      <c r="B368">
        <v>9</v>
      </c>
      <c r="C368">
        <v>53</v>
      </c>
      <c r="D368">
        <v>5</v>
      </c>
      <c r="E368">
        <v>0</v>
      </c>
      <c r="F368">
        <v>0</v>
      </c>
      <c r="G368">
        <v>1</v>
      </c>
      <c r="H368">
        <v>4</v>
      </c>
      <c r="I368">
        <v>0</v>
      </c>
      <c r="J368">
        <v>0</v>
      </c>
      <c r="K368" t="s">
        <v>40</v>
      </c>
      <c r="L368" t="s">
        <v>39</v>
      </c>
    </row>
    <row r="369" spans="1:12">
      <c r="A369" t="s">
        <v>420</v>
      </c>
      <c r="B369">
        <v>9</v>
      </c>
      <c r="C369">
        <v>54</v>
      </c>
      <c r="D369">
        <v>25</v>
      </c>
      <c r="E369">
        <v>1</v>
      </c>
      <c r="F369">
        <v>1</v>
      </c>
      <c r="G369">
        <v>6</v>
      </c>
      <c r="H369">
        <v>17</v>
      </c>
      <c r="I369">
        <v>0.04</v>
      </c>
      <c r="J369">
        <v>0.04</v>
      </c>
      <c r="K369">
        <v>0.24</v>
      </c>
      <c r="L369">
        <v>0.68</v>
      </c>
    </row>
    <row r="370" spans="1:12">
      <c r="A370" t="s">
        <v>420</v>
      </c>
      <c r="B370">
        <v>9</v>
      </c>
      <c r="C370">
        <v>55</v>
      </c>
      <c r="D370">
        <v>29</v>
      </c>
      <c r="E370">
        <v>3</v>
      </c>
      <c r="F370">
        <v>12</v>
      </c>
      <c r="G370">
        <v>7</v>
      </c>
      <c r="H370">
        <v>7</v>
      </c>
      <c r="I370">
        <v>0.10344827586206901</v>
      </c>
      <c r="J370">
        <v>0.41379310344827602</v>
      </c>
      <c r="K370">
        <v>0.24137931034482801</v>
      </c>
      <c r="L370">
        <v>0.24137931034482801</v>
      </c>
    </row>
    <row r="371" spans="1:12">
      <c r="A371" t="s">
        <v>420</v>
      </c>
      <c r="B371">
        <v>9</v>
      </c>
      <c r="C371">
        <v>56</v>
      </c>
      <c r="D371">
        <v>16</v>
      </c>
      <c r="E371">
        <v>3</v>
      </c>
      <c r="F371">
        <v>6</v>
      </c>
      <c r="G371">
        <v>5</v>
      </c>
      <c r="H371">
        <v>2</v>
      </c>
      <c r="I371">
        <v>0.1875</v>
      </c>
      <c r="J371">
        <v>0.375</v>
      </c>
      <c r="K371">
        <v>0.3125</v>
      </c>
      <c r="L371">
        <v>0.125</v>
      </c>
    </row>
    <row r="372" spans="1:12">
      <c r="A372" t="s">
        <v>420</v>
      </c>
      <c r="B372">
        <v>9</v>
      </c>
      <c r="C372">
        <v>98</v>
      </c>
      <c r="D372">
        <v>81</v>
      </c>
      <c r="E372">
        <v>25</v>
      </c>
      <c r="F372">
        <v>26</v>
      </c>
      <c r="G372">
        <v>27</v>
      </c>
      <c r="H372">
        <v>3</v>
      </c>
      <c r="I372">
        <v>0.30864197530864201</v>
      </c>
      <c r="J372">
        <v>0.32098765432098803</v>
      </c>
      <c r="K372">
        <v>0.33333333333333298</v>
      </c>
      <c r="L372">
        <v>3.7037037037037E-2</v>
      </c>
    </row>
    <row r="373" spans="1:12">
      <c r="A373" t="s">
        <v>420</v>
      </c>
      <c r="B373">
        <v>10</v>
      </c>
      <c r="C373">
        <v>2</v>
      </c>
      <c r="D373">
        <v>42</v>
      </c>
      <c r="E373">
        <v>9</v>
      </c>
      <c r="F373">
        <v>22</v>
      </c>
      <c r="G373">
        <v>8</v>
      </c>
      <c r="H373">
        <v>3</v>
      </c>
      <c r="I373">
        <v>0.214285714285714</v>
      </c>
      <c r="J373">
        <v>0.52380952380952395</v>
      </c>
      <c r="K373">
        <v>0.19047619047618999</v>
      </c>
      <c r="L373" s="38">
        <v>7.1428571428571397E-2</v>
      </c>
    </row>
    <row r="374" spans="1:12">
      <c r="A374" t="s">
        <v>420</v>
      </c>
      <c r="B374">
        <v>10</v>
      </c>
      <c r="C374">
        <v>3</v>
      </c>
      <c r="D374">
        <v>36</v>
      </c>
      <c r="E374">
        <v>5</v>
      </c>
      <c r="F374">
        <v>17</v>
      </c>
      <c r="G374">
        <v>8</v>
      </c>
      <c r="H374">
        <v>6</v>
      </c>
      <c r="I374">
        <v>0.13888888888888901</v>
      </c>
      <c r="J374">
        <v>0.47222222222222199</v>
      </c>
      <c r="K374">
        <v>0.22222222222222199</v>
      </c>
      <c r="L374">
        <v>0.16666666666666699</v>
      </c>
    </row>
    <row r="375" spans="1:12">
      <c r="A375" t="s">
        <v>420</v>
      </c>
      <c r="B375">
        <v>10</v>
      </c>
      <c r="C375">
        <v>4</v>
      </c>
      <c r="D375">
        <v>3</v>
      </c>
      <c r="E375">
        <v>0</v>
      </c>
      <c r="F375">
        <v>0</v>
      </c>
      <c r="G375">
        <v>0</v>
      </c>
      <c r="H375">
        <v>3</v>
      </c>
      <c r="I375" t="s">
        <v>38</v>
      </c>
      <c r="J375" t="s">
        <v>38</v>
      </c>
      <c r="K375" t="s">
        <v>38</v>
      </c>
      <c r="L375" t="s">
        <v>38</v>
      </c>
    </row>
    <row r="376" spans="1:12">
      <c r="A376" t="s">
        <v>420</v>
      </c>
      <c r="B376">
        <v>10</v>
      </c>
      <c r="C376">
        <v>5</v>
      </c>
      <c r="D376">
        <v>3455</v>
      </c>
      <c r="E376">
        <v>732</v>
      </c>
      <c r="F376">
        <v>1779</v>
      </c>
      <c r="G376">
        <v>571</v>
      </c>
      <c r="H376">
        <v>373</v>
      </c>
      <c r="I376">
        <v>0.211866859623734</v>
      </c>
      <c r="J376">
        <v>0.51490593342981195</v>
      </c>
      <c r="K376">
        <v>0.16526772793053501</v>
      </c>
      <c r="L376">
        <v>0.107959479015919</v>
      </c>
    </row>
    <row r="377" spans="1:12">
      <c r="A377" t="s">
        <v>420</v>
      </c>
      <c r="B377">
        <v>10</v>
      </c>
      <c r="C377">
        <v>6</v>
      </c>
      <c r="D377">
        <v>29</v>
      </c>
      <c r="E377">
        <v>0</v>
      </c>
      <c r="F377">
        <v>17</v>
      </c>
      <c r="G377">
        <v>10</v>
      </c>
      <c r="H377">
        <v>2</v>
      </c>
      <c r="I377">
        <v>0</v>
      </c>
      <c r="J377">
        <v>0.58620689655172398</v>
      </c>
      <c r="K377">
        <v>0.34482758620689702</v>
      </c>
      <c r="L377" s="38">
        <v>6.8965517241379296E-2</v>
      </c>
    </row>
    <row r="378" spans="1:12">
      <c r="A378" t="s">
        <v>420</v>
      </c>
      <c r="B378">
        <v>10</v>
      </c>
      <c r="C378">
        <v>7</v>
      </c>
      <c r="D378">
        <v>94</v>
      </c>
      <c r="E378">
        <v>3</v>
      </c>
      <c r="F378">
        <v>37</v>
      </c>
      <c r="G378">
        <v>30</v>
      </c>
      <c r="H378">
        <v>24</v>
      </c>
      <c r="I378" s="38">
        <v>3.1914893617021302E-2</v>
      </c>
      <c r="J378">
        <v>0.39361702127659598</v>
      </c>
      <c r="K378">
        <v>0.319148936170213</v>
      </c>
      <c r="L378">
        <v>0.25531914893617003</v>
      </c>
    </row>
    <row r="379" spans="1:12">
      <c r="A379" t="s">
        <v>420</v>
      </c>
      <c r="B379">
        <v>10</v>
      </c>
      <c r="C379">
        <v>8</v>
      </c>
      <c r="D379">
        <v>7</v>
      </c>
      <c r="E379">
        <v>0</v>
      </c>
      <c r="F379">
        <v>7</v>
      </c>
      <c r="G379">
        <v>0</v>
      </c>
      <c r="H379">
        <v>0</v>
      </c>
      <c r="I379" t="s">
        <v>38</v>
      </c>
      <c r="J379" t="s">
        <v>39</v>
      </c>
      <c r="K379" t="s">
        <v>38</v>
      </c>
      <c r="L379" t="s">
        <v>38</v>
      </c>
    </row>
    <row r="380" spans="1:12">
      <c r="A380" t="s">
        <v>420</v>
      </c>
      <c r="B380">
        <v>10</v>
      </c>
      <c r="C380">
        <v>9</v>
      </c>
      <c r="D380">
        <v>11</v>
      </c>
      <c r="E380">
        <v>0</v>
      </c>
      <c r="F380">
        <v>5</v>
      </c>
      <c r="G380">
        <v>4</v>
      </c>
      <c r="H380">
        <v>2</v>
      </c>
      <c r="I380">
        <v>0</v>
      </c>
      <c r="J380">
        <v>0.45454545454545497</v>
      </c>
      <c r="K380">
        <v>0.36363636363636398</v>
      </c>
      <c r="L380">
        <v>0.18181818181818199</v>
      </c>
    </row>
    <row r="381" spans="1:12">
      <c r="A381" t="s">
        <v>420</v>
      </c>
      <c r="B381">
        <v>10</v>
      </c>
      <c r="C381">
        <v>10</v>
      </c>
      <c r="D381">
        <v>14</v>
      </c>
      <c r="E381">
        <v>2</v>
      </c>
      <c r="F381">
        <v>6</v>
      </c>
      <c r="G381">
        <v>5</v>
      </c>
      <c r="H381">
        <v>1</v>
      </c>
      <c r="I381">
        <v>0.14285714285714299</v>
      </c>
      <c r="J381">
        <v>0.42857142857142899</v>
      </c>
      <c r="K381">
        <v>0.35714285714285698</v>
      </c>
      <c r="L381" s="38">
        <v>7.1428571428571397E-2</v>
      </c>
    </row>
    <row r="382" spans="1:12">
      <c r="A382" t="s">
        <v>420</v>
      </c>
      <c r="B382">
        <v>10</v>
      </c>
      <c r="C382">
        <v>11</v>
      </c>
      <c r="D382">
        <v>42</v>
      </c>
      <c r="E382">
        <v>16</v>
      </c>
      <c r="F382">
        <v>18</v>
      </c>
      <c r="G382">
        <v>5</v>
      </c>
      <c r="H382">
        <v>3</v>
      </c>
      <c r="I382">
        <v>0.38095238095238099</v>
      </c>
      <c r="J382">
        <v>0.42857142857142899</v>
      </c>
      <c r="K382">
        <v>0.119047619047619</v>
      </c>
      <c r="L382" s="38">
        <v>7.1428571428571397E-2</v>
      </c>
    </row>
    <row r="383" spans="1:12">
      <c r="A383" t="s">
        <v>420</v>
      </c>
      <c r="B383">
        <v>10</v>
      </c>
      <c r="C383">
        <v>12</v>
      </c>
      <c r="D383">
        <v>31</v>
      </c>
      <c r="E383">
        <v>8</v>
      </c>
      <c r="F383">
        <v>20</v>
      </c>
      <c r="G383">
        <v>1</v>
      </c>
      <c r="H383">
        <v>2</v>
      </c>
      <c r="I383">
        <v>0.25806451612903197</v>
      </c>
      <c r="J383">
        <v>0.64516129032258096</v>
      </c>
      <c r="K383">
        <v>3.2258064516128997E-2</v>
      </c>
      <c r="L383" s="38">
        <v>6.4516129032258104E-2</v>
      </c>
    </row>
    <row r="384" spans="1:12">
      <c r="A384" t="s">
        <v>420</v>
      </c>
      <c r="B384">
        <v>10</v>
      </c>
      <c r="C384">
        <v>13</v>
      </c>
      <c r="D384">
        <v>38</v>
      </c>
      <c r="E384">
        <v>4</v>
      </c>
      <c r="F384">
        <v>25</v>
      </c>
      <c r="G384">
        <v>8</v>
      </c>
      <c r="H384">
        <v>1</v>
      </c>
      <c r="I384">
        <v>0.105263157894737</v>
      </c>
      <c r="J384">
        <v>0.65789473684210498</v>
      </c>
      <c r="K384">
        <v>0.21052631578947401</v>
      </c>
      <c r="L384" s="38">
        <v>2.6315789473684199E-2</v>
      </c>
    </row>
    <row r="385" spans="1:12">
      <c r="A385" t="s">
        <v>420</v>
      </c>
      <c r="B385">
        <v>10</v>
      </c>
      <c r="C385">
        <v>14</v>
      </c>
      <c r="D385">
        <v>81</v>
      </c>
      <c r="E385">
        <v>6</v>
      </c>
      <c r="F385">
        <v>37</v>
      </c>
      <c r="G385">
        <v>19</v>
      </c>
      <c r="H385">
        <v>19</v>
      </c>
      <c r="I385" s="38">
        <v>7.4074074074074098E-2</v>
      </c>
      <c r="J385">
        <v>0.45679012345678999</v>
      </c>
      <c r="K385">
        <v>0.234567901234568</v>
      </c>
      <c r="L385">
        <v>0.234567901234568</v>
      </c>
    </row>
    <row r="386" spans="1:12">
      <c r="A386" t="s">
        <v>420</v>
      </c>
      <c r="B386">
        <v>10</v>
      </c>
      <c r="C386">
        <v>15</v>
      </c>
      <c r="D386">
        <v>41</v>
      </c>
      <c r="E386">
        <v>7</v>
      </c>
      <c r="F386">
        <v>15</v>
      </c>
      <c r="G386">
        <v>10</v>
      </c>
      <c r="H386">
        <v>9</v>
      </c>
      <c r="I386">
        <v>0.17073170731707299</v>
      </c>
      <c r="J386">
        <v>0.36585365853658502</v>
      </c>
      <c r="K386">
        <v>0.24390243902438999</v>
      </c>
      <c r="L386">
        <v>0.219512195121951</v>
      </c>
    </row>
    <row r="387" spans="1:12">
      <c r="A387" t="s">
        <v>420</v>
      </c>
      <c r="B387">
        <v>10</v>
      </c>
      <c r="C387">
        <v>16</v>
      </c>
      <c r="D387">
        <v>1064</v>
      </c>
      <c r="E387">
        <v>199</v>
      </c>
      <c r="F387">
        <v>585</v>
      </c>
      <c r="G387">
        <v>188</v>
      </c>
      <c r="H387">
        <v>92</v>
      </c>
      <c r="I387">
        <v>0.18703007518796999</v>
      </c>
      <c r="J387">
        <v>0.54981203007518797</v>
      </c>
      <c r="K387">
        <v>0.17669172932330801</v>
      </c>
      <c r="L387" s="38">
        <v>8.6466165413533802E-2</v>
      </c>
    </row>
    <row r="388" spans="1:12">
      <c r="A388" t="s">
        <v>420</v>
      </c>
      <c r="B388">
        <v>10</v>
      </c>
      <c r="C388">
        <v>17</v>
      </c>
      <c r="D388">
        <v>216</v>
      </c>
      <c r="E388">
        <v>36</v>
      </c>
      <c r="F388">
        <v>105</v>
      </c>
      <c r="G388">
        <v>50</v>
      </c>
      <c r="H388">
        <v>25</v>
      </c>
      <c r="I388">
        <v>0.16666666666666699</v>
      </c>
      <c r="J388">
        <v>0.48611111111111099</v>
      </c>
      <c r="K388">
        <v>0.23148148148148101</v>
      </c>
      <c r="L388">
        <v>0.115740740740741</v>
      </c>
    </row>
    <row r="389" spans="1:12">
      <c r="A389" t="s">
        <v>420</v>
      </c>
      <c r="B389">
        <v>10</v>
      </c>
      <c r="C389">
        <v>18</v>
      </c>
      <c r="D389">
        <v>17</v>
      </c>
      <c r="E389">
        <v>4</v>
      </c>
      <c r="F389">
        <v>11</v>
      </c>
      <c r="G389">
        <v>2</v>
      </c>
      <c r="H389">
        <v>0</v>
      </c>
      <c r="I389">
        <v>0.23529411764705899</v>
      </c>
      <c r="J389">
        <v>0.64705882352941202</v>
      </c>
      <c r="K389">
        <v>0.11764705882352899</v>
      </c>
      <c r="L389">
        <v>0</v>
      </c>
    </row>
    <row r="390" spans="1:12">
      <c r="A390" t="s">
        <v>420</v>
      </c>
      <c r="B390">
        <v>10</v>
      </c>
      <c r="C390">
        <v>19</v>
      </c>
      <c r="D390">
        <v>13</v>
      </c>
      <c r="E390">
        <v>2</v>
      </c>
      <c r="F390">
        <v>4</v>
      </c>
      <c r="G390">
        <v>6</v>
      </c>
      <c r="H390">
        <v>1</v>
      </c>
      <c r="I390">
        <v>0.15384615384615399</v>
      </c>
      <c r="J390">
        <v>0.30769230769230799</v>
      </c>
      <c r="K390">
        <v>0.46153846153846201</v>
      </c>
      <c r="L390" s="38">
        <v>7.69230769230769E-2</v>
      </c>
    </row>
    <row r="391" spans="1:12">
      <c r="A391" t="s">
        <v>420</v>
      </c>
      <c r="B391">
        <v>10</v>
      </c>
      <c r="C391">
        <v>20</v>
      </c>
      <c r="D391">
        <v>4</v>
      </c>
      <c r="E391">
        <v>0</v>
      </c>
      <c r="F391">
        <v>1</v>
      </c>
      <c r="G391">
        <v>2</v>
      </c>
      <c r="H391">
        <v>1</v>
      </c>
      <c r="I391" t="s">
        <v>38</v>
      </c>
      <c r="J391" t="s">
        <v>38</v>
      </c>
      <c r="K391" t="s">
        <v>38</v>
      </c>
      <c r="L391" t="s">
        <v>38</v>
      </c>
    </row>
    <row r="392" spans="1:12">
      <c r="A392" t="s">
        <v>420</v>
      </c>
      <c r="B392">
        <v>10</v>
      </c>
      <c r="C392">
        <v>21</v>
      </c>
      <c r="D392">
        <v>22</v>
      </c>
      <c r="E392">
        <v>0</v>
      </c>
      <c r="F392">
        <v>13</v>
      </c>
      <c r="G392">
        <v>6</v>
      </c>
      <c r="H392">
        <v>3</v>
      </c>
      <c r="I392">
        <v>0</v>
      </c>
      <c r="J392">
        <v>0.59090909090909105</v>
      </c>
      <c r="K392">
        <v>0.27272727272727298</v>
      </c>
      <c r="L392">
        <v>0.13636363636363599</v>
      </c>
    </row>
    <row r="393" spans="1:12">
      <c r="A393" t="s">
        <v>420</v>
      </c>
      <c r="B393">
        <v>10</v>
      </c>
      <c r="C393">
        <v>22</v>
      </c>
      <c r="D393">
        <v>399</v>
      </c>
      <c r="E393">
        <v>87</v>
      </c>
      <c r="F393">
        <v>213</v>
      </c>
      <c r="G393">
        <v>64</v>
      </c>
      <c r="H393">
        <v>35</v>
      </c>
      <c r="I393">
        <v>0.21804511278195499</v>
      </c>
      <c r="J393">
        <v>0.533834586466165</v>
      </c>
      <c r="K393">
        <v>0.16040100250626599</v>
      </c>
      <c r="L393">
        <v>8.7719298245614002E-2</v>
      </c>
    </row>
    <row r="394" spans="1:12">
      <c r="A394" t="s">
        <v>420</v>
      </c>
      <c r="B394">
        <v>10</v>
      </c>
      <c r="C394">
        <v>23</v>
      </c>
      <c r="D394">
        <v>8</v>
      </c>
      <c r="E394">
        <v>0</v>
      </c>
      <c r="F394">
        <v>4</v>
      </c>
      <c r="G394">
        <v>3</v>
      </c>
      <c r="H394">
        <v>1</v>
      </c>
      <c r="I394">
        <v>0</v>
      </c>
      <c r="J394">
        <v>0.5</v>
      </c>
      <c r="K394">
        <v>0.375</v>
      </c>
      <c r="L394">
        <v>0.125</v>
      </c>
    </row>
    <row r="395" spans="1:12">
      <c r="A395" t="s">
        <v>420</v>
      </c>
      <c r="B395">
        <v>10</v>
      </c>
      <c r="C395">
        <v>24</v>
      </c>
      <c r="D395">
        <v>757</v>
      </c>
      <c r="E395">
        <v>165</v>
      </c>
      <c r="F395">
        <v>404</v>
      </c>
      <c r="G395">
        <v>132</v>
      </c>
      <c r="H395">
        <v>56</v>
      </c>
      <c r="I395">
        <v>0.21796565389696201</v>
      </c>
      <c r="J395">
        <v>0.53368560105680296</v>
      </c>
      <c r="K395">
        <v>0.17437252311756901</v>
      </c>
      <c r="L395" s="38">
        <v>7.3976221928665806E-2</v>
      </c>
    </row>
    <row r="396" spans="1:12">
      <c r="A396" t="s">
        <v>420</v>
      </c>
      <c r="B396">
        <v>10</v>
      </c>
      <c r="C396">
        <v>25</v>
      </c>
      <c r="D396">
        <v>172</v>
      </c>
      <c r="E396">
        <v>41</v>
      </c>
      <c r="F396">
        <v>81</v>
      </c>
      <c r="G396">
        <v>29</v>
      </c>
      <c r="H396">
        <v>21</v>
      </c>
      <c r="I396">
        <v>0.23837209302325599</v>
      </c>
      <c r="J396">
        <v>0.47093023255813998</v>
      </c>
      <c r="K396">
        <v>0.168604651162791</v>
      </c>
      <c r="L396">
        <v>0.122093023255814</v>
      </c>
    </row>
    <row r="397" spans="1:12">
      <c r="A397" t="s">
        <v>420</v>
      </c>
      <c r="B397">
        <v>10</v>
      </c>
      <c r="C397">
        <v>27</v>
      </c>
      <c r="D397">
        <v>13</v>
      </c>
      <c r="E397">
        <v>2</v>
      </c>
      <c r="F397">
        <v>9</v>
      </c>
      <c r="G397">
        <v>1</v>
      </c>
      <c r="H397">
        <v>1</v>
      </c>
      <c r="I397">
        <v>0.15384615384615399</v>
      </c>
      <c r="J397">
        <v>0.69230769230769196</v>
      </c>
      <c r="K397" s="38">
        <v>7.69230769230769E-2</v>
      </c>
      <c r="L397" s="38">
        <v>7.69230769230769E-2</v>
      </c>
    </row>
    <row r="398" spans="1:12">
      <c r="A398" t="s">
        <v>420</v>
      </c>
      <c r="B398">
        <v>10</v>
      </c>
      <c r="C398">
        <v>28</v>
      </c>
      <c r="D398">
        <v>209</v>
      </c>
      <c r="E398">
        <v>42</v>
      </c>
      <c r="F398">
        <v>100</v>
      </c>
      <c r="G398">
        <v>51</v>
      </c>
      <c r="H398">
        <v>16</v>
      </c>
      <c r="I398">
        <v>0.200956937799043</v>
      </c>
      <c r="J398">
        <v>0.47846889952153099</v>
      </c>
      <c r="K398">
        <v>0.244019138755981</v>
      </c>
      <c r="L398">
        <v>7.6555023923445001E-2</v>
      </c>
    </row>
    <row r="399" spans="1:12">
      <c r="A399" t="s">
        <v>420</v>
      </c>
      <c r="B399">
        <v>10</v>
      </c>
      <c r="C399">
        <v>29</v>
      </c>
      <c r="D399">
        <v>25</v>
      </c>
      <c r="E399">
        <v>0</v>
      </c>
      <c r="F399">
        <v>7</v>
      </c>
      <c r="G399">
        <v>8</v>
      </c>
      <c r="H399">
        <v>10</v>
      </c>
      <c r="I399">
        <v>0</v>
      </c>
      <c r="J399">
        <v>0.28000000000000003</v>
      </c>
      <c r="K399">
        <v>0.32</v>
      </c>
      <c r="L399">
        <v>0.4</v>
      </c>
    </row>
    <row r="400" spans="1:12">
      <c r="A400" t="s">
        <v>420</v>
      </c>
      <c r="B400">
        <v>10</v>
      </c>
      <c r="C400">
        <v>30</v>
      </c>
      <c r="D400">
        <v>27</v>
      </c>
      <c r="E400">
        <v>0</v>
      </c>
      <c r="F400">
        <v>10</v>
      </c>
      <c r="G400">
        <v>12</v>
      </c>
      <c r="H400">
        <v>5</v>
      </c>
      <c r="I400">
        <v>0</v>
      </c>
      <c r="J400">
        <v>0.37037037037037002</v>
      </c>
      <c r="K400">
        <v>0.44444444444444398</v>
      </c>
      <c r="L400">
        <v>0.18518518518518501</v>
      </c>
    </row>
    <row r="401" spans="1:12">
      <c r="A401" t="s">
        <v>420</v>
      </c>
      <c r="B401">
        <v>10</v>
      </c>
      <c r="C401">
        <v>31</v>
      </c>
      <c r="D401">
        <v>169</v>
      </c>
      <c r="E401">
        <v>12</v>
      </c>
      <c r="F401">
        <v>88</v>
      </c>
      <c r="G401">
        <v>38</v>
      </c>
      <c r="H401">
        <v>31</v>
      </c>
      <c r="I401" s="38">
        <v>7.1005917159763302E-2</v>
      </c>
      <c r="J401">
        <v>0.52071005917159796</v>
      </c>
      <c r="K401">
        <v>0.224852071005917</v>
      </c>
      <c r="L401">
        <v>0.183431952662722</v>
      </c>
    </row>
    <row r="402" spans="1:12">
      <c r="A402" t="s">
        <v>420</v>
      </c>
      <c r="B402">
        <v>10</v>
      </c>
      <c r="C402">
        <v>32</v>
      </c>
      <c r="D402">
        <v>127</v>
      </c>
      <c r="E402">
        <v>1</v>
      </c>
      <c r="F402">
        <v>25</v>
      </c>
      <c r="G402">
        <v>43</v>
      </c>
      <c r="H402">
        <v>58</v>
      </c>
      <c r="I402" s="38">
        <v>7.8740157480314994E-3</v>
      </c>
      <c r="J402">
        <v>0.196850393700787</v>
      </c>
      <c r="K402">
        <v>0.33858267716535401</v>
      </c>
      <c r="L402">
        <v>0.45669291338582702</v>
      </c>
    </row>
    <row r="403" spans="1:12">
      <c r="A403" t="s">
        <v>420</v>
      </c>
      <c r="B403">
        <v>10</v>
      </c>
      <c r="C403">
        <v>33</v>
      </c>
      <c r="D403">
        <v>1184</v>
      </c>
      <c r="E403">
        <v>223</v>
      </c>
      <c r="F403">
        <v>635</v>
      </c>
      <c r="G403">
        <v>210</v>
      </c>
      <c r="H403">
        <v>116</v>
      </c>
      <c r="I403">
        <v>0.18834459459459499</v>
      </c>
      <c r="J403">
        <v>0.53631756756756799</v>
      </c>
      <c r="K403">
        <v>0.177364864864865</v>
      </c>
      <c r="L403">
        <v>9.7972972972972999E-2</v>
      </c>
    </row>
    <row r="404" spans="1:12">
      <c r="A404" t="s">
        <v>420</v>
      </c>
      <c r="B404">
        <v>10</v>
      </c>
      <c r="C404">
        <v>34</v>
      </c>
      <c r="D404">
        <v>51</v>
      </c>
      <c r="E404">
        <v>5</v>
      </c>
      <c r="F404">
        <v>25</v>
      </c>
      <c r="G404">
        <v>17</v>
      </c>
      <c r="H404">
        <v>4</v>
      </c>
      <c r="I404" s="38">
        <v>9.8039215686274495E-2</v>
      </c>
      <c r="J404">
        <v>0.49019607843137297</v>
      </c>
      <c r="K404">
        <v>0.33333333333333298</v>
      </c>
      <c r="L404" s="38">
        <v>7.8431372549019607E-2</v>
      </c>
    </row>
    <row r="405" spans="1:12">
      <c r="A405" t="s">
        <v>420</v>
      </c>
      <c r="B405">
        <v>10</v>
      </c>
      <c r="C405">
        <v>35</v>
      </c>
      <c r="D405">
        <v>59</v>
      </c>
      <c r="E405">
        <v>7</v>
      </c>
      <c r="F405">
        <v>22</v>
      </c>
      <c r="G405">
        <v>21</v>
      </c>
      <c r="H405">
        <v>9</v>
      </c>
      <c r="I405">
        <v>0.11864406779661001</v>
      </c>
      <c r="J405">
        <v>0.37288135593220301</v>
      </c>
      <c r="K405">
        <v>0.355932203389831</v>
      </c>
      <c r="L405">
        <v>0.152542372881356</v>
      </c>
    </row>
    <row r="406" spans="1:12">
      <c r="A406" t="s">
        <v>420</v>
      </c>
      <c r="B406">
        <v>10</v>
      </c>
      <c r="C406">
        <v>36</v>
      </c>
      <c r="D406">
        <v>140</v>
      </c>
      <c r="E406">
        <v>7</v>
      </c>
      <c r="F406">
        <v>58</v>
      </c>
      <c r="G406">
        <v>43</v>
      </c>
      <c r="H406">
        <v>32</v>
      </c>
      <c r="I406">
        <v>0.05</v>
      </c>
      <c r="J406">
        <v>0.41428571428571398</v>
      </c>
      <c r="K406">
        <v>0.307142857142857</v>
      </c>
      <c r="L406">
        <v>0.22857142857142901</v>
      </c>
    </row>
    <row r="407" spans="1:12">
      <c r="A407" t="s">
        <v>420</v>
      </c>
      <c r="B407">
        <v>10</v>
      </c>
      <c r="C407">
        <v>37</v>
      </c>
      <c r="D407">
        <v>138</v>
      </c>
      <c r="E407">
        <v>12</v>
      </c>
      <c r="F407">
        <v>50</v>
      </c>
      <c r="G407">
        <v>45</v>
      </c>
      <c r="H407">
        <v>31</v>
      </c>
      <c r="I407" s="38">
        <v>8.6956521739130405E-2</v>
      </c>
      <c r="J407">
        <v>0.36231884057970998</v>
      </c>
      <c r="K407">
        <v>0.32608695652173902</v>
      </c>
      <c r="L407">
        <v>0.22463768115942001</v>
      </c>
    </row>
    <row r="408" spans="1:12">
      <c r="A408" t="s">
        <v>420</v>
      </c>
      <c r="B408">
        <v>10</v>
      </c>
      <c r="C408">
        <v>38</v>
      </c>
      <c r="D408">
        <v>1</v>
      </c>
      <c r="E408">
        <v>0</v>
      </c>
      <c r="F408">
        <v>0</v>
      </c>
      <c r="G408">
        <v>0</v>
      </c>
      <c r="H408">
        <v>1</v>
      </c>
      <c r="I408" t="s">
        <v>38</v>
      </c>
      <c r="J408" t="s">
        <v>38</v>
      </c>
      <c r="K408" t="s">
        <v>38</v>
      </c>
      <c r="L408" t="s">
        <v>38</v>
      </c>
    </row>
    <row r="409" spans="1:12">
      <c r="A409" t="s">
        <v>420</v>
      </c>
      <c r="B409">
        <v>10</v>
      </c>
      <c r="C409">
        <v>39</v>
      </c>
      <c r="D409">
        <v>52</v>
      </c>
      <c r="E409">
        <v>14</v>
      </c>
      <c r="F409">
        <v>27</v>
      </c>
      <c r="G409">
        <v>8</v>
      </c>
      <c r="H409">
        <v>3</v>
      </c>
      <c r="I409">
        <v>0.269230769230769</v>
      </c>
      <c r="J409">
        <v>0.51923076923076905</v>
      </c>
      <c r="K409">
        <v>0.15384615384615399</v>
      </c>
      <c r="L409" s="38">
        <v>5.7692307692307702E-2</v>
      </c>
    </row>
    <row r="410" spans="1:12">
      <c r="A410" t="s">
        <v>420</v>
      </c>
      <c r="B410">
        <v>10</v>
      </c>
      <c r="C410">
        <v>40</v>
      </c>
      <c r="D410">
        <v>10</v>
      </c>
      <c r="E410">
        <v>2</v>
      </c>
      <c r="F410">
        <v>7</v>
      </c>
      <c r="G410">
        <v>1</v>
      </c>
      <c r="H410">
        <v>0</v>
      </c>
      <c r="I410">
        <v>0.2</v>
      </c>
      <c r="J410">
        <v>0.7</v>
      </c>
      <c r="K410">
        <v>0.1</v>
      </c>
      <c r="L410">
        <v>0</v>
      </c>
    </row>
    <row r="411" spans="1:12">
      <c r="A411" t="s">
        <v>420</v>
      </c>
      <c r="B411">
        <v>10</v>
      </c>
      <c r="C411">
        <v>42</v>
      </c>
      <c r="D411">
        <v>103</v>
      </c>
      <c r="E411">
        <v>14</v>
      </c>
      <c r="F411">
        <v>59</v>
      </c>
      <c r="G411">
        <v>18</v>
      </c>
      <c r="H411">
        <v>12</v>
      </c>
      <c r="I411">
        <v>0.13592233009708701</v>
      </c>
      <c r="J411">
        <v>0.57281553398058205</v>
      </c>
      <c r="K411">
        <v>0.17475728155339801</v>
      </c>
      <c r="L411">
        <v>0.116504854368932</v>
      </c>
    </row>
    <row r="412" spans="1:12">
      <c r="A412" t="s">
        <v>420</v>
      </c>
      <c r="B412">
        <v>10</v>
      </c>
      <c r="C412">
        <v>43</v>
      </c>
      <c r="D412">
        <v>6</v>
      </c>
      <c r="E412">
        <v>1</v>
      </c>
      <c r="F412">
        <v>3</v>
      </c>
      <c r="G412">
        <v>2</v>
      </c>
      <c r="H412">
        <v>0</v>
      </c>
      <c r="I412">
        <v>0.16666666666666699</v>
      </c>
      <c r="J412">
        <v>0.5</v>
      </c>
      <c r="K412">
        <v>0.33333333333333298</v>
      </c>
      <c r="L412">
        <v>0</v>
      </c>
    </row>
    <row r="413" spans="1:12">
      <c r="A413" t="s">
        <v>420</v>
      </c>
      <c r="B413">
        <v>10</v>
      </c>
      <c r="C413">
        <v>44</v>
      </c>
      <c r="D413">
        <v>19</v>
      </c>
      <c r="E413">
        <v>2</v>
      </c>
      <c r="F413">
        <v>8</v>
      </c>
      <c r="G413">
        <v>5</v>
      </c>
      <c r="H413">
        <v>4</v>
      </c>
      <c r="I413">
        <v>0.105263157894737</v>
      </c>
      <c r="J413">
        <v>0.42105263157894701</v>
      </c>
      <c r="K413">
        <v>0.26315789473684198</v>
      </c>
      <c r="L413">
        <v>0.21052631578947401</v>
      </c>
    </row>
    <row r="414" spans="1:12">
      <c r="A414" t="s">
        <v>420</v>
      </c>
      <c r="B414">
        <v>10</v>
      </c>
      <c r="C414">
        <v>45</v>
      </c>
      <c r="D414">
        <v>37</v>
      </c>
      <c r="E414">
        <v>1</v>
      </c>
      <c r="F414">
        <v>12</v>
      </c>
      <c r="G414">
        <v>9</v>
      </c>
      <c r="H414">
        <v>15</v>
      </c>
      <c r="I414">
        <v>2.7027027027027001E-2</v>
      </c>
      <c r="J414">
        <v>0.32432432432432401</v>
      </c>
      <c r="K414">
        <v>0.24324324324324301</v>
      </c>
      <c r="L414">
        <v>0.40540540540540498</v>
      </c>
    </row>
    <row r="415" spans="1:12">
      <c r="A415" t="s">
        <v>420</v>
      </c>
      <c r="B415">
        <v>10</v>
      </c>
      <c r="C415">
        <v>46</v>
      </c>
      <c r="D415">
        <v>17</v>
      </c>
      <c r="E415">
        <v>0</v>
      </c>
      <c r="F415">
        <v>8</v>
      </c>
      <c r="G415">
        <v>5</v>
      </c>
      <c r="H415">
        <v>4</v>
      </c>
      <c r="I415">
        <v>0</v>
      </c>
      <c r="J415">
        <v>0.47058823529411797</v>
      </c>
      <c r="K415">
        <v>0.29411764705882398</v>
      </c>
      <c r="L415">
        <v>0.23529411764705899</v>
      </c>
    </row>
    <row r="416" spans="1:12">
      <c r="A416" t="s">
        <v>420</v>
      </c>
      <c r="B416">
        <v>10</v>
      </c>
      <c r="C416">
        <v>47</v>
      </c>
      <c r="D416">
        <v>14</v>
      </c>
      <c r="E416">
        <v>4</v>
      </c>
      <c r="F416">
        <v>7</v>
      </c>
      <c r="G416">
        <v>2</v>
      </c>
      <c r="H416">
        <v>1</v>
      </c>
      <c r="I416">
        <v>0.28571428571428598</v>
      </c>
      <c r="J416">
        <v>0.5</v>
      </c>
      <c r="K416">
        <v>0.14285714285714299</v>
      </c>
      <c r="L416" s="38">
        <v>7.1428571428571397E-2</v>
      </c>
    </row>
    <row r="417" spans="1:12">
      <c r="A417" t="s">
        <v>420</v>
      </c>
      <c r="B417">
        <v>10</v>
      </c>
      <c r="C417">
        <v>48</v>
      </c>
      <c r="D417">
        <v>55</v>
      </c>
      <c r="E417">
        <v>6</v>
      </c>
      <c r="F417">
        <v>40</v>
      </c>
      <c r="G417">
        <v>8</v>
      </c>
      <c r="H417">
        <v>1</v>
      </c>
      <c r="I417">
        <v>0.109090909090909</v>
      </c>
      <c r="J417">
        <v>0.72727272727272696</v>
      </c>
      <c r="K417">
        <v>0.145454545454545</v>
      </c>
      <c r="L417" s="38">
        <v>1.8181818181818198E-2</v>
      </c>
    </row>
    <row r="418" spans="1:12">
      <c r="A418" t="s">
        <v>420</v>
      </c>
      <c r="B418">
        <v>10</v>
      </c>
      <c r="C418">
        <v>49</v>
      </c>
      <c r="D418">
        <v>35</v>
      </c>
      <c r="E418">
        <v>9</v>
      </c>
      <c r="F418">
        <v>18</v>
      </c>
      <c r="G418">
        <v>7</v>
      </c>
      <c r="H418">
        <v>1</v>
      </c>
      <c r="I418">
        <v>0.25714285714285701</v>
      </c>
      <c r="J418">
        <v>0.51428571428571401</v>
      </c>
      <c r="K418">
        <v>0.2</v>
      </c>
      <c r="L418" s="38">
        <v>2.8571428571428598E-2</v>
      </c>
    </row>
    <row r="419" spans="1:12">
      <c r="A419" t="s">
        <v>420</v>
      </c>
      <c r="B419">
        <v>10</v>
      </c>
      <c r="C419">
        <v>50</v>
      </c>
      <c r="D419">
        <v>9</v>
      </c>
      <c r="E419">
        <v>2</v>
      </c>
      <c r="F419">
        <v>5</v>
      </c>
      <c r="G419">
        <v>2</v>
      </c>
      <c r="H419">
        <v>0</v>
      </c>
      <c r="I419">
        <v>0.22222222222222199</v>
      </c>
      <c r="J419">
        <v>0.55555555555555602</v>
      </c>
      <c r="K419">
        <v>0.22222222222222199</v>
      </c>
      <c r="L419">
        <v>0</v>
      </c>
    </row>
    <row r="420" spans="1:12">
      <c r="A420" t="s">
        <v>420</v>
      </c>
      <c r="B420">
        <v>10</v>
      </c>
      <c r="C420">
        <v>51</v>
      </c>
      <c r="D420">
        <v>22</v>
      </c>
      <c r="E420">
        <v>0</v>
      </c>
      <c r="F420">
        <v>7</v>
      </c>
      <c r="G420">
        <v>7</v>
      </c>
      <c r="H420">
        <v>8</v>
      </c>
      <c r="I420">
        <v>0</v>
      </c>
      <c r="J420">
        <v>0.31818181818181801</v>
      </c>
      <c r="K420">
        <v>0.31818181818181801</v>
      </c>
      <c r="L420">
        <v>0.36363636363636398</v>
      </c>
    </row>
    <row r="421" spans="1:12">
      <c r="A421" t="s">
        <v>420</v>
      </c>
      <c r="B421">
        <v>10</v>
      </c>
      <c r="C421">
        <v>52</v>
      </c>
      <c r="D421">
        <v>90</v>
      </c>
      <c r="E421">
        <v>5</v>
      </c>
      <c r="F421">
        <v>44</v>
      </c>
      <c r="G421">
        <v>20</v>
      </c>
      <c r="H421">
        <v>21</v>
      </c>
      <c r="I421" s="38">
        <v>5.5555555555555601E-2</v>
      </c>
      <c r="J421">
        <v>0.48888888888888898</v>
      </c>
      <c r="K421">
        <v>0.22222222222222199</v>
      </c>
      <c r="L421">
        <v>0.233333333333333</v>
      </c>
    </row>
    <row r="422" spans="1:12">
      <c r="A422" t="s">
        <v>420</v>
      </c>
      <c r="B422">
        <v>10</v>
      </c>
      <c r="C422">
        <v>53</v>
      </c>
      <c r="D422">
        <v>5</v>
      </c>
      <c r="E422">
        <v>0</v>
      </c>
      <c r="F422">
        <v>1</v>
      </c>
      <c r="G422">
        <v>3</v>
      </c>
      <c r="H422">
        <v>1</v>
      </c>
      <c r="I422">
        <v>0</v>
      </c>
      <c r="J422">
        <v>0.2</v>
      </c>
      <c r="K422">
        <v>0.6</v>
      </c>
      <c r="L422">
        <v>0.2</v>
      </c>
    </row>
    <row r="423" spans="1:12">
      <c r="A423" t="s">
        <v>420</v>
      </c>
      <c r="B423">
        <v>10</v>
      </c>
      <c r="C423">
        <v>54</v>
      </c>
      <c r="D423">
        <v>29</v>
      </c>
      <c r="E423">
        <v>2</v>
      </c>
      <c r="F423">
        <v>8</v>
      </c>
      <c r="G423">
        <v>10</v>
      </c>
      <c r="H423">
        <v>9</v>
      </c>
      <c r="I423" s="38">
        <v>6.8965517241379296E-2</v>
      </c>
      <c r="J423">
        <v>0.27586206896551702</v>
      </c>
      <c r="K423">
        <v>0.34482758620689702</v>
      </c>
      <c r="L423">
        <v>0.31034482758620702</v>
      </c>
    </row>
    <row r="424" spans="1:12">
      <c r="A424" t="s">
        <v>420</v>
      </c>
      <c r="B424">
        <v>10</v>
      </c>
      <c r="C424">
        <v>55</v>
      </c>
      <c r="D424">
        <v>20</v>
      </c>
      <c r="E424">
        <v>0</v>
      </c>
      <c r="F424">
        <v>5</v>
      </c>
      <c r="G424">
        <v>8</v>
      </c>
      <c r="H424">
        <v>7</v>
      </c>
      <c r="I424">
        <v>0</v>
      </c>
      <c r="J424">
        <v>0.25</v>
      </c>
      <c r="K424">
        <v>0.4</v>
      </c>
      <c r="L424">
        <v>0.35</v>
      </c>
    </row>
    <row r="425" spans="1:12">
      <c r="A425" t="s">
        <v>420</v>
      </c>
      <c r="B425">
        <v>10</v>
      </c>
      <c r="C425">
        <v>56</v>
      </c>
      <c r="D425">
        <v>20</v>
      </c>
      <c r="E425">
        <v>1</v>
      </c>
      <c r="F425">
        <v>11</v>
      </c>
      <c r="G425">
        <v>6</v>
      </c>
      <c r="H425">
        <v>2</v>
      </c>
      <c r="I425">
        <v>0.05</v>
      </c>
      <c r="J425">
        <v>0.55000000000000004</v>
      </c>
      <c r="K425">
        <v>0.3</v>
      </c>
      <c r="L425">
        <v>0.1</v>
      </c>
    </row>
    <row r="426" spans="1:12">
      <c r="A426" t="s">
        <v>420</v>
      </c>
      <c r="B426">
        <v>10</v>
      </c>
      <c r="C426">
        <v>98</v>
      </c>
      <c r="D426">
        <v>106</v>
      </c>
      <c r="E426">
        <v>11</v>
      </c>
      <c r="F426">
        <v>65</v>
      </c>
      <c r="G426">
        <v>24</v>
      </c>
      <c r="H426">
        <v>6</v>
      </c>
      <c r="I426">
        <v>0.10377358490565999</v>
      </c>
      <c r="J426">
        <v>0.61320754716981096</v>
      </c>
      <c r="K426">
        <v>0.22641509433962301</v>
      </c>
      <c r="L426" s="38">
        <v>5.6603773584905703E-2</v>
      </c>
    </row>
    <row r="427" spans="1:12">
      <c r="A427" t="s">
        <v>421</v>
      </c>
      <c r="B427">
        <v>3</v>
      </c>
      <c r="C427">
        <v>2</v>
      </c>
      <c r="D427">
        <v>38</v>
      </c>
      <c r="E427">
        <v>21</v>
      </c>
      <c r="F427">
        <v>12</v>
      </c>
      <c r="G427">
        <v>3</v>
      </c>
      <c r="H427">
        <v>2</v>
      </c>
      <c r="I427">
        <v>0.55263157894736803</v>
      </c>
      <c r="J427">
        <v>0.31578947368421101</v>
      </c>
      <c r="K427" s="38">
        <v>7.8947368421052599E-2</v>
      </c>
      <c r="L427" s="38">
        <v>5.2631578947368397E-2</v>
      </c>
    </row>
    <row r="428" spans="1:12">
      <c r="A428" t="s">
        <v>421</v>
      </c>
      <c r="B428">
        <v>3</v>
      </c>
      <c r="C428">
        <v>3</v>
      </c>
      <c r="D428">
        <v>36</v>
      </c>
      <c r="E428">
        <v>9</v>
      </c>
      <c r="F428">
        <v>12</v>
      </c>
      <c r="G428">
        <v>10</v>
      </c>
      <c r="H428">
        <v>5</v>
      </c>
      <c r="I428">
        <v>0.25</v>
      </c>
      <c r="J428">
        <v>0.33333333333333298</v>
      </c>
      <c r="K428">
        <v>0.27777777777777801</v>
      </c>
      <c r="L428">
        <v>0.13888888888888901</v>
      </c>
    </row>
    <row r="429" spans="1:12">
      <c r="A429" t="s">
        <v>421</v>
      </c>
      <c r="B429">
        <v>3</v>
      </c>
      <c r="C429">
        <v>4</v>
      </c>
      <c r="D429">
        <v>4</v>
      </c>
      <c r="E429">
        <v>1</v>
      </c>
      <c r="F429">
        <v>1</v>
      </c>
      <c r="G429">
        <v>1</v>
      </c>
      <c r="H429">
        <v>1</v>
      </c>
      <c r="I429" t="s">
        <v>38</v>
      </c>
      <c r="J429" t="s">
        <v>38</v>
      </c>
      <c r="K429" t="s">
        <v>38</v>
      </c>
      <c r="L429" t="s">
        <v>38</v>
      </c>
    </row>
    <row r="430" spans="1:12">
      <c r="A430" t="s">
        <v>421</v>
      </c>
      <c r="B430">
        <v>3</v>
      </c>
      <c r="C430">
        <v>5</v>
      </c>
      <c r="D430">
        <v>3500</v>
      </c>
      <c r="E430">
        <v>1536</v>
      </c>
      <c r="F430">
        <v>1371</v>
      </c>
      <c r="G430">
        <v>357</v>
      </c>
      <c r="H430">
        <v>236</v>
      </c>
      <c r="I430">
        <v>0.438857142857143</v>
      </c>
      <c r="J430">
        <v>0.39171428571428601</v>
      </c>
      <c r="K430">
        <v>0.10199999999999999</v>
      </c>
      <c r="L430" s="38">
        <v>6.7428571428571393E-2</v>
      </c>
    </row>
    <row r="431" spans="1:12">
      <c r="A431" t="s">
        <v>421</v>
      </c>
      <c r="B431">
        <v>3</v>
      </c>
      <c r="C431">
        <v>6</v>
      </c>
      <c r="D431">
        <v>20</v>
      </c>
      <c r="E431">
        <v>11</v>
      </c>
      <c r="F431">
        <v>6</v>
      </c>
      <c r="G431">
        <v>3</v>
      </c>
      <c r="H431">
        <v>0</v>
      </c>
      <c r="I431">
        <v>0.55000000000000004</v>
      </c>
      <c r="J431">
        <v>0.3</v>
      </c>
      <c r="K431">
        <v>0.15</v>
      </c>
      <c r="L431">
        <v>0</v>
      </c>
    </row>
    <row r="432" spans="1:12">
      <c r="A432" t="s">
        <v>421</v>
      </c>
      <c r="B432">
        <v>3</v>
      </c>
      <c r="C432">
        <v>7</v>
      </c>
      <c r="D432">
        <v>133</v>
      </c>
      <c r="E432">
        <v>24</v>
      </c>
      <c r="F432">
        <v>59</v>
      </c>
      <c r="G432">
        <v>37</v>
      </c>
      <c r="H432">
        <v>13</v>
      </c>
      <c r="I432">
        <v>0.180451127819549</v>
      </c>
      <c r="J432">
        <v>0.44360902255639101</v>
      </c>
      <c r="K432">
        <v>0.278195488721805</v>
      </c>
      <c r="L432" s="38">
        <v>9.7744360902255606E-2</v>
      </c>
    </row>
    <row r="433" spans="1:12">
      <c r="A433" t="s">
        <v>421</v>
      </c>
      <c r="B433">
        <v>3</v>
      </c>
      <c r="C433">
        <v>8</v>
      </c>
      <c r="D433">
        <v>11</v>
      </c>
      <c r="E433">
        <v>4</v>
      </c>
      <c r="F433">
        <v>6</v>
      </c>
      <c r="G433">
        <v>1</v>
      </c>
      <c r="H433">
        <v>0</v>
      </c>
      <c r="I433">
        <v>0.36363636363636398</v>
      </c>
      <c r="J433">
        <v>0.54545454545454497</v>
      </c>
      <c r="K433" s="38">
        <v>9.0909090909090898E-2</v>
      </c>
      <c r="L433">
        <v>0</v>
      </c>
    </row>
    <row r="434" spans="1:12">
      <c r="A434" t="s">
        <v>421</v>
      </c>
      <c r="B434">
        <v>3</v>
      </c>
      <c r="C434">
        <v>9</v>
      </c>
      <c r="D434">
        <v>12</v>
      </c>
      <c r="E434">
        <v>3</v>
      </c>
      <c r="F434">
        <v>6</v>
      </c>
      <c r="G434">
        <v>1</v>
      </c>
      <c r="H434">
        <v>2</v>
      </c>
      <c r="I434">
        <v>0.25</v>
      </c>
      <c r="J434">
        <v>0.5</v>
      </c>
      <c r="K434" s="38">
        <v>8.3333333333333301E-2</v>
      </c>
      <c r="L434">
        <v>0.16666666666666699</v>
      </c>
    </row>
    <row r="435" spans="1:12">
      <c r="A435" t="s">
        <v>421</v>
      </c>
      <c r="B435">
        <v>3</v>
      </c>
      <c r="C435">
        <v>10</v>
      </c>
      <c r="D435">
        <v>14</v>
      </c>
      <c r="E435">
        <v>9</v>
      </c>
      <c r="F435">
        <v>4</v>
      </c>
      <c r="G435">
        <v>1</v>
      </c>
      <c r="H435">
        <v>0</v>
      </c>
      <c r="I435">
        <v>0.64285714285714302</v>
      </c>
      <c r="J435">
        <v>0.28571428571428598</v>
      </c>
      <c r="K435" s="38">
        <v>7.1428571428571397E-2</v>
      </c>
      <c r="L435">
        <v>0</v>
      </c>
    </row>
    <row r="436" spans="1:12">
      <c r="A436" t="s">
        <v>421</v>
      </c>
      <c r="B436">
        <v>3</v>
      </c>
      <c r="C436">
        <v>11</v>
      </c>
      <c r="D436">
        <v>28</v>
      </c>
      <c r="E436">
        <v>15</v>
      </c>
      <c r="F436">
        <v>10</v>
      </c>
      <c r="G436">
        <v>3</v>
      </c>
      <c r="H436">
        <v>0</v>
      </c>
      <c r="I436">
        <v>0.53571428571428603</v>
      </c>
      <c r="J436">
        <v>0.35714285714285698</v>
      </c>
      <c r="K436">
        <v>0.107142857142857</v>
      </c>
      <c r="L436">
        <v>0</v>
      </c>
    </row>
    <row r="437" spans="1:12">
      <c r="A437" t="s">
        <v>421</v>
      </c>
      <c r="B437">
        <v>3</v>
      </c>
      <c r="C437">
        <v>12</v>
      </c>
      <c r="D437">
        <v>33</v>
      </c>
      <c r="E437">
        <v>20</v>
      </c>
      <c r="F437">
        <v>11</v>
      </c>
      <c r="G437">
        <v>1</v>
      </c>
      <c r="H437">
        <v>1</v>
      </c>
      <c r="I437">
        <v>0.60606060606060597</v>
      </c>
      <c r="J437">
        <v>0.33333333333333298</v>
      </c>
      <c r="K437" s="38">
        <v>3.03030303030303E-2</v>
      </c>
      <c r="L437" s="38">
        <v>3.03030303030303E-2</v>
      </c>
    </row>
    <row r="438" spans="1:12">
      <c r="A438" t="s">
        <v>421</v>
      </c>
      <c r="B438">
        <v>3</v>
      </c>
      <c r="C438">
        <v>13</v>
      </c>
      <c r="D438">
        <v>48</v>
      </c>
      <c r="E438">
        <v>31</v>
      </c>
      <c r="F438">
        <v>16</v>
      </c>
      <c r="G438">
        <v>1</v>
      </c>
      <c r="H438">
        <v>0</v>
      </c>
      <c r="I438">
        <v>0.64583333333333304</v>
      </c>
      <c r="J438">
        <v>0.33333333333333298</v>
      </c>
      <c r="K438" s="38">
        <v>2.0833333333333301E-2</v>
      </c>
      <c r="L438">
        <v>0</v>
      </c>
    </row>
    <row r="439" spans="1:12">
      <c r="A439" t="s">
        <v>421</v>
      </c>
      <c r="B439">
        <v>3</v>
      </c>
      <c r="C439">
        <v>14</v>
      </c>
      <c r="D439">
        <v>76</v>
      </c>
      <c r="E439">
        <v>31</v>
      </c>
      <c r="F439">
        <v>32</v>
      </c>
      <c r="G439">
        <v>7</v>
      </c>
      <c r="H439">
        <v>6</v>
      </c>
      <c r="I439">
        <v>0.40789473684210498</v>
      </c>
      <c r="J439">
        <v>0.42105263157894701</v>
      </c>
      <c r="K439" s="38">
        <v>9.2105263157894704E-2</v>
      </c>
      <c r="L439" s="38">
        <v>7.8947368421052599E-2</v>
      </c>
    </row>
    <row r="440" spans="1:12">
      <c r="A440" t="s">
        <v>421</v>
      </c>
      <c r="B440">
        <v>3</v>
      </c>
      <c r="C440">
        <v>15</v>
      </c>
      <c r="D440">
        <v>32</v>
      </c>
      <c r="E440">
        <v>6</v>
      </c>
      <c r="F440">
        <v>15</v>
      </c>
      <c r="G440">
        <v>8</v>
      </c>
      <c r="H440">
        <v>3</v>
      </c>
      <c r="I440">
        <v>0.1875</v>
      </c>
      <c r="J440">
        <v>0.46875</v>
      </c>
      <c r="K440">
        <v>0.25</v>
      </c>
      <c r="L440">
        <v>9.375E-2</v>
      </c>
    </row>
    <row r="441" spans="1:12">
      <c r="A441" t="s">
        <v>421</v>
      </c>
      <c r="B441">
        <v>3</v>
      </c>
      <c r="C441">
        <v>16</v>
      </c>
      <c r="D441">
        <v>988</v>
      </c>
      <c r="E441">
        <v>454</v>
      </c>
      <c r="F441">
        <v>391</v>
      </c>
      <c r="G441">
        <v>105</v>
      </c>
      <c r="H441">
        <v>38</v>
      </c>
      <c r="I441">
        <v>0.459514170040486</v>
      </c>
      <c r="J441">
        <v>0.395748987854251</v>
      </c>
      <c r="K441">
        <v>0.10627530364372501</v>
      </c>
      <c r="L441" s="38">
        <v>3.8461538461538498E-2</v>
      </c>
    </row>
    <row r="442" spans="1:12">
      <c r="A442" t="s">
        <v>421</v>
      </c>
      <c r="B442">
        <v>3</v>
      </c>
      <c r="C442">
        <v>17</v>
      </c>
      <c r="D442">
        <v>287</v>
      </c>
      <c r="E442">
        <v>122</v>
      </c>
      <c r="F442">
        <v>110</v>
      </c>
      <c r="G442">
        <v>30</v>
      </c>
      <c r="H442">
        <v>25</v>
      </c>
      <c r="I442">
        <v>0.42508710801393701</v>
      </c>
      <c r="J442">
        <v>0.38327526132404199</v>
      </c>
      <c r="K442">
        <v>0.104529616724739</v>
      </c>
      <c r="L442" s="38">
        <v>8.7108013937282194E-2</v>
      </c>
    </row>
    <row r="443" spans="1:12">
      <c r="A443" t="s">
        <v>421</v>
      </c>
      <c r="B443">
        <v>3</v>
      </c>
      <c r="C443">
        <v>18</v>
      </c>
      <c r="D443">
        <v>21</v>
      </c>
      <c r="E443">
        <v>13</v>
      </c>
      <c r="F443">
        <v>5</v>
      </c>
      <c r="G443">
        <v>2</v>
      </c>
      <c r="H443">
        <v>1</v>
      </c>
      <c r="I443">
        <v>0.61904761904761896</v>
      </c>
      <c r="J443">
        <v>0.238095238095238</v>
      </c>
      <c r="K443" s="38">
        <v>9.5238095238095205E-2</v>
      </c>
      <c r="L443" s="38">
        <v>4.7619047619047603E-2</v>
      </c>
    </row>
    <row r="444" spans="1:12">
      <c r="A444" t="s">
        <v>421</v>
      </c>
      <c r="B444">
        <v>3</v>
      </c>
      <c r="C444">
        <v>19</v>
      </c>
      <c r="D444">
        <v>12</v>
      </c>
      <c r="E444">
        <v>5</v>
      </c>
      <c r="F444">
        <v>4</v>
      </c>
      <c r="G444">
        <v>2</v>
      </c>
      <c r="H444">
        <v>1</v>
      </c>
      <c r="I444">
        <v>0.41666666666666702</v>
      </c>
      <c r="J444">
        <v>0.33333333333333298</v>
      </c>
      <c r="K444">
        <v>0.16666666666666699</v>
      </c>
      <c r="L444" s="38">
        <v>8.3333333333333301E-2</v>
      </c>
    </row>
    <row r="445" spans="1:12">
      <c r="A445" t="s">
        <v>421</v>
      </c>
      <c r="B445">
        <v>3</v>
      </c>
      <c r="C445">
        <v>20</v>
      </c>
      <c r="D445">
        <v>9</v>
      </c>
      <c r="E445">
        <v>3</v>
      </c>
      <c r="F445">
        <v>2</v>
      </c>
      <c r="G445">
        <v>3</v>
      </c>
      <c r="H445">
        <v>1</v>
      </c>
      <c r="I445">
        <v>0.33333333333333298</v>
      </c>
      <c r="J445">
        <v>0.22222222222222199</v>
      </c>
      <c r="K445">
        <v>0.33333333333333298</v>
      </c>
      <c r="L445">
        <v>0.11111111111111099</v>
      </c>
    </row>
    <row r="446" spans="1:12">
      <c r="A446" t="s">
        <v>421</v>
      </c>
      <c r="B446">
        <v>3</v>
      </c>
      <c r="C446">
        <v>21</v>
      </c>
      <c r="D446">
        <v>17</v>
      </c>
      <c r="E446">
        <v>2</v>
      </c>
      <c r="F446">
        <v>7</v>
      </c>
      <c r="G446">
        <v>6</v>
      </c>
      <c r="H446">
        <v>2</v>
      </c>
      <c r="I446">
        <v>0.11764705882352899</v>
      </c>
      <c r="J446">
        <v>0.41176470588235298</v>
      </c>
      <c r="K446">
        <v>0.35294117647058798</v>
      </c>
      <c r="L446">
        <v>0.11764705882352899</v>
      </c>
    </row>
    <row r="447" spans="1:12">
      <c r="A447" t="s">
        <v>421</v>
      </c>
      <c r="B447">
        <v>3</v>
      </c>
      <c r="C447">
        <v>22</v>
      </c>
      <c r="D447">
        <v>341</v>
      </c>
      <c r="E447">
        <v>146</v>
      </c>
      <c r="F447">
        <v>128</v>
      </c>
      <c r="G447">
        <v>35</v>
      </c>
      <c r="H447">
        <v>32</v>
      </c>
      <c r="I447">
        <v>0.42815249266862199</v>
      </c>
      <c r="J447">
        <v>0.37536656891495601</v>
      </c>
      <c r="K447">
        <v>0.102639296187683</v>
      </c>
      <c r="L447">
        <v>9.3841642228739003E-2</v>
      </c>
    </row>
    <row r="448" spans="1:12">
      <c r="A448" t="s">
        <v>421</v>
      </c>
      <c r="B448">
        <v>3</v>
      </c>
      <c r="C448">
        <v>23</v>
      </c>
      <c r="D448">
        <v>11</v>
      </c>
      <c r="E448">
        <v>1</v>
      </c>
      <c r="F448">
        <v>7</v>
      </c>
      <c r="G448">
        <v>2</v>
      </c>
      <c r="H448">
        <v>1</v>
      </c>
      <c r="I448" s="38">
        <v>9.0909090909090898E-2</v>
      </c>
      <c r="J448">
        <v>0.63636363636363602</v>
      </c>
      <c r="K448">
        <v>0.18181818181818199</v>
      </c>
      <c r="L448" s="38">
        <v>9.0909090909090898E-2</v>
      </c>
    </row>
    <row r="449" spans="1:12">
      <c r="A449" t="s">
        <v>421</v>
      </c>
      <c r="B449">
        <v>3</v>
      </c>
      <c r="C449">
        <v>24</v>
      </c>
      <c r="D449">
        <v>640</v>
      </c>
      <c r="E449">
        <v>303</v>
      </c>
      <c r="F449">
        <v>245</v>
      </c>
      <c r="G449">
        <v>66</v>
      </c>
      <c r="H449">
        <v>26</v>
      </c>
      <c r="I449">
        <v>0.47343750000000001</v>
      </c>
      <c r="J449">
        <v>0.3828125</v>
      </c>
      <c r="K449">
        <v>0.10312499999999999</v>
      </c>
      <c r="L449">
        <v>4.0625000000000001E-2</v>
      </c>
    </row>
    <row r="450" spans="1:12">
      <c r="A450" t="s">
        <v>421</v>
      </c>
      <c r="B450">
        <v>3</v>
      </c>
      <c r="C450">
        <v>25</v>
      </c>
      <c r="D450">
        <v>136</v>
      </c>
      <c r="E450">
        <v>53</v>
      </c>
      <c r="F450">
        <v>71</v>
      </c>
      <c r="G450">
        <v>9</v>
      </c>
      <c r="H450">
        <v>3</v>
      </c>
      <c r="I450">
        <v>0.38970588235294101</v>
      </c>
      <c r="J450">
        <v>0.52205882352941202</v>
      </c>
      <c r="K450" s="38">
        <v>6.6176470588235295E-2</v>
      </c>
      <c r="L450" s="38">
        <v>2.2058823529411801E-2</v>
      </c>
    </row>
    <row r="451" spans="1:12">
      <c r="A451" t="s">
        <v>421</v>
      </c>
      <c r="B451">
        <v>3</v>
      </c>
      <c r="C451">
        <v>27</v>
      </c>
      <c r="D451">
        <v>7</v>
      </c>
      <c r="E451">
        <v>2</v>
      </c>
      <c r="F451">
        <v>5</v>
      </c>
      <c r="G451">
        <v>0</v>
      </c>
      <c r="H451">
        <v>0</v>
      </c>
      <c r="I451" t="s">
        <v>40</v>
      </c>
      <c r="J451" t="s">
        <v>39</v>
      </c>
      <c r="K451">
        <v>0</v>
      </c>
      <c r="L451">
        <v>0</v>
      </c>
    </row>
    <row r="452" spans="1:12">
      <c r="A452" t="s">
        <v>421</v>
      </c>
      <c r="B452">
        <v>3</v>
      </c>
      <c r="C452">
        <v>28</v>
      </c>
      <c r="D452">
        <v>190</v>
      </c>
      <c r="E452">
        <v>81</v>
      </c>
      <c r="F452">
        <v>83</v>
      </c>
      <c r="G452">
        <v>19</v>
      </c>
      <c r="H452">
        <v>7</v>
      </c>
      <c r="I452">
        <v>0.42631578947368398</v>
      </c>
      <c r="J452">
        <v>0.43684210526315798</v>
      </c>
      <c r="K452">
        <v>0.1</v>
      </c>
      <c r="L452" s="38">
        <v>3.6842105263157898E-2</v>
      </c>
    </row>
    <row r="453" spans="1:12">
      <c r="A453" t="s">
        <v>421</v>
      </c>
      <c r="B453">
        <v>3</v>
      </c>
      <c r="C453">
        <v>29</v>
      </c>
      <c r="D453">
        <v>33</v>
      </c>
      <c r="E453">
        <v>3</v>
      </c>
      <c r="F453">
        <v>9</v>
      </c>
      <c r="G453">
        <v>13</v>
      </c>
      <c r="H453">
        <v>8</v>
      </c>
      <c r="I453" s="38">
        <v>9.0909090909090898E-2</v>
      </c>
      <c r="J453">
        <v>0.27272727272727298</v>
      </c>
      <c r="K453">
        <v>0.39393939393939398</v>
      </c>
      <c r="L453">
        <v>0.24242424242424199</v>
      </c>
    </row>
    <row r="454" spans="1:12">
      <c r="A454" t="s">
        <v>421</v>
      </c>
      <c r="B454">
        <v>3</v>
      </c>
      <c r="C454">
        <v>30</v>
      </c>
      <c r="D454">
        <v>32</v>
      </c>
      <c r="E454">
        <v>4</v>
      </c>
      <c r="F454">
        <v>16</v>
      </c>
      <c r="G454">
        <v>6</v>
      </c>
      <c r="H454">
        <v>6</v>
      </c>
      <c r="I454">
        <v>0.125</v>
      </c>
      <c r="J454">
        <v>0.5</v>
      </c>
      <c r="K454">
        <v>0.1875</v>
      </c>
      <c r="L454">
        <v>0.1875</v>
      </c>
    </row>
    <row r="455" spans="1:12">
      <c r="A455" t="s">
        <v>421</v>
      </c>
      <c r="B455">
        <v>3</v>
      </c>
      <c r="C455">
        <v>31</v>
      </c>
      <c r="D455">
        <v>309</v>
      </c>
      <c r="E455">
        <v>24</v>
      </c>
      <c r="F455">
        <v>111</v>
      </c>
      <c r="G455">
        <v>114</v>
      </c>
      <c r="H455">
        <v>60</v>
      </c>
      <c r="I455" s="38">
        <v>7.7669902912621394E-2</v>
      </c>
      <c r="J455">
        <v>0.35922330097087402</v>
      </c>
      <c r="K455">
        <v>0.36893203883495101</v>
      </c>
      <c r="L455">
        <v>0.19417475728155301</v>
      </c>
    </row>
    <row r="456" spans="1:12">
      <c r="A456" t="s">
        <v>421</v>
      </c>
      <c r="B456">
        <v>3</v>
      </c>
      <c r="C456">
        <v>32</v>
      </c>
      <c r="D456">
        <v>164</v>
      </c>
      <c r="E456">
        <v>3</v>
      </c>
      <c r="F456">
        <v>54</v>
      </c>
      <c r="G456">
        <v>60</v>
      </c>
      <c r="H456">
        <v>47</v>
      </c>
      <c r="I456" s="38">
        <v>1.8292682926829298E-2</v>
      </c>
      <c r="J456">
        <v>0.32926829268292701</v>
      </c>
      <c r="K456">
        <v>0.36585365853658502</v>
      </c>
      <c r="L456">
        <v>0.28658536585365901</v>
      </c>
    </row>
    <row r="457" spans="1:12">
      <c r="A457" t="s">
        <v>421</v>
      </c>
      <c r="B457">
        <v>3</v>
      </c>
      <c r="C457">
        <v>33</v>
      </c>
      <c r="D457">
        <v>1114</v>
      </c>
      <c r="E457">
        <v>499</v>
      </c>
      <c r="F457">
        <v>453</v>
      </c>
      <c r="G457">
        <v>101</v>
      </c>
      <c r="H457">
        <v>61</v>
      </c>
      <c r="I457">
        <v>0.44793536804308798</v>
      </c>
      <c r="J457">
        <v>0.40664272890484698</v>
      </c>
      <c r="K457" s="38">
        <v>9.0664272890484704E-2</v>
      </c>
      <c r="L457" s="38">
        <v>5.4757630161579897E-2</v>
      </c>
    </row>
    <row r="458" spans="1:12">
      <c r="A458" t="s">
        <v>421</v>
      </c>
      <c r="B458">
        <v>3</v>
      </c>
      <c r="C458">
        <v>34</v>
      </c>
      <c r="D458">
        <v>28</v>
      </c>
      <c r="E458">
        <v>9</v>
      </c>
      <c r="F458">
        <v>15</v>
      </c>
      <c r="G458">
        <v>1</v>
      </c>
      <c r="H458">
        <v>3</v>
      </c>
      <c r="I458">
        <v>0.32142857142857101</v>
      </c>
      <c r="J458">
        <v>0.53571428571428603</v>
      </c>
      <c r="K458" s="38">
        <v>3.5714285714285698E-2</v>
      </c>
      <c r="L458">
        <v>0.107142857142857</v>
      </c>
    </row>
    <row r="459" spans="1:12">
      <c r="A459" t="s">
        <v>421</v>
      </c>
      <c r="B459">
        <v>3</v>
      </c>
      <c r="C459">
        <v>35</v>
      </c>
      <c r="D459">
        <v>49</v>
      </c>
      <c r="E459">
        <v>12</v>
      </c>
      <c r="F459">
        <v>21</v>
      </c>
      <c r="G459">
        <v>12</v>
      </c>
      <c r="H459">
        <v>4</v>
      </c>
      <c r="I459">
        <v>0.24489795918367299</v>
      </c>
      <c r="J459">
        <v>0.42857142857142899</v>
      </c>
      <c r="K459">
        <v>0.24489795918367299</v>
      </c>
      <c r="L459" s="38">
        <v>8.1632653061224497E-2</v>
      </c>
    </row>
    <row r="460" spans="1:12">
      <c r="A460" t="s">
        <v>421</v>
      </c>
      <c r="B460">
        <v>3</v>
      </c>
      <c r="C460">
        <v>36</v>
      </c>
      <c r="D460">
        <v>110</v>
      </c>
      <c r="E460">
        <v>16</v>
      </c>
      <c r="F460">
        <v>53</v>
      </c>
      <c r="G460">
        <v>31</v>
      </c>
      <c r="H460">
        <v>10</v>
      </c>
      <c r="I460">
        <v>0.145454545454545</v>
      </c>
      <c r="J460">
        <v>0.48181818181818198</v>
      </c>
      <c r="K460">
        <v>0.28181818181818202</v>
      </c>
      <c r="L460" s="38">
        <v>9.0909090909090898E-2</v>
      </c>
    </row>
    <row r="461" spans="1:12">
      <c r="A461" t="s">
        <v>421</v>
      </c>
      <c r="B461">
        <v>3</v>
      </c>
      <c r="C461">
        <v>37</v>
      </c>
      <c r="D461">
        <v>155</v>
      </c>
      <c r="E461">
        <v>26</v>
      </c>
      <c r="F461">
        <v>73</v>
      </c>
      <c r="G461">
        <v>38</v>
      </c>
      <c r="H461">
        <v>18</v>
      </c>
      <c r="I461">
        <v>0.16774193548387101</v>
      </c>
      <c r="J461">
        <v>0.47096774193548402</v>
      </c>
      <c r="K461">
        <v>0.24516129032258099</v>
      </c>
      <c r="L461">
        <v>0.11612903225806499</v>
      </c>
    </row>
    <row r="462" spans="1:12">
      <c r="A462" t="s">
        <v>421</v>
      </c>
      <c r="B462">
        <v>3</v>
      </c>
      <c r="C462">
        <v>39</v>
      </c>
      <c r="D462">
        <v>36</v>
      </c>
      <c r="E462">
        <v>22</v>
      </c>
      <c r="F462">
        <v>11</v>
      </c>
      <c r="G462">
        <v>1</v>
      </c>
      <c r="H462">
        <v>2</v>
      </c>
      <c r="I462">
        <v>0.61111111111111105</v>
      </c>
      <c r="J462">
        <v>0.30555555555555602</v>
      </c>
      <c r="K462" s="38">
        <v>2.7777777777777801E-2</v>
      </c>
      <c r="L462" s="38">
        <v>5.5555555555555601E-2</v>
      </c>
    </row>
    <row r="463" spans="1:12">
      <c r="A463" t="s">
        <v>421</v>
      </c>
      <c r="B463">
        <v>3</v>
      </c>
      <c r="C463">
        <v>40</v>
      </c>
      <c r="D463">
        <v>11</v>
      </c>
      <c r="E463">
        <v>4</v>
      </c>
      <c r="F463">
        <v>6</v>
      </c>
      <c r="G463">
        <v>1</v>
      </c>
      <c r="H463">
        <v>0</v>
      </c>
      <c r="I463">
        <v>0.36363636363636398</v>
      </c>
      <c r="J463">
        <v>0.54545454545454497</v>
      </c>
      <c r="K463" s="38">
        <v>9.0909090909090898E-2</v>
      </c>
      <c r="L463">
        <v>0</v>
      </c>
    </row>
    <row r="464" spans="1:12">
      <c r="A464" t="s">
        <v>421</v>
      </c>
      <c r="B464">
        <v>3</v>
      </c>
      <c r="C464">
        <v>42</v>
      </c>
      <c r="D464">
        <v>90</v>
      </c>
      <c r="E464">
        <v>42</v>
      </c>
      <c r="F464">
        <v>39</v>
      </c>
      <c r="G464">
        <v>7</v>
      </c>
      <c r="H464">
        <v>2</v>
      </c>
      <c r="I464">
        <v>0.46666666666666701</v>
      </c>
      <c r="J464">
        <v>0.43333333333333302</v>
      </c>
      <c r="K464" s="38">
        <v>7.7777777777777807E-2</v>
      </c>
      <c r="L464" s="38">
        <v>2.2222222222222199E-2</v>
      </c>
    </row>
    <row r="465" spans="1:12">
      <c r="A465" t="s">
        <v>421</v>
      </c>
      <c r="B465">
        <v>3</v>
      </c>
      <c r="C465">
        <v>43</v>
      </c>
      <c r="D465">
        <v>3</v>
      </c>
      <c r="E465">
        <v>2</v>
      </c>
      <c r="F465">
        <v>1</v>
      </c>
      <c r="G465">
        <v>0</v>
      </c>
      <c r="H465">
        <v>0</v>
      </c>
      <c r="I465" t="s">
        <v>38</v>
      </c>
      <c r="J465" t="s">
        <v>38</v>
      </c>
      <c r="K465" t="s">
        <v>38</v>
      </c>
      <c r="L465" t="s">
        <v>38</v>
      </c>
    </row>
    <row r="466" spans="1:12">
      <c r="A466" t="s">
        <v>421</v>
      </c>
      <c r="B466">
        <v>3</v>
      </c>
      <c r="C466">
        <v>44</v>
      </c>
      <c r="D466">
        <v>11</v>
      </c>
      <c r="E466">
        <v>5</v>
      </c>
      <c r="F466">
        <v>3</v>
      </c>
      <c r="G466">
        <v>2</v>
      </c>
      <c r="H466">
        <v>1</v>
      </c>
      <c r="I466">
        <v>0.45454545454545497</v>
      </c>
      <c r="J466">
        <v>0.27272727272727298</v>
      </c>
      <c r="K466">
        <v>0.18181818181818199</v>
      </c>
      <c r="L466" s="38">
        <v>9.0909090909090898E-2</v>
      </c>
    </row>
    <row r="467" spans="1:12">
      <c r="A467" t="s">
        <v>421</v>
      </c>
      <c r="B467">
        <v>3</v>
      </c>
      <c r="C467">
        <v>45</v>
      </c>
      <c r="D467">
        <v>49</v>
      </c>
      <c r="E467">
        <v>4</v>
      </c>
      <c r="F467">
        <v>17</v>
      </c>
      <c r="G467">
        <v>18</v>
      </c>
      <c r="H467">
        <v>10</v>
      </c>
      <c r="I467" s="38">
        <v>8.1632653061224497E-2</v>
      </c>
      <c r="J467">
        <v>0.34693877551020402</v>
      </c>
      <c r="K467">
        <v>0.36734693877551</v>
      </c>
      <c r="L467">
        <v>0.20408163265306101</v>
      </c>
    </row>
    <row r="468" spans="1:12">
      <c r="A468" t="s">
        <v>421</v>
      </c>
      <c r="B468">
        <v>3</v>
      </c>
      <c r="C468">
        <v>46</v>
      </c>
      <c r="D468">
        <v>15</v>
      </c>
      <c r="E468">
        <v>4</v>
      </c>
      <c r="F468">
        <v>9</v>
      </c>
      <c r="G468">
        <v>2</v>
      </c>
      <c r="H468">
        <v>0</v>
      </c>
      <c r="I468">
        <v>0.266666666666667</v>
      </c>
      <c r="J468">
        <v>0.6</v>
      </c>
      <c r="K468">
        <v>0.133333333333333</v>
      </c>
      <c r="L468">
        <v>0</v>
      </c>
    </row>
    <row r="469" spans="1:12">
      <c r="A469" t="s">
        <v>421</v>
      </c>
      <c r="B469">
        <v>3</v>
      </c>
      <c r="C469">
        <v>47</v>
      </c>
      <c r="D469">
        <v>34</v>
      </c>
      <c r="E469">
        <v>16</v>
      </c>
      <c r="F469">
        <v>15</v>
      </c>
      <c r="G469">
        <v>2</v>
      </c>
      <c r="H469">
        <v>1</v>
      </c>
      <c r="I469">
        <v>0.47058823529411797</v>
      </c>
      <c r="J469">
        <v>0.441176470588235</v>
      </c>
      <c r="K469" s="38">
        <v>5.8823529411764698E-2</v>
      </c>
      <c r="L469" s="38">
        <v>2.9411764705882401E-2</v>
      </c>
    </row>
    <row r="470" spans="1:12">
      <c r="A470" t="s">
        <v>421</v>
      </c>
      <c r="B470">
        <v>3</v>
      </c>
      <c r="C470">
        <v>48</v>
      </c>
      <c r="D470">
        <v>49</v>
      </c>
      <c r="E470">
        <v>22</v>
      </c>
      <c r="F470">
        <v>24</v>
      </c>
      <c r="G470">
        <v>3</v>
      </c>
      <c r="H470">
        <v>0</v>
      </c>
      <c r="I470">
        <v>0.44897959183673503</v>
      </c>
      <c r="J470">
        <v>0.48979591836734698</v>
      </c>
      <c r="K470" s="38">
        <v>6.1224489795918401E-2</v>
      </c>
      <c r="L470">
        <v>0</v>
      </c>
    </row>
    <row r="471" spans="1:12">
      <c r="A471" t="s">
        <v>421</v>
      </c>
      <c r="B471">
        <v>3</v>
      </c>
      <c r="C471">
        <v>49</v>
      </c>
      <c r="D471">
        <v>19</v>
      </c>
      <c r="E471">
        <v>9</v>
      </c>
      <c r="F471">
        <v>9</v>
      </c>
      <c r="G471">
        <v>0</v>
      </c>
      <c r="H471">
        <v>1</v>
      </c>
      <c r="I471">
        <v>0.47368421052631599</v>
      </c>
      <c r="J471">
        <v>0.47368421052631599</v>
      </c>
      <c r="K471">
        <v>0</v>
      </c>
      <c r="L471" s="38">
        <v>5.2631578947368397E-2</v>
      </c>
    </row>
    <row r="472" spans="1:12">
      <c r="A472" t="s">
        <v>421</v>
      </c>
      <c r="B472">
        <v>3</v>
      </c>
      <c r="C472">
        <v>50</v>
      </c>
      <c r="D472">
        <v>4</v>
      </c>
      <c r="E472">
        <v>3</v>
      </c>
      <c r="F472">
        <v>0</v>
      </c>
      <c r="G472">
        <v>1</v>
      </c>
      <c r="H472">
        <v>0</v>
      </c>
      <c r="I472" t="s">
        <v>38</v>
      </c>
      <c r="J472" t="s">
        <v>38</v>
      </c>
      <c r="K472" t="s">
        <v>38</v>
      </c>
      <c r="L472" t="s">
        <v>38</v>
      </c>
    </row>
    <row r="473" spans="1:12">
      <c r="A473" t="s">
        <v>421</v>
      </c>
      <c r="B473">
        <v>3</v>
      </c>
      <c r="C473">
        <v>51</v>
      </c>
      <c r="D473">
        <v>29</v>
      </c>
      <c r="E473">
        <v>1</v>
      </c>
      <c r="F473">
        <v>14</v>
      </c>
      <c r="G473">
        <v>10</v>
      </c>
      <c r="H473">
        <v>4</v>
      </c>
      <c r="I473" s="38">
        <v>3.4482758620689703E-2</v>
      </c>
      <c r="J473">
        <v>0.48275862068965503</v>
      </c>
      <c r="K473">
        <v>0.34482758620689702</v>
      </c>
      <c r="L473">
        <v>0.13793103448275901</v>
      </c>
    </row>
    <row r="474" spans="1:12">
      <c r="A474" t="s">
        <v>421</v>
      </c>
      <c r="B474">
        <v>3</v>
      </c>
      <c r="C474">
        <v>52</v>
      </c>
      <c r="D474">
        <v>96</v>
      </c>
      <c r="E474">
        <v>31</v>
      </c>
      <c r="F474">
        <v>43</v>
      </c>
      <c r="G474">
        <v>11</v>
      </c>
      <c r="H474">
        <v>11</v>
      </c>
      <c r="I474">
        <v>0.32291666666666702</v>
      </c>
      <c r="J474">
        <v>0.44791666666666702</v>
      </c>
      <c r="K474">
        <v>0.114583333333333</v>
      </c>
      <c r="L474">
        <v>0.114583333333333</v>
      </c>
    </row>
    <row r="475" spans="1:12">
      <c r="A475" t="s">
        <v>421</v>
      </c>
      <c r="B475">
        <v>3</v>
      </c>
      <c r="C475">
        <v>53</v>
      </c>
      <c r="D475">
        <v>3</v>
      </c>
      <c r="E475">
        <v>0</v>
      </c>
      <c r="F475">
        <v>3</v>
      </c>
      <c r="G475">
        <v>0</v>
      </c>
      <c r="H475">
        <v>0</v>
      </c>
      <c r="I475" t="s">
        <v>38</v>
      </c>
      <c r="J475" t="s">
        <v>38</v>
      </c>
      <c r="K475" t="s">
        <v>38</v>
      </c>
      <c r="L475" t="s">
        <v>38</v>
      </c>
    </row>
    <row r="476" spans="1:12">
      <c r="A476" t="s">
        <v>421</v>
      </c>
      <c r="B476">
        <v>3</v>
      </c>
      <c r="C476">
        <v>54</v>
      </c>
      <c r="D476">
        <v>32</v>
      </c>
      <c r="E476">
        <v>1</v>
      </c>
      <c r="F476">
        <v>4</v>
      </c>
      <c r="G476">
        <v>18</v>
      </c>
      <c r="H476">
        <v>9</v>
      </c>
      <c r="I476">
        <v>3.125E-2</v>
      </c>
      <c r="J476">
        <v>0.125</v>
      </c>
      <c r="K476">
        <v>0.5625</v>
      </c>
      <c r="L476">
        <v>0.28125</v>
      </c>
    </row>
    <row r="477" spans="1:12">
      <c r="A477" t="s">
        <v>421</v>
      </c>
      <c r="B477">
        <v>3</v>
      </c>
      <c r="C477">
        <v>55</v>
      </c>
      <c r="D477">
        <v>24</v>
      </c>
      <c r="E477">
        <v>1</v>
      </c>
      <c r="F477">
        <v>12</v>
      </c>
      <c r="G477">
        <v>5</v>
      </c>
      <c r="H477">
        <v>6</v>
      </c>
      <c r="I477" s="38">
        <v>4.1666666666666699E-2</v>
      </c>
      <c r="J477">
        <v>0.5</v>
      </c>
      <c r="K477">
        <v>0.20833333333333301</v>
      </c>
      <c r="L477">
        <v>0.25</v>
      </c>
    </row>
    <row r="478" spans="1:12">
      <c r="A478" t="s">
        <v>421</v>
      </c>
      <c r="B478">
        <v>3</v>
      </c>
      <c r="C478">
        <v>56</v>
      </c>
      <c r="D478">
        <v>16</v>
      </c>
      <c r="E478">
        <v>2</v>
      </c>
      <c r="F478">
        <v>8</v>
      </c>
      <c r="G478">
        <v>5</v>
      </c>
      <c r="H478">
        <v>1</v>
      </c>
      <c r="I478">
        <v>0.125</v>
      </c>
      <c r="J478">
        <v>0.5</v>
      </c>
      <c r="K478">
        <v>0.3125</v>
      </c>
      <c r="L478">
        <v>6.25E-2</v>
      </c>
    </row>
    <row r="479" spans="1:12">
      <c r="A479" t="s">
        <v>421</v>
      </c>
      <c r="B479">
        <v>4</v>
      </c>
      <c r="C479">
        <v>2</v>
      </c>
      <c r="D479">
        <v>47</v>
      </c>
      <c r="E479">
        <v>22</v>
      </c>
      <c r="F479">
        <v>22</v>
      </c>
      <c r="G479">
        <v>2</v>
      </c>
      <c r="H479">
        <v>1</v>
      </c>
      <c r="I479">
        <v>0.46808510638297901</v>
      </c>
      <c r="J479">
        <v>0.46808510638297901</v>
      </c>
      <c r="K479" s="38">
        <v>4.2553191489361701E-2</v>
      </c>
      <c r="L479" s="38">
        <v>2.1276595744680899E-2</v>
      </c>
    </row>
    <row r="480" spans="1:12">
      <c r="A480" t="s">
        <v>421</v>
      </c>
      <c r="B480">
        <v>4</v>
      </c>
      <c r="C480">
        <v>3</v>
      </c>
      <c r="D480">
        <v>25</v>
      </c>
      <c r="E480">
        <v>6</v>
      </c>
      <c r="F480">
        <v>16</v>
      </c>
      <c r="G480">
        <v>1</v>
      </c>
      <c r="H480">
        <v>2</v>
      </c>
      <c r="I480">
        <v>0.24</v>
      </c>
      <c r="J480">
        <v>0.64</v>
      </c>
      <c r="K480">
        <v>0.04</v>
      </c>
      <c r="L480">
        <v>0.08</v>
      </c>
    </row>
    <row r="481" spans="1:12">
      <c r="A481" t="s">
        <v>421</v>
      </c>
      <c r="B481">
        <v>4</v>
      </c>
      <c r="C481">
        <v>4</v>
      </c>
      <c r="D481">
        <v>2</v>
      </c>
      <c r="E481">
        <v>1</v>
      </c>
      <c r="F481">
        <v>1</v>
      </c>
      <c r="G481">
        <v>0</v>
      </c>
      <c r="H481">
        <v>0</v>
      </c>
      <c r="I481" t="s">
        <v>38</v>
      </c>
      <c r="J481" t="s">
        <v>38</v>
      </c>
      <c r="K481" t="s">
        <v>38</v>
      </c>
      <c r="L481" t="s">
        <v>38</v>
      </c>
    </row>
    <row r="482" spans="1:12">
      <c r="A482" t="s">
        <v>421</v>
      </c>
      <c r="B482">
        <v>4</v>
      </c>
      <c r="C482">
        <v>5</v>
      </c>
      <c r="D482">
        <v>3523</v>
      </c>
      <c r="E482">
        <v>1400</v>
      </c>
      <c r="F482">
        <v>1553</v>
      </c>
      <c r="G482">
        <v>334</v>
      </c>
      <c r="H482">
        <v>236</v>
      </c>
      <c r="I482">
        <v>0.39738858927050802</v>
      </c>
      <c r="J482">
        <v>0.44081748509792801</v>
      </c>
      <c r="K482" s="38">
        <v>9.4805563440249804E-2</v>
      </c>
      <c r="L482" s="38">
        <v>6.6988362191314196E-2</v>
      </c>
    </row>
    <row r="483" spans="1:12">
      <c r="A483" t="s">
        <v>421</v>
      </c>
      <c r="B483">
        <v>4</v>
      </c>
      <c r="C483">
        <v>6</v>
      </c>
      <c r="D483">
        <v>17</v>
      </c>
      <c r="E483">
        <v>5</v>
      </c>
      <c r="F483">
        <v>9</v>
      </c>
      <c r="G483">
        <v>1</v>
      </c>
      <c r="H483">
        <v>2</v>
      </c>
      <c r="I483">
        <v>0.29411764705882398</v>
      </c>
      <c r="J483">
        <v>0.52941176470588203</v>
      </c>
      <c r="K483" s="38">
        <v>5.8823529411764698E-2</v>
      </c>
      <c r="L483">
        <v>0.11764705882352899</v>
      </c>
    </row>
    <row r="484" spans="1:12">
      <c r="A484" t="s">
        <v>421</v>
      </c>
      <c r="B484">
        <v>4</v>
      </c>
      <c r="C484">
        <v>7</v>
      </c>
      <c r="D484">
        <v>115</v>
      </c>
      <c r="E484">
        <v>13</v>
      </c>
      <c r="F484">
        <v>55</v>
      </c>
      <c r="G484">
        <v>26</v>
      </c>
      <c r="H484">
        <v>21</v>
      </c>
      <c r="I484">
        <v>0.11304347826087</v>
      </c>
      <c r="J484">
        <v>0.47826086956521702</v>
      </c>
      <c r="K484">
        <v>0.22608695652173899</v>
      </c>
      <c r="L484">
        <v>0.182608695652174</v>
      </c>
    </row>
    <row r="485" spans="1:12">
      <c r="A485" t="s">
        <v>421</v>
      </c>
      <c r="B485">
        <v>4</v>
      </c>
      <c r="C485">
        <v>8</v>
      </c>
      <c r="D485">
        <v>11</v>
      </c>
      <c r="E485">
        <v>1</v>
      </c>
      <c r="F485">
        <v>9</v>
      </c>
      <c r="G485">
        <v>0</v>
      </c>
      <c r="H485">
        <v>1</v>
      </c>
      <c r="I485" s="38">
        <v>9.0909090909090898E-2</v>
      </c>
      <c r="J485">
        <v>0.81818181818181801</v>
      </c>
      <c r="K485">
        <v>0</v>
      </c>
      <c r="L485" s="38">
        <v>9.0909090909090898E-2</v>
      </c>
    </row>
    <row r="486" spans="1:12">
      <c r="A486" t="s">
        <v>421</v>
      </c>
      <c r="B486">
        <v>4</v>
      </c>
      <c r="C486">
        <v>9</v>
      </c>
      <c r="D486">
        <v>14</v>
      </c>
      <c r="E486">
        <v>3</v>
      </c>
      <c r="F486">
        <v>8</v>
      </c>
      <c r="G486">
        <v>2</v>
      </c>
      <c r="H486">
        <v>1</v>
      </c>
      <c r="I486">
        <v>0.214285714285714</v>
      </c>
      <c r="J486">
        <v>0.57142857142857095</v>
      </c>
      <c r="K486">
        <v>0.14285714285714299</v>
      </c>
      <c r="L486" s="38">
        <v>7.1428571428571397E-2</v>
      </c>
    </row>
    <row r="487" spans="1:12">
      <c r="A487" t="s">
        <v>421</v>
      </c>
      <c r="B487">
        <v>4</v>
      </c>
      <c r="C487">
        <v>10</v>
      </c>
      <c r="D487">
        <v>16</v>
      </c>
      <c r="E487">
        <v>8</v>
      </c>
      <c r="F487">
        <v>6</v>
      </c>
      <c r="G487">
        <v>2</v>
      </c>
      <c r="H487">
        <v>0</v>
      </c>
      <c r="I487">
        <v>0.5</v>
      </c>
      <c r="J487">
        <v>0.375</v>
      </c>
      <c r="K487">
        <v>0.125</v>
      </c>
      <c r="L487">
        <v>0</v>
      </c>
    </row>
    <row r="488" spans="1:12">
      <c r="A488" t="s">
        <v>421</v>
      </c>
      <c r="B488">
        <v>4</v>
      </c>
      <c r="C488">
        <v>11</v>
      </c>
      <c r="D488">
        <v>39</v>
      </c>
      <c r="E488">
        <v>20</v>
      </c>
      <c r="F488">
        <v>15</v>
      </c>
      <c r="G488">
        <v>3</v>
      </c>
      <c r="H488">
        <v>1</v>
      </c>
      <c r="I488">
        <v>0.512820512820513</v>
      </c>
      <c r="J488">
        <v>0.38461538461538503</v>
      </c>
      <c r="K488" s="38">
        <v>7.69230769230769E-2</v>
      </c>
      <c r="L488" s="38">
        <v>2.5641025641025599E-2</v>
      </c>
    </row>
    <row r="489" spans="1:12">
      <c r="A489" t="s">
        <v>421</v>
      </c>
      <c r="B489">
        <v>4</v>
      </c>
      <c r="C489">
        <v>12</v>
      </c>
      <c r="D489">
        <v>32</v>
      </c>
      <c r="E489">
        <v>13</v>
      </c>
      <c r="F489">
        <v>14</v>
      </c>
      <c r="G489">
        <v>5</v>
      </c>
      <c r="H489">
        <v>0</v>
      </c>
      <c r="I489">
        <v>0.40625</v>
      </c>
      <c r="J489">
        <v>0.4375</v>
      </c>
      <c r="K489">
        <v>0.15625</v>
      </c>
      <c r="L489">
        <v>0</v>
      </c>
    </row>
    <row r="490" spans="1:12">
      <c r="A490" t="s">
        <v>421</v>
      </c>
      <c r="B490">
        <v>4</v>
      </c>
      <c r="C490">
        <v>13</v>
      </c>
      <c r="D490">
        <v>74</v>
      </c>
      <c r="E490">
        <v>32</v>
      </c>
      <c r="F490">
        <v>37</v>
      </c>
      <c r="G490">
        <v>3</v>
      </c>
      <c r="H490">
        <v>2</v>
      </c>
      <c r="I490">
        <v>0.43243243243243201</v>
      </c>
      <c r="J490">
        <v>0.5</v>
      </c>
      <c r="K490" s="38">
        <v>4.0540540540540501E-2</v>
      </c>
      <c r="L490">
        <v>2.7027027027027001E-2</v>
      </c>
    </row>
    <row r="491" spans="1:12">
      <c r="A491" t="s">
        <v>421</v>
      </c>
      <c r="B491">
        <v>4</v>
      </c>
      <c r="C491">
        <v>14</v>
      </c>
      <c r="D491">
        <v>82</v>
      </c>
      <c r="E491">
        <v>26</v>
      </c>
      <c r="F491">
        <v>45</v>
      </c>
      <c r="G491">
        <v>9</v>
      </c>
      <c r="H491">
        <v>2</v>
      </c>
      <c r="I491">
        <v>0.31707317073170699</v>
      </c>
      <c r="J491">
        <v>0.54878048780487798</v>
      </c>
      <c r="K491">
        <v>0.109756097560976</v>
      </c>
      <c r="L491">
        <v>2.4390243902439001E-2</v>
      </c>
    </row>
    <row r="492" spans="1:12">
      <c r="A492" t="s">
        <v>421</v>
      </c>
      <c r="B492">
        <v>4</v>
      </c>
      <c r="C492">
        <v>15</v>
      </c>
      <c r="D492">
        <v>39</v>
      </c>
      <c r="E492">
        <v>13</v>
      </c>
      <c r="F492">
        <v>22</v>
      </c>
      <c r="G492">
        <v>2</v>
      </c>
      <c r="H492">
        <v>2</v>
      </c>
      <c r="I492">
        <v>0.33333333333333298</v>
      </c>
      <c r="J492">
        <v>0.56410256410256399</v>
      </c>
      <c r="K492" s="38">
        <v>5.1282051282051301E-2</v>
      </c>
      <c r="L492" s="38">
        <v>5.1282051282051301E-2</v>
      </c>
    </row>
    <row r="493" spans="1:12">
      <c r="A493" t="s">
        <v>421</v>
      </c>
      <c r="B493">
        <v>4</v>
      </c>
      <c r="C493">
        <v>16</v>
      </c>
      <c r="D493">
        <v>1009</v>
      </c>
      <c r="E493">
        <v>405</v>
      </c>
      <c r="F493">
        <v>492</v>
      </c>
      <c r="G493">
        <v>61</v>
      </c>
      <c r="H493">
        <v>51</v>
      </c>
      <c r="I493">
        <v>0.40138751238850301</v>
      </c>
      <c r="J493">
        <v>0.48761149653121899</v>
      </c>
      <c r="K493" s="38">
        <v>6.0455896927651097E-2</v>
      </c>
      <c r="L493" s="38">
        <v>5.0545094152626403E-2</v>
      </c>
    </row>
    <row r="494" spans="1:12">
      <c r="A494" t="s">
        <v>421</v>
      </c>
      <c r="B494">
        <v>4</v>
      </c>
      <c r="C494">
        <v>17</v>
      </c>
      <c r="D494">
        <v>275</v>
      </c>
      <c r="E494">
        <v>115</v>
      </c>
      <c r="F494">
        <v>120</v>
      </c>
      <c r="G494">
        <v>20</v>
      </c>
      <c r="H494">
        <v>20</v>
      </c>
      <c r="I494">
        <v>0.41818181818181799</v>
      </c>
      <c r="J494">
        <v>0.43636363636363601</v>
      </c>
      <c r="K494" s="38">
        <v>7.2727272727272696E-2</v>
      </c>
      <c r="L494" s="38">
        <v>7.2727272727272696E-2</v>
      </c>
    </row>
    <row r="495" spans="1:12">
      <c r="A495" t="s">
        <v>421</v>
      </c>
      <c r="B495">
        <v>4</v>
      </c>
      <c r="C495">
        <v>18</v>
      </c>
      <c r="D495">
        <v>17</v>
      </c>
      <c r="E495">
        <v>7</v>
      </c>
      <c r="F495">
        <v>7</v>
      </c>
      <c r="G495">
        <v>1</v>
      </c>
      <c r="H495">
        <v>2</v>
      </c>
      <c r="I495">
        <v>0.41176470588235298</v>
      </c>
      <c r="J495">
        <v>0.41176470588235298</v>
      </c>
      <c r="K495" s="38">
        <v>5.8823529411764698E-2</v>
      </c>
      <c r="L495">
        <v>0.11764705882352899</v>
      </c>
    </row>
    <row r="496" spans="1:12">
      <c r="A496" t="s">
        <v>421</v>
      </c>
      <c r="B496">
        <v>4</v>
      </c>
      <c r="C496">
        <v>19</v>
      </c>
      <c r="D496">
        <v>6</v>
      </c>
      <c r="E496">
        <v>1</v>
      </c>
      <c r="F496">
        <v>5</v>
      </c>
      <c r="G496">
        <v>0</v>
      </c>
      <c r="H496">
        <v>0</v>
      </c>
      <c r="I496" t="s">
        <v>40</v>
      </c>
      <c r="J496" t="s">
        <v>39</v>
      </c>
      <c r="K496">
        <v>0</v>
      </c>
      <c r="L496">
        <v>0</v>
      </c>
    </row>
    <row r="497" spans="1:12">
      <c r="A497" t="s">
        <v>421</v>
      </c>
      <c r="B497">
        <v>4</v>
      </c>
      <c r="C497">
        <v>20</v>
      </c>
      <c r="D497">
        <v>2</v>
      </c>
      <c r="E497">
        <v>1</v>
      </c>
      <c r="F497">
        <v>1</v>
      </c>
      <c r="G497">
        <v>0</v>
      </c>
      <c r="H497">
        <v>0</v>
      </c>
      <c r="I497" t="s">
        <v>38</v>
      </c>
      <c r="J497" t="s">
        <v>38</v>
      </c>
      <c r="K497" t="s">
        <v>38</v>
      </c>
      <c r="L497" t="s">
        <v>38</v>
      </c>
    </row>
    <row r="498" spans="1:12">
      <c r="A498" t="s">
        <v>421</v>
      </c>
      <c r="B498">
        <v>4</v>
      </c>
      <c r="C498">
        <v>21</v>
      </c>
      <c r="D498">
        <v>24</v>
      </c>
      <c r="E498">
        <v>8</v>
      </c>
      <c r="F498">
        <v>13</v>
      </c>
      <c r="G498">
        <v>3</v>
      </c>
      <c r="H498">
        <v>0</v>
      </c>
      <c r="I498">
        <v>0.33333333333333298</v>
      </c>
      <c r="J498">
        <v>0.54166666666666696</v>
      </c>
      <c r="K498">
        <v>0.125</v>
      </c>
      <c r="L498">
        <v>0</v>
      </c>
    </row>
    <row r="499" spans="1:12">
      <c r="A499" t="s">
        <v>421</v>
      </c>
      <c r="B499">
        <v>4</v>
      </c>
      <c r="C499">
        <v>22</v>
      </c>
      <c r="D499">
        <v>366</v>
      </c>
      <c r="E499">
        <v>138</v>
      </c>
      <c r="F499">
        <v>171</v>
      </c>
      <c r="G499">
        <v>28</v>
      </c>
      <c r="H499">
        <v>29</v>
      </c>
      <c r="I499">
        <v>0.37704918032786899</v>
      </c>
      <c r="J499">
        <v>0.46721311475409799</v>
      </c>
      <c r="K499" s="38">
        <v>7.6502732240437202E-2</v>
      </c>
      <c r="L499" s="38">
        <v>7.9234972677595605E-2</v>
      </c>
    </row>
    <row r="500" spans="1:12">
      <c r="A500" t="s">
        <v>421</v>
      </c>
      <c r="B500">
        <v>4</v>
      </c>
      <c r="C500">
        <v>23</v>
      </c>
      <c r="D500">
        <v>6</v>
      </c>
      <c r="E500">
        <v>0</v>
      </c>
      <c r="F500">
        <v>6</v>
      </c>
      <c r="G500">
        <v>0</v>
      </c>
      <c r="H500">
        <v>0</v>
      </c>
      <c r="I500" t="s">
        <v>38</v>
      </c>
      <c r="J500" t="s">
        <v>39</v>
      </c>
      <c r="K500" t="s">
        <v>38</v>
      </c>
      <c r="L500" t="s">
        <v>38</v>
      </c>
    </row>
    <row r="501" spans="1:12">
      <c r="A501" t="s">
        <v>421</v>
      </c>
      <c r="B501">
        <v>4</v>
      </c>
      <c r="C501">
        <v>24</v>
      </c>
      <c r="D501">
        <v>686</v>
      </c>
      <c r="E501">
        <v>313</v>
      </c>
      <c r="F501">
        <v>306</v>
      </c>
      <c r="G501">
        <v>41</v>
      </c>
      <c r="H501">
        <v>26</v>
      </c>
      <c r="I501">
        <v>0.45626822157434399</v>
      </c>
      <c r="J501">
        <v>0.44606413994169097</v>
      </c>
      <c r="K501" s="38">
        <v>5.9766763848396499E-2</v>
      </c>
      <c r="L501" s="38">
        <v>3.7900874635568502E-2</v>
      </c>
    </row>
    <row r="502" spans="1:12">
      <c r="A502" t="s">
        <v>421</v>
      </c>
      <c r="B502">
        <v>4</v>
      </c>
      <c r="C502">
        <v>25</v>
      </c>
      <c r="D502">
        <v>172</v>
      </c>
      <c r="E502">
        <v>52</v>
      </c>
      <c r="F502">
        <v>90</v>
      </c>
      <c r="G502">
        <v>18</v>
      </c>
      <c r="H502">
        <v>12</v>
      </c>
      <c r="I502">
        <v>0.30232558139534899</v>
      </c>
      <c r="J502">
        <v>0.52325581395348797</v>
      </c>
      <c r="K502">
        <v>0.104651162790698</v>
      </c>
      <c r="L502" s="38">
        <v>6.9767441860465101E-2</v>
      </c>
    </row>
    <row r="503" spans="1:12">
      <c r="A503" t="s">
        <v>421</v>
      </c>
      <c r="B503">
        <v>4</v>
      </c>
      <c r="C503">
        <v>27</v>
      </c>
      <c r="D503">
        <v>9</v>
      </c>
      <c r="E503">
        <v>3</v>
      </c>
      <c r="F503">
        <v>4</v>
      </c>
      <c r="G503">
        <v>2</v>
      </c>
      <c r="H503">
        <v>0</v>
      </c>
      <c r="I503">
        <v>0.33333333333333298</v>
      </c>
      <c r="J503">
        <v>0.44444444444444398</v>
      </c>
      <c r="K503">
        <v>0.22222222222222199</v>
      </c>
      <c r="L503">
        <v>0</v>
      </c>
    </row>
    <row r="504" spans="1:12">
      <c r="A504" t="s">
        <v>421</v>
      </c>
      <c r="B504">
        <v>4</v>
      </c>
      <c r="C504">
        <v>28</v>
      </c>
      <c r="D504">
        <v>181</v>
      </c>
      <c r="E504">
        <v>80</v>
      </c>
      <c r="F504">
        <v>76</v>
      </c>
      <c r="G504">
        <v>19</v>
      </c>
      <c r="H504">
        <v>6</v>
      </c>
      <c r="I504">
        <v>0.44198895027624302</v>
      </c>
      <c r="J504">
        <v>0.41988950276243098</v>
      </c>
      <c r="K504">
        <v>0.10497237569060799</v>
      </c>
      <c r="L504" s="38">
        <v>3.3149171270718203E-2</v>
      </c>
    </row>
    <row r="505" spans="1:12">
      <c r="A505" t="s">
        <v>421</v>
      </c>
      <c r="B505">
        <v>4</v>
      </c>
      <c r="C505">
        <v>29</v>
      </c>
      <c r="D505">
        <v>28</v>
      </c>
      <c r="E505">
        <v>2</v>
      </c>
      <c r="F505">
        <v>14</v>
      </c>
      <c r="G505">
        <v>9</v>
      </c>
      <c r="H505">
        <v>3</v>
      </c>
      <c r="I505" s="38">
        <v>7.1428571428571397E-2</v>
      </c>
      <c r="J505">
        <v>0.5</v>
      </c>
      <c r="K505">
        <v>0.32142857142857101</v>
      </c>
      <c r="L505">
        <v>0.107142857142857</v>
      </c>
    </row>
    <row r="506" spans="1:12">
      <c r="A506" t="s">
        <v>421</v>
      </c>
      <c r="B506">
        <v>4</v>
      </c>
      <c r="C506">
        <v>30</v>
      </c>
      <c r="D506">
        <v>25</v>
      </c>
      <c r="E506">
        <v>3</v>
      </c>
      <c r="F506">
        <v>15</v>
      </c>
      <c r="G506">
        <v>3</v>
      </c>
      <c r="H506">
        <v>4</v>
      </c>
      <c r="I506">
        <v>0.12</v>
      </c>
      <c r="J506">
        <v>0.6</v>
      </c>
      <c r="K506">
        <v>0.12</v>
      </c>
      <c r="L506">
        <v>0.16</v>
      </c>
    </row>
    <row r="507" spans="1:12">
      <c r="A507" t="s">
        <v>421</v>
      </c>
      <c r="B507">
        <v>4</v>
      </c>
      <c r="C507">
        <v>31</v>
      </c>
      <c r="D507">
        <v>267</v>
      </c>
      <c r="E507">
        <v>13</v>
      </c>
      <c r="F507">
        <v>93</v>
      </c>
      <c r="G507">
        <v>84</v>
      </c>
      <c r="H507">
        <v>77</v>
      </c>
      <c r="I507">
        <v>4.8689138576778999E-2</v>
      </c>
      <c r="J507">
        <v>0.348314606741573</v>
      </c>
      <c r="K507">
        <v>0.31460674157303398</v>
      </c>
      <c r="L507">
        <v>0.28838951310861399</v>
      </c>
    </row>
    <row r="508" spans="1:12">
      <c r="A508" t="s">
        <v>421</v>
      </c>
      <c r="B508">
        <v>4</v>
      </c>
      <c r="C508">
        <v>32</v>
      </c>
      <c r="D508">
        <v>177</v>
      </c>
      <c r="E508">
        <v>2</v>
      </c>
      <c r="F508">
        <v>73</v>
      </c>
      <c r="G508">
        <v>49</v>
      </c>
      <c r="H508">
        <v>53</v>
      </c>
      <c r="I508" s="38">
        <v>1.12994350282486E-2</v>
      </c>
      <c r="J508">
        <v>0.41242937853107298</v>
      </c>
      <c r="K508">
        <v>0.27683615819209001</v>
      </c>
      <c r="L508">
        <v>0.29943502824858798</v>
      </c>
    </row>
    <row r="509" spans="1:12">
      <c r="A509" t="s">
        <v>421</v>
      </c>
      <c r="B509">
        <v>4</v>
      </c>
      <c r="C509">
        <v>33</v>
      </c>
      <c r="D509">
        <v>1128</v>
      </c>
      <c r="E509">
        <v>451</v>
      </c>
      <c r="F509">
        <v>528</v>
      </c>
      <c r="G509">
        <v>94</v>
      </c>
      <c r="H509">
        <v>55</v>
      </c>
      <c r="I509">
        <v>0.39982269503546097</v>
      </c>
      <c r="J509">
        <v>0.46808510638297901</v>
      </c>
      <c r="K509" s="38">
        <v>8.3333333333333301E-2</v>
      </c>
      <c r="L509">
        <v>4.8758865248227E-2</v>
      </c>
    </row>
    <row r="510" spans="1:12">
      <c r="A510" t="s">
        <v>421</v>
      </c>
      <c r="B510">
        <v>4</v>
      </c>
      <c r="C510">
        <v>34</v>
      </c>
      <c r="D510">
        <v>34</v>
      </c>
      <c r="E510">
        <v>12</v>
      </c>
      <c r="F510">
        <v>19</v>
      </c>
      <c r="G510">
        <v>2</v>
      </c>
      <c r="H510">
        <v>1</v>
      </c>
      <c r="I510">
        <v>0.35294117647058798</v>
      </c>
      <c r="J510">
        <v>0.55882352941176505</v>
      </c>
      <c r="K510" s="38">
        <v>5.8823529411764698E-2</v>
      </c>
      <c r="L510" s="38">
        <v>2.9411764705882401E-2</v>
      </c>
    </row>
    <row r="511" spans="1:12">
      <c r="A511" t="s">
        <v>421</v>
      </c>
      <c r="B511">
        <v>4</v>
      </c>
      <c r="C511">
        <v>35</v>
      </c>
      <c r="D511">
        <v>40</v>
      </c>
      <c r="E511">
        <v>9</v>
      </c>
      <c r="F511">
        <v>20</v>
      </c>
      <c r="G511">
        <v>6</v>
      </c>
      <c r="H511">
        <v>5</v>
      </c>
      <c r="I511">
        <v>0.22500000000000001</v>
      </c>
      <c r="J511">
        <v>0.5</v>
      </c>
      <c r="K511">
        <v>0.15</v>
      </c>
      <c r="L511">
        <v>0.125</v>
      </c>
    </row>
    <row r="512" spans="1:12">
      <c r="A512" t="s">
        <v>421</v>
      </c>
      <c r="B512">
        <v>4</v>
      </c>
      <c r="C512">
        <v>36</v>
      </c>
      <c r="D512">
        <v>101</v>
      </c>
      <c r="E512">
        <v>11</v>
      </c>
      <c r="F512">
        <v>57</v>
      </c>
      <c r="G512">
        <v>21</v>
      </c>
      <c r="H512">
        <v>12</v>
      </c>
      <c r="I512">
        <v>0.10891089108910899</v>
      </c>
      <c r="J512">
        <v>0.56435643564356397</v>
      </c>
      <c r="K512">
        <v>0.20792079207920799</v>
      </c>
      <c r="L512">
        <v>0.118811881188119</v>
      </c>
    </row>
    <row r="513" spans="1:12">
      <c r="A513" t="s">
        <v>421</v>
      </c>
      <c r="B513">
        <v>4</v>
      </c>
      <c r="C513">
        <v>37</v>
      </c>
      <c r="D513">
        <v>140</v>
      </c>
      <c r="E513">
        <v>13</v>
      </c>
      <c r="F513">
        <v>62</v>
      </c>
      <c r="G513">
        <v>31</v>
      </c>
      <c r="H513">
        <v>34</v>
      </c>
      <c r="I513" s="38">
        <v>9.2857142857142902E-2</v>
      </c>
      <c r="J513">
        <v>0.442857142857143</v>
      </c>
      <c r="K513">
        <v>0.221428571428571</v>
      </c>
      <c r="L513">
        <v>0.24285714285714299</v>
      </c>
    </row>
    <row r="514" spans="1:12">
      <c r="A514" t="s">
        <v>421</v>
      </c>
      <c r="B514">
        <v>4</v>
      </c>
      <c r="C514">
        <v>38</v>
      </c>
      <c r="D514">
        <v>1</v>
      </c>
      <c r="E514">
        <v>0</v>
      </c>
      <c r="F514">
        <v>0</v>
      </c>
      <c r="G514">
        <v>0</v>
      </c>
      <c r="H514">
        <v>1</v>
      </c>
      <c r="I514" t="s">
        <v>38</v>
      </c>
      <c r="J514" t="s">
        <v>38</v>
      </c>
      <c r="K514" t="s">
        <v>38</v>
      </c>
      <c r="L514" t="s">
        <v>38</v>
      </c>
    </row>
    <row r="515" spans="1:12">
      <c r="A515" t="s">
        <v>421</v>
      </c>
      <c r="B515">
        <v>4</v>
      </c>
      <c r="C515">
        <v>39</v>
      </c>
      <c r="D515">
        <v>34</v>
      </c>
      <c r="E515">
        <v>16</v>
      </c>
      <c r="F515">
        <v>15</v>
      </c>
      <c r="G515">
        <v>1</v>
      </c>
      <c r="H515">
        <v>2</v>
      </c>
      <c r="I515">
        <v>0.47058823529411797</v>
      </c>
      <c r="J515">
        <v>0.441176470588235</v>
      </c>
      <c r="K515" s="38">
        <v>2.9411764705882401E-2</v>
      </c>
      <c r="L515" s="38">
        <v>5.8823529411764698E-2</v>
      </c>
    </row>
    <row r="516" spans="1:12">
      <c r="A516" t="s">
        <v>421</v>
      </c>
      <c r="B516">
        <v>4</v>
      </c>
      <c r="C516">
        <v>40</v>
      </c>
      <c r="D516">
        <v>12</v>
      </c>
      <c r="E516">
        <v>2</v>
      </c>
      <c r="F516">
        <v>8</v>
      </c>
      <c r="G516">
        <v>1</v>
      </c>
      <c r="H516">
        <v>1</v>
      </c>
      <c r="I516">
        <v>0.16666666666666699</v>
      </c>
      <c r="J516">
        <v>0.66666666666666696</v>
      </c>
      <c r="K516" s="38">
        <v>8.3333333333333301E-2</v>
      </c>
      <c r="L516" s="38">
        <v>8.3333333333333301E-2</v>
      </c>
    </row>
    <row r="517" spans="1:12">
      <c r="A517" t="s">
        <v>421</v>
      </c>
      <c r="B517">
        <v>4</v>
      </c>
      <c r="C517">
        <v>42</v>
      </c>
      <c r="D517">
        <v>85</v>
      </c>
      <c r="E517">
        <v>36</v>
      </c>
      <c r="F517">
        <v>40</v>
      </c>
      <c r="G517">
        <v>8</v>
      </c>
      <c r="H517">
        <v>1</v>
      </c>
      <c r="I517">
        <v>0.42352941176470599</v>
      </c>
      <c r="J517">
        <v>0.47058823529411797</v>
      </c>
      <c r="K517" s="38">
        <v>9.41176470588235E-2</v>
      </c>
      <c r="L517" s="38">
        <v>1.1764705882352899E-2</v>
      </c>
    </row>
    <row r="518" spans="1:12">
      <c r="A518" t="s">
        <v>421</v>
      </c>
      <c r="B518">
        <v>4</v>
      </c>
      <c r="C518">
        <v>43</v>
      </c>
      <c r="D518">
        <v>6</v>
      </c>
      <c r="E518">
        <v>5</v>
      </c>
      <c r="F518">
        <v>1</v>
      </c>
      <c r="G518">
        <v>0</v>
      </c>
      <c r="H518">
        <v>0</v>
      </c>
      <c r="I518" t="s">
        <v>39</v>
      </c>
      <c r="J518" t="s">
        <v>40</v>
      </c>
      <c r="K518">
        <v>0</v>
      </c>
      <c r="L518">
        <v>0</v>
      </c>
    </row>
    <row r="519" spans="1:12">
      <c r="A519" t="s">
        <v>421</v>
      </c>
      <c r="B519">
        <v>4</v>
      </c>
      <c r="C519">
        <v>44</v>
      </c>
      <c r="D519">
        <v>14</v>
      </c>
      <c r="E519">
        <v>6</v>
      </c>
      <c r="F519">
        <v>4</v>
      </c>
      <c r="G519">
        <v>4</v>
      </c>
      <c r="H519">
        <v>0</v>
      </c>
      <c r="I519">
        <v>0.42857142857142899</v>
      </c>
      <c r="J519">
        <v>0.28571428571428598</v>
      </c>
      <c r="K519">
        <v>0.28571428571428598</v>
      </c>
      <c r="L519">
        <v>0</v>
      </c>
    </row>
    <row r="520" spans="1:12">
      <c r="A520" t="s">
        <v>421</v>
      </c>
      <c r="B520">
        <v>4</v>
      </c>
      <c r="C520">
        <v>45</v>
      </c>
      <c r="D520">
        <v>59</v>
      </c>
      <c r="E520">
        <v>0</v>
      </c>
      <c r="F520">
        <v>25</v>
      </c>
      <c r="G520">
        <v>24</v>
      </c>
      <c r="H520">
        <v>10</v>
      </c>
      <c r="I520">
        <v>0</v>
      </c>
      <c r="J520">
        <v>0.42372881355932202</v>
      </c>
      <c r="K520">
        <v>0.40677966101694901</v>
      </c>
      <c r="L520">
        <v>0.169491525423729</v>
      </c>
    </row>
    <row r="521" spans="1:12">
      <c r="A521" t="s">
        <v>421</v>
      </c>
      <c r="B521">
        <v>4</v>
      </c>
      <c r="C521">
        <v>46</v>
      </c>
      <c r="D521">
        <v>16</v>
      </c>
      <c r="E521">
        <v>4</v>
      </c>
      <c r="F521">
        <v>11</v>
      </c>
      <c r="G521">
        <v>1</v>
      </c>
      <c r="H521">
        <v>0</v>
      </c>
      <c r="I521">
        <v>0.25</v>
      </c>
      <c r="J521">
        <v>0.6875</v>
      </c>
      <c r="K521">
        <v>6.25E-2</v>
      </c>
      <c r="L521">
        <v>0</v>
      </c>
    </row>
    <row r="522" spans="1:12">
      <c r="A522" t="s">
        <v>421</v>
      </c>
      <c r="B522">
        <v>4</v>
      </c>
      <c r="C522">
        <v>47</v>
      </c>
      <c r="D522">
        <v>36</v>
      </c>
      <c r="E522">
        <v>21</v>
      </c>
      <c r="F522">
        <v>11</v>
      </c>
      <c r="G522">
        <v>4</v>
      </c>
      <c r="H522">
        <v>0</v>
      </c>
      <c r="I522">
        <v>0.58333333333333304</v>
      </c>
      <c r="J522">
        <v>0.30555555555555602</v>
      </c>
      <c r="K522">
        <v>0.11111111111111099</v>
      </c>
      <c r="L522">
        <v>0</v>
      </c>
    </row>
    <row r="523" spans="1:12">
      <c r="A523" t="s">
        <v>421</v>
      </c>
      <c r="B523">
        <v>4</v>
      </c>
      <c r="C523">
        <v>48</v>
      </c>
      <c r="D523">
        <v>55</v>
      </c>
      <c r="E523">
        <v>23</v>
      </c>
      <c r="F523">
        <v>24</v>
      </c>
      <c r="G523">
        <v>4</v>
      </c>
      <c r="H523">
        <v>4</v>
      </c>
      <c r="I523">
        <v>0.41818181818181799</v>
      </c>
      <c r="J523">
        <v>0.43636363636363601</v>
      </c>
      <c r="K523" s="38">
        <v>7.2727272727272696E-2</v>
      </c>
      <c r="L523" s="38">
        <v>7.2727272727272696E-2</v>
      </c>
    </row>
    <row r="524" spans="1:12">
      <c r="A524" t="s">
        <v>421</v>
      </c>
      <c r="B524">
        <v>4</v>
      </c>
      <c r="C524">
        <v>49</v>
      </c>
      <c r="D524">
        <v>24</v>
      </c>
      <c r="E524">
        <v>8</v>
      </c>
      <c r="F524">
        <v>13</v>
      </c>
      <c r="G524">
        <v>2</v>
      </c>
      <c r="H524">
        <v>1</v>
      </c>
      <c r="I524">
        <v>0.33333333333333298</v>
      </c>
      <c r="J524">
        <v>0.54166666666666696</v>
      </c>
      <c r="K524" s="38">
        <v>8.3333333333333301E-2</v>
      </c>
      <c r="L524" s="38">
        <v>4.1666666666666699E-2</v>
      </c>
    </row>
    <row r="525" spans="1:12">
      <c r="A525" t="s">
        <v>421</v>
      </c>
      <c r="B525">
        <v>4</v>
      </c>
      <c r="C525">
        <v>50</v>
      </c>
      <c r="D525">
        <v>8</v>
      </c>
      <c r="E525">
        <v>2</v>
      </c>
      <c r="F525">
        <v>5</v>
      </c>
      <c r="G525">
        <v>1</v>
      </c>
      <c r="H525">
        <v>0</v>
      </c>
      <c r="I525">
        <v>0.25</v>
      </c>
      <c r="J525">
        <v>0.625</v>
      </c>
      <c r="K525">
        <v>0.125</v>
      </c>
      <c r="L525">
        <v>0</v>
      </c>
    </row>
    <row r="526" spans="1:12">
      <c r="A526" t="s">
        <v>421</v>
      </c>
      <c r="B526">
        <v>4</v>
      </c>
      <c r="C526">
        <v>51</v>
      </c>
      <c r="D526">
        <v>21</v>
      </c>
      <c r="E526">
        <v>0</v>
      </c>
      <c r="F526">
        <v>10</v>
      </c>
      <c r="G526">
        <v>4</v>
      </c>
      <c r="H526">
        <v>7</v>
      </c>
      <c r="I526">
        <v>0</v>
      </c>
      <c r="J526">
        <v>0.476190476190476</v>
      </c>
      <c r="K526">
        <v>0.19047619047618999</v>
      </c>
      <c r="L526">
        <v>0.33333333333333298</v>
      </c>
    </row>
    <row r="527" spans="1:12">
      <c r="A527" t="s">
        <v>421</v>
      </c>
      <c r="B527">
        <v>4</v>
      </c>
      <c r="C527">
        <v>52</v>
      </c>
      <c r="D527">
        <v>87</v>
      </c>
      <c r="E527">
        <v>24</v>
      </c>
      <c r="F527">
        <v>42</v>
      </c>
      <c r="G527">
        <v>11</v>
      </c>
      <c r="H527">
        <v>10</v>
      </c>
      <c r="I527">
        <v>0.27586206896551702</v>
      </c>
      <c r="J527">
        <v>0.48275862068965503</v>
      </c>
      <c r="K527">
        <v>0.126436781609195</v>
      </c>
      <c r="L527">
        <v>0.114942528735632</v>
      </c>
    </row>
    <row r="528" spans="1:12">
      <c r="A528" t="s">
        <v>421</v>
      </c>
      <c r="B528">
        <v>4</v>
      </c>
      <c r="C528">
        <v>53</v>
      </c>
      <c r="D528">
        <v>1</v>
      </c>
      <c r="E528">
        <v>0</v>
      </c>
      <c r="F528">
        <v>1</v>
      </c>
      <c r="G528">
        <v>0</v>
      </c>
      <c r="H528">
        <v>0</v>
      </c>
      <c r="I528" t="s">
        <v>38</v>
      </c>
      <c r="J528" t="s">
        <v>38</v>
      </c>
      <c r="K528" t="s">
        <v>38</v>
      </c>
      <c r="L528" t="s">
        <v>38</v>
      </c>
    </row>
    <row r="529" spans="1:12">
      <c r="A529" t="s">
        <v>421</v>
      </c>
      <c r="B529">
        <v>4</v>
      </c>
      <c r="C529">
        <v>54</v>
      </c>
      <c r="D529">
        <v>42</v>
      </c>
      <c r="E529">
        <v>1</v>
      </c>
      <c r="F529">
        <v>8</v>
      </c>
      <c r="G529">
        <v>12</v>
      </c>
      <c r="H529">
        <v>21</v>
      </c>
      <c r="I529" s="38">
        <v>2.3809523809523801E-2</v>
      </c>
      <c r="J529">
        <v>0.19047619047618999</v>
      </c>
      <c r="K529">
        <v>0.28571428571428598</v>
      </c>
      <c r="L529">
        <v>0.5</v>
      </c>
    </row>
    <row r="530" spans="1:12">
      <c r="A530" t="s">
        <v>421</v>
      </c>
      <c r="B530">
        <v>4</v>
      </c>
      <c r="C530">
        <v>55</v>
      </c>
      <c r="D530">
        <v>17</v>
      </c>
      <c r="E530">
        <v>1</v>
      </c>
      <c r="F530">
        <v>6</v>
      </c>
      <c r="G530">
        <v>7</v>
      </c>
      <c r="H530">
        <v>3</v>
      </c>
      <c r="I530" s="38">
        <v>5.8823529411764698E-2</v>
      </c>
      <c r="J530">
        <v>0.35294117647058798</v>
      </c>
      <c r="K530">
        <v>0.41176470588235298</v>
      </c>
      <c r="L530">
        <v>0.17647058823529399</v>
      </c>
    </row>
    <row r="531" spans="1:12">
      <c r="A531" t="s">
        <v>421</v>
      </c>
      <c r="B531">
        <v>4</v>
      </c>
      <c r="C531">
        <v>56</v>
      </c>
      <c r="D531">
        <v>14</v>
      </c>
      <c r="E531">
        <v>2</v>
      </c>
      <c r="F531">
        <v>9</v>
      </c>
      <c r="G531">
        <v>1</v>
      </c>
      <c r="H531">
        <v>2</v>
      </c>
      <c r="I531">
        <v>0.14285714285714299</v>
      </c>
      <c r="J531">
        <v>0.64285714285714302</v>
      </c>
      <c r="K531" s="38">
        <v>7.1428571428571397E-2</v>
      </c>
      <c r="L531">
        <v>0.14285714285714299</v>
      </c>
    </row>
    <row r="532" spans="1:12">
      <c r="A532" t="s">
        <v>421</v>
      </c>
      <c r="B532">
        <v>5</v>
      </c>
      <c r="C532">
        <v>2</v>
      </c>
      <c r="D532">
        <v>36</v>
      </c>
      <c r="E532">
        <v>13</v>
      </c>
      <c r="F532">
        <v>18</v>
      </c>
      <c r="G532">
        <v>5</v>
      </c>
      <c r="H532">
        <v>0</v>
      </c>
      <c r="I532">
        <v>0.36111111111111099</v>
      </c>
      <c r="J532">
        <v>0.5</v>
      </c>
      <c r="K532">
        <v>0.13888888888888901</v>
      </c>
      <c r="L532">
        <v>0</v>
      </c>
    </row>
    <row r="533" spans="1:12">
      <c r="A533" t="s">
        <v>421</v>
      </c>
      <c r="B533">
        <v>5</v>
      </c>
      <c r="C533">
        <v>3</v>
      </c>
      <c r="D533">
        <v>29</v>
      </c>
      <c r="E533">
        <v>7</v>
      </c>
      <c r="F533">
        <v>16</v>
      </c>
      <c r="G533">
        <v>5</v>
      </c>
      <c r="H533">
        <v>1</v>
      </c>
      <c r="I533">
        <v>0.24137931034482801</v>
      </c>
      <c r="J533">
        <v>0.55172413793103403</v>
      </c>
      <c r="K533">
        <v>0.17241379310344801</v>
      </c>
      <c r="L533" s="38">
        <v>3.4482758620689703E-2</v>
      </c>
    </row>
    <row r="534" spans="1:12">
      <c r="A534" t="s">
        <v>421</v>
      </c>
      <c r="B534">
        <v>5</v>
      </c>
      <c r="C534">
        <v>4</v>
      </c>
      <c r="D534">
        <v>4</v>
      </c>
      <c r="E534">
        <v>1</v>
      </c>
      <c r="F534">
        <v>1</v>
      </c>
      <c r="G534">
        <v>2</v>
      </c>
      <c r="H534">
        <v>0</v>
      </c>
      <c r="I534" t="s">
        <v>38</v>
      </c>
      <c r="J534" t="s">
        <v>38</v>
      </c>
      <c r="K534" t="s">
        <v>38</v>
      </c>
      <c r="L534" t="s">
        <v>38</v>
      </c>
    </row>
    <row r="535" spans="1:12">
      <c r="A535" t="s">
        <v>421</v>
      </c>
      <c r="B535">
        <v>5</v>
      </c>
      <c r="C535">
        <v>5</v>
      </c>
      <c r="D535">
        <v>3484</v>
      </c>
      <c r="E535">
        <v>1262</v>
      </c>
      <c r="F535">
        <v>1749</v>
      </c>
      <c r="G535">
        <v>337</v>
      </c>
      <c r="H535">
        <v>136</v>
      </c>
      <c r="I535">
        <v>0.36222732491389198</v>
      </c>
      <c r="J535">
        <v>0.50200918484500601</v>
      </c>
      <c r="K535" s="38">
        <v>9.6727898966704903E-2</v>
      </c>
      <c r="L535" s="38">
        <v>3.9035591274397201E-2</v>
      </c>
    </row>
    <row r="536" spans="1:12">
      <c r="A536" t="s">
        <v>421</v>
      </c>
      <c r="B536">
        <v>5</v>
      </c>
      <c r="C536">
        <v>6</v>
      </c>
      <c r="D536">
        <v>21</v>
      </c>
      <c r="E536">
        <v>2</v>
      </c>
      <c r="F536">
        <v>18</v>
      </c>
      <c r="G536">
        <v>0</v>
      </c>
      <c r="H536">
        <v>1</v>
      </c>
      <c r="I536" s="38">
        <v>9.5238095238095205E-2</v>
      </c>
      <c r="J536">
        <v>0.85714285714285698</v>
      </c>
      <c r="K536">
        <v>0</v>
      </c>
      <c r="L536" s="38">
        <v>4.7619047619047603E-2</v>
      </c>
    </row>
    <row r="537" spans="1:12">
      <c r="A537" t="s">
        <v>421</v>
      </c>
      <c r="B537">
        <v>5</v>
      </c>
      <c r="C537">
        <v>7</v>
      </c>
      <c r="D537">
        <v>113</v>
      </c>
      <c r="E537">
        <v>4</v>
      </c>
      <c r="F537">
        <v>61</v>
      </c>
      <c r="G537">
        <v>38</v>
      </c>
      <c r="H537">
        <v>10</v>
      </c>
      <c r="I537" s="38">
        <v>3.5398230088495602E-2</v>
      </c>
      <c r="J537">
        <v>0.53982300884955703</v>
      </c>
      <c r="K537">
        <v>0.33628318584070799</v>
      </c>
      <c r="L537" s="38">
        <v>8.8495575221238895E-2</v>
      </c>
    </row>
    <row r="538" spans="1:12">
      <c r="A538" t="s">
        <v>421</v>
      </c>
      <c r="B538">
        <v>5</v>
      </c>
      <c r="C538">
        <v>8</v>
      </c>
      <c r="D538">
        <v>23</v>
      </c>
      <c r="E538">
        <v>2</v>
      </c>
      <c r="F538">
        <v>18</v>
      </c>
      <c r="G538">
        <v>3</v>
      </c>
      <c r="H538">
        <v>0</v>
      </c>
      <c r="I538" s="38">
        <v>8.6956521739130405E-2</v>
      </c>
      <c r="J538">
        <v>0.78260869565217395</v>
      </c>
      <c r="K538">
        <v>0.13043478260869601</v>
      </c>
      <c r="L538">
        <v>0</v>
      </c>
    </row>
    <row r="539" spans="1:12">
      <c r="A539" t="s">
        <v>421</v>
      </c>
      <c r="B539">
        <v>5</v>
      </c>
      <c r="C539">
        <v>9</v>
      </c>
      <c r="D539">
        <v>5</v>
      </c>
      <c r="E539">
        <v>1</v>
      </c>
      <c r="F539">
        <v>1</v>
      </c>
      <c r="G539">
        <v>1</v>
      </c>
      <c r="H539">
        <v>2</v>
      </c>
      <c r="I539">
        <v>0.2</v>
      </c>
      <c r="J539">
        <v>0.2</v>
      </c>
      <c r="K539">
        <v>0.2</v>
      </c>
      <c r="L539">
        <v>0.4</v>
      </c>
    </row>
    <row r="540" spans="1:12">
      <c r="A540" t="s">
        <v>421</v>
      </c>
      <c r="B540">
        <v>5</v>
      </c>
      <c r="C540">
        <v>10</v>
      </c>
      <c r="D540">
        <v>18</v>
      </c>
      <c r="E540">
        <v>8</v>
      </c>
      <c r="F540">
        <v>10</v>
      </c>
      <c r="G540">
        <v>0</v>
      </c>
      <c r="H540">
        <v>0</v>
      </c>
      <c r="I540">
        <v>0.44444444444444398</v>
      </c>
      <c r="J540">
        <v>0.55555555555555602</v>
      </c>
      <c r="K540">
        <v>0</v>
      </c>
      <c r="L540">
        <v>0</v>
      </c>
    </row>
    <row r="541" spans="1:12">
      <c r="A541" t="s">
        <v>421</v>
      </c>
      <c r="B541">
        <v>5</v>
      </c>
      <c r="C541">
        <v>11</v>
      </c>
      <c r="D541">
        <v>49</v>
      </c>
      <c r="E541">
        <v>18</v>
      </c>
      <c r="F541">
        <v>30</v>
      </c>
      <c r="G541">
        <v>1</v>
      </c>
      <c r="H541">
        <v>0</v>
      </c>
      <c r="I541">
        <v>0.36734693877551</v>
      </c>
      <c r="J541">
        <v>0.61224489795918402</v>
      </c>
      <c r="K541" s="38">
        <v>2.04081632653061E-2</v>
      </c>
      <c r="L541">
        <v>0</v>
      </c>
    </row>
    <row r="542" spans="1:12">
      <c r="A542" t="s">
        <v>421</v>
      </c>
      <c r="B542">
        <v>5</v>
      </c>
      <c r="C542">
        <v>12</v>
      </c>
      <c r="D542">
        <v>32</v>
      </c>
      <c r="E542">
        <v>14</v>
      </c>
      <c r="F542">
        <v>17</v>
      </c>
      <c r="G542">
        <v>1</v>
      </c>
      <c r="H542">
        <v>0</v>
      </c>
      <c r="I542">
        <v>0.4375</v>
      </c>
      <c r="J542">
        <v>0.53125</v>
      </c>
      <c r="K542">
        <v>3.125E-2</v>
      </c>
      <c r="L542">
        <v>0</v>
      </c>
    </row>
    <row r="543" spans="1:12">
      <c r="A543" t="s">
        <v>421</v>
      </c>
      <c r="B543">
        <v>5</v>
      </c>
      <c r="C543">
        <v>13</v>
      </c>
      <c r="D543">
        <v>58</v>
      </c>
      <c r="E543">
        <v>27</v>
      </c>
      <c r="F543">
        <v>24</v>
      </c>
      <c r="G543">
        <v>5</v>
      </c>
      <c r="H543">
        <v>2</v>
      </c>
      <c r="I543">
        <v>0.46551724137931</v>
      </c>
      <c r="J543">
        <v>0.41379310344827602</v>
      </c>
      <c r="K543" s="38">
        <v>8.6206896551724102E-2</v>
      </c>
      <c r="L543" s="38">
        <v>3.4482758620689703E-2</v>
      </c>
    </row>
    <row r="544" spans="1:12">
      <c r="A544" t="s">
        <v>421</v>
      </c>
      <c r="B544">
        <v>5</v>
      </c>
      <c r="C544">
        <v>14</v>
      </c>
      <c r="D544">
        <v>89</v>
      </c>
      <c r="E544">
        <v>34</v>
      </c>
      <c r="F544">
        <v>47</v>
      </c>
      <c r="G544">
        <v>7</v>
      </c>
      <c r="H544">
        <v>1</v>
      </c>
      <c r="I544">
        <v>0.38202247191011202</v>
      </c>
      <c r="J544">
        <v>0.52808988764044895</v>
      </c>
      <c r="K544" s="38">
        <v>7.8651685393258397E-2</v>
      </c>
      <c r="L544" s="38">
        <v>1.1235955056179799E-2</v>
      </c>
    </row>
    <row r="545" spans="1:12">
      <c r="A545" t="s">
        <v>421</v>
      </c>
      <c r="B545">
        <v>5</v>
      </c>
      <c r="C545">
        <v>15</v>
      </c>
      <c r="D545">
        <v>39</v>
      </c>
      <c r="E545">
        <v>7</v>
      </c>
      <c r="F545">
        <v>16</v>
      </c>
      <c r="G545">
        <v>14</v>
      </c>
      <c r="H545">
        <v>2</v>
      </c>
      <c r="I545">
        <v>0.17948717948717899</v>
      </c>
      <c r="J545">
        <v>0.41025641025641002</v>
      </c>
      <c r="K545">
        <v>0.35897435897435898</v>
      </c>
      <c r="L545" s="38">
        <v>5.1282051282051301E-2</v>
      </c>
    </row>
    <row r="546" spans="1:12">
      <c r="A546" t="s">
        <v>421</v>
      </c>
      <c r="B546">
        <v>5</v>
      </c>
      <c r="C546">
        <v>16</v>
      </c>
      <c r="D546">
        <v>1032</v>
      </c>
      <c r="E546">
        <v>360</v>
      </c>
      <c r="F546">
        <v>546</v>
      </c>
      <c r="G546">
        <v>102</v>
      </c>
      <c r="H546">
        <v>24</v>
      </c>
      <c r="I546">
        <v>0.34883720930232598</v>
      </c>
      <c r="J546">
        <v>0.52906976744186096</v>
      </c>
      <c r="K546" s="38">
        <v>9.8837209302325604E-2</v>
      </c>
      <c r="L546" s="38">
        <v>2.32558139534884E-2</v>
      </c>
    </row>
    <row r="547" spans="1:12">
      <c r="A547" t="s">
        <v>421</v>
      </c>
      <c r="B547">
        <v>5</v>
      </c>
      <c r="C547">
        <v>17</v>
      </c>
      <c r="D547">
        <v>281</v>
      </c>
      <c r="E547">
        <v>97</v>
      </c>
      <c r="F547">
        <v>145</v>
      </c>
      <c r="G547">
        <v>35</v>
      </c>
      <c r="H547">
        <v>4</v>
      </c>
      <c r="I547">
        <v>0.34519572953736699</v>
      </c>
      <c r="J547">
        <v>0.51601423487544495</v>
      </c>
      <c r="K547">
        <v>0.12455516014234901</v>
      </c>
      <c r="L547" s="38">
        <v>1.42348754448399E-2</v>
      </c>
    </row>
    <row r="548" spans="1:12">
      <c r="A548" t="s">
        <v>421</v>
      </c>
      <c r="B548">
        <v>5</v>
      </c>
      <c r="C548">
        <v>18</v>
      </c>
      <c r="D548">
        <v>20</v>
      </c>
      <c r="E548">
        <v>5</v>
      </c>
      <c r="F548">
        <v>12</v>
      </c>
      <c r="G548">
        <v>3</v>
      </c>
      <c r="H548">
        <v>0</v>
      </c>
      <c r="I548">
        <v>0.25</v>
      </c>
      <c r="J548">
        <v>0.6</v>
      </c>
      <c r="K548">
        <v>0.15</v>
      </c>
      <c r="L548">
        <v>0</v>
      </c>
    </row>
    <row r="549" spans="1:12">
      <c r="A549" t="s">
        <v>421</v>
      </c>
      <c r="B549">
        <v>5</v>
      </c>
      <c r="C549">
        <v>19</v>
      </c>
      <c r="D549">
        <v>12</v>
      </c>
      <c r="E549">
        <v>0</v>
      </c>
      <c r="F549">
        <v>11</v>
      </c>
      <c r="G549">
        <v>1</v>
      </c>
      <c r="H549">
        <v>0</v>
      </c>
      <c r="I549">
        <v>0</v>
      </c>
      <c r="J549" t="s">
        <v>46</v>
      </c>
      <c r="K549" s="38" t="s">
        <v>45</v>
      </c>
      <c r="L549">
        <v>0</v>
      </c>
    </row>
    <row r="550" spans="1:12">
      <c r="A550" t="s">
        <v>421</v>
      </c>
      <c r="B550">
        <v>5</v>
      </c>
      <c r="C550">
        <v>20</v>
      </c>
      <c r="D550">
        <v>5</v>
      </c>
      <c r="E550">
        <v>1</v>
      </c>
      <c r="F550">
        <v>2</v>
      </c>
      <c r="G550">
        <v>2</v>
      </c>
      <c r="H550">
        <v>0</v>
      </c>
      <c r="I550">
        <v>0.2</v>
      </c>
      <c r="J550">
        <v>0.4</v>
      </c>
      <c r="K550">
        <v>0.4</v>
      </c>
      <c r="L550">
        <v>0</v>
      </c>
    </row>
    <row r="551" spans="1:12">
      <c r="A551" t="s">
        <v>421</v>
      </c>
      <c r="B551">
        <v>5</v>
      </c>
      <c r="C551">
        <v>21</v>
      </c>
      <c r="D551">
        <v>11</v>
      </c>
      <c r="E551">
        <v>1</v>
      </c>
      <c r="F551">
        <v>7</v>
      </c>
      <c r="G551">
        <v>3</v>
      </c>
      <c r="H551">
        <v>0</v>
      </c>
      <c r="I551" s="38">
        <v>9.0909090909090898E-2</v>
      </c>
      <c r="J551">
        <v>0.63636363636363602</v>
      </c>
      <c r="K551">
        <v>0.27272727272727298</v>
      </c>
      <c r="L551">
        <v>0</v>
      </c>
    </row>
    <row r="552" spans="1:12">
      <c r="A552" t="s">
        <v>421</v>
      </c>
      <c r="B552">
        <v>5</v>
      </c>
      <c r="C552">
        <v>22</v>
      </c>
      <c r="D552">
        <v>362</v>
      </c>
      <c r="E552">
        <v>135</v>
      </c>
      <c r="F552">
        <v>177</v>
      </c>
      <c r="G552">
        <v>35</v>
      </c>
      <c r="H552">
        <v>15</v>
      </c>
      <c r="I552">
        <v>0.37292817679557999</v>
      </c>
      <c r="J552">
        <v>0.48895027624309401</v>
      </c>
      <c r="K552" s="38">
        <v>9.6685082872928194E-2</v>
      </c>
      <c r="L552" s="38">
        <v>4.1436464088397802E-2</v>
      </c>
    </row>
    <row r="553" spans="1:12">
      <c r="A553" t="s">
        <v>421</v>
      </c>
      <c r="B553">
        <v>5</v>
      </c>
      <c r="C553">
        <v>23</v>
      </c>
      <c r="D553">
        <v>3</v>
      </c>
      <c r="E553">
        <v>0</v>
      </c>
      <c r="F553">
        <v>3</v>
      </c>
      <c r="G553">
        <v>0</v>
      </c>
      <c r="H553">
        <v>0</v>
      </c>
      <c r="I553" t="s">
        <v>38</v>
      </c>
      <c r="J553" t="s">
        <v>38</v>
      </c>
      <c r="K553" t="s">
        <v>38</v>
      </c>
      <c r="L553" t="s">
        <v>38</v>
      </c>
    </row>
    <row r="554" spans="1:12">
      <c r="A554" t="s">
        <v>421</v>
      </c>
      <c r="B554">
        <v>5</v>
      </c>
      <c r="C554">
        <v>24</v>
      </c>
      <c r="D554">
        <v>621</v>
      </c>
      <c r="E554">
        <v>227</v>
      </c>
      <c r="F554">
        <v>345</v>
      </c>
      <c r="G554">
        <v>39</v>
      </c>
      <c r="H554">
        <v>10</v>
      </c>
      <c r="I554">
        <v>0.36553945249597403</v>
      </c>
      <c r="J554">
        <v>0.55555555555555602</v>
      </c>
      <c r="K554" s="38">
        <v>6.2801932367149801E-2</v>
      </c>
      <c r="L554" s="38">
        <v>1.6103059581320502E-2</v>
      </c>
    </row>
    <row r="555" spans="1:12">
      <c r="A555" t="s">
        <v>421</v>
      </c>
      <c r="B555">
        <v>5</v>
      </c>
      <c r="C555">
        <v>25</v>
      </c>
      <c r="D555">
        <v>155</v>
      </c>
      <c r="E555">
        <v>35</v>
      </c>
      <c r="F555">
        <v>96</v>
      </c>
      <c r="G555">
        <v>18</v>
      </c>
      <c r="H555">
        <v>6</v>
      </c>
      <c r="I555">
        <v>0.225806451612903</v>
      </c>
      <c r="J555">
        <v>0.619354838709677</v>
      </c>
      <c r="K555">
        <v>0.11612903225806499</v>
      </c>
      <c r="L555" s="38">
        <v>3.8709677419354799E-2</v>
      </c>
    </row>
    <row r="556" spans="1:12">
      <c r="A556" t="s">
        <v>421</v>
      </c>
      <c r="B556">
        <v>5</v>
      </c>
      <c r="C556">
        <v>27</v>
      </c>
      <c r="D556">
        <v>12</v>
      </c>
      <c r="E556">
        <v>2</v>
      </c>
      <c r="F556">
        <v>6</v>
      </c>
      <c r="G556">
        <v>3</v>
      </c>
      <c r="H556">
        <v>1</v>
      </c>
      <c r="I556">
        <v>0.16666666666666699</v>
      </c>
      <c r="J556">
        <v>0.5</v>
      </c>
      <c r="K556">
        <v>0.25</v>
      </c>
      <c r="L556" s="38">
        <v>8.3333333333333301E-2</v>
      </c>
    </row>
    <row r="557" spans="1:12">
      <c r="A557" t="s">
        <v>421</v>
      </c>
      <c r="B557">
        <v>5</v>
      </c>
      <c r="C557">
        <v>28</v>
      </c>
      <c r="D557">
        <v>190</v>
      </c>
      <c r="E557">
        <v>54</v>
      </c>
      <c r="F557">
        <v>114</v>
      </c>
      <c r="G557">
        <v>20</v>
      </c>
      <c r="H557">
        <v>2</v>
      </c>
      <c r="I557">
        <v>0.28421052631578902</v>
      </c>
      <c r="J557">
        <v>0.6</v>
      </c>
      <c r="K557">
        <v>0.105263157894737</v>
      </c>
      <c r="L557" s="38">
        <v>1.05263157894737E-2</v>
      </c>
    </row>
    <row r="558" spans="1:12">
      <c r="A558" t="s">
        <v>421</v>
      </c>
      <c r="B558">
        <v>5</v>
      </c>
      <c r="C558">
        <v>29</v>
      </c>
      <c r="D558">
        <v>19</v>
      </c>
      <c r="E558">
        <v>0</v>
      </c>
      <c r="F558">
        <v>9</v>
      </c>
      <c r="G558">
        <v>9</v>
      </c>
      <c r="H558">
        <v>1</v>
      </c>
      <c r="I558">
        <v>0</v>
      </c>
      <c r="J558">
        <v>0.47368421052631599</v>
      </c>
      <c r="K558">
        <v>0.47368421052631599</v>
      </c>
      <c r="L558" s="38">
        <v>5.2631578947368397E-2</v>
      </c>
    </row>
    <row r="559" spans="1:12">
      <c r="A559" t="s">
        <v>421</v>
      </c>
      <c r="B559">
        <v>5</v>
      </c>
      <c r="C559">
        <v>30</v>
      </c>
      <c r="D559">
        <v>27</v>
      </c>
      <c r="E559">
        <v>1</v>
      </c>
      <c r="F559">
        <v>16</v>
      </c>
      <c r="G559">
        <v>6</v>
      </c>
      <c r="H559">
        <v>4</v>
      </c>
      <c r="I559">
        <v>3.7037037037037E-2</v>
      </c>
      <c r="J559">
        <v>0.592592592592593</v>
      </c>
      <c r="K559">
        <v>0.22222222222222199</v>
      </c>
      <c r="L559">
        <v>0.148148148148148</v>
      </c>
    </row>
    <row r="560" spans="1:12">
      <c r="A560" t="s">
        <v>421</v>
      </c>
      <c r="B560">
        <v>5</v>
      </c>
      <c r="C560">
        <v>31</v>
      </c>
      <c r="D560">
        <v>304</v>
      </c>
      <c r="E560">
        <v>12</v>
      </c>
      <c r="F560">
        <v>130</v>
      </c>
      <c r="G560">
        <v>121</v>
      </c>
      <c r="H560">
        <v>41</v>
      </c>
      <c r="I560" s="38">
        <v>3.94736842105263E-2</v>
      </c>
      <c r="J560">
        <v>0.42763157894736797</v>
      </c>
      <c r="K560">
        <v>0.39802631578947401</v>
      </c>
      <c r="L560">
        <v>0.134868421052632</v>
      </c>
    </row>
    <row r="561" spans="1:12">
      <c r="A561" t="s">
        <v>421</v>
      </c>
      <c r="B561">
        <v>5</v>
      </c>
      <c r="C561">
        <v>32</v>
      </c>
      <c r="D561">
        <v>129</v>
      </c>
      <c r="E561">
        <v>2</v>
      </c>
      <c r="F561">
        <v>58</v>
      </c>
      <c r="G561">
        <v>53</v>
      </c>
      <c r="H561">
        <v>16</v>
      </c>
      <c r="I561" s="38">
        <v>1.5503875968992199E-2</v>
      </c>
      <c r="J561">
        <v>0.44961240310077499</v>
      </c>
      <c r="K561">
        <v>0.41085271317829503</v>
      </c>
      <c r="L561">
        <v>0.124031007751938</v>
      </c>
    </row>
    <row r="562" spans="1:12">
      <c r="A562" t="s">
        <v>421</v>
      </c>
      <c r="B562">
        <v>5</v>
      </c>
      <c r="C562">
        <v>33</v>
      </c>
      <c r="D562">
        <v>1140</v>
      </c>
      <c r="E562">
        <v>372</v>
      </c>
      <c r="F562">
        <v>613</v>
      </c>
      <c r="G562">
        <v>120</v>
      </c>
      <c r="H562">
        <v>35</v>
      </c>
      <c r="I562">
        <v>0.326315789473684</v>
      </c>
      <c r="J562">
        <v>0.53771929824561404</v>
      </c>
      <c r="K562">
        <v>0.105263157894737</v>
      </c>
      <c r="L562" s="38">
        <v>3.07017543859649E-2</v>
      </c>
    </row>
    <row r="563" spans="1:12">
      <c r="A563" t="s">
        <v>421</v>
      </c>
      <c r="B563">
        <v>5</v>
      </c>
      <c r="C563">
        <v>34</v>
      </c>
      <c r="D563">
        <v>31</v>
      </c>
      <c r="E563">
        <v>12</v>
      </c>
      <c r="F563">
        <v>14</v>
      </c>
      <c r="G563">
        <v>3</v>
      </c>
      <c r="H563">
        <v>2</v>
      </c>
      <c r="I563">
        <v>0.38709677419354799</v>
      </c>
      <c r="J563">
        <v>0.45161290322580599</v>
      </c>
      <c r="K563" s="38">
        <v>9.6774193548387094E-2</v>
      </c>
      <c r="L563" s="38">
        <v>6.4516129032258104E-2</v>
      </c>
    </row>
    <row r="564" spans="1:12">
      <c r="A564" t="s">
        <v>421</v>
      </c>
      <c r="B564">
        <v>5</v>
      </c>
      <c r="C564">
        <v>35</v>
      </c>
      <c r="D564">
        <v>61</v>
      </c>
      <c r="E564">
        <v>12</v>
      </c>
      <c r="F564">
        <v>26</v>
      </c>
      <c r="G564">
        <v>16</v>
      </c>
      <c r="H564">
        <v>7</v>
      </c>
      <c r="I564">
        <v>0.19672131147541</v>
      </c>
      <c r="J564">
        <v>0.42622950819672101</v>
      </c>
      <c r="K564">
        <v>0.26229508196721302</v>
      </c>
      <c r="L564">
        <v>0.114754098360656</v>
      </c>
    </row>
    <row r="565" spans="1:12">
      <c r="A565" t="s">
        <v>421</v>
      </c>
      <c r="B565">
        <v>5</v>
      </c>
      <c r="C565">
        <v>36</v>
      </c>
      <c r="D565">
        <v>110</v>
      </c>
      <c r="E565">
        <v>8</v>
      </c>
      <c r="F565">
        <v>64</v>
      </c>
      <c r="G565">
        <v>29</v>
      </c>
      <c r="H565">
        <v>9</v>
      </c>
      <c r="I565" s="38">
        <v>7.2727272727272696E-2</v>
      </c>
      <c r="J565">
        <v>0.58181818181818201</v>
      </c>
      <c r="K565">
        <v>0.263636363636364</v>
      </c>
      <c r="L565" s="38">
        <v>8.1818181818181804E-2</v>
      </c>
    </row>
    <row r="566" spans="1:12">
      <c r="A566" t="s">
        <v>421</v>
      </c>
      <c r="B566">
        <v>5</v>
      </c>
      <c r="C566">
        <v>37</v>
      </c>
      <c r="D566">
        <v>135</v>
      </c>
      <c r="E566">
        <v>14</v>
      </c>
      <c r="F566">
        <v>64</v>
      </c>
      <c r="G566">
        <v>40</v>
      </c>
      <c r="H566">
        <v>17</v>
      </c>
      <c r="I566">
        <v>0.10370370370370401</v>
      </c>
      <c r="J566">
        <v>0.47407407407407398</v>
      </c>
      <c r="K566">
        <v>0.296296296296296</v>
      </c>
      <c r="L566">
        <v>0.125925925925926</v>
      </c>
    </row>
    <row r="567" spans="1:12">
      <c r="A567" t="s">
        <v>421</v>
      </c>
      <c r="B567">
        <v>5</v>
      </c>
      <c r="C567">
        <v>38</v>
      </c>
      <c r="D567">
        <v>1</v>
      </c>
      <c r="E567">
        <v>0</v>
      </c>
      <c r="F567">
        <v>1</v>
      </c>
      <c r="G567">
        <v>0</v>
      </c>
      <c r="H567">
        <v>0</v>
      </c>
      <c r="I567" t="s">
        <v>38</v>
      </c>
      <c r="J567" t="s">
        <v>38</v>
      </c>
      <c r="K567" t="s">
        <v>38</v>
      </c>
      <c r="L567" t="s">
        <v>38</v>
      </c>
    </row>
    <row r="568" spans="1:12">
      <c r="A568" t="s">
        <v>421</v>
      </c>
      <c r="B568">
        <v>5</v>
      </c>
      <c r="C568">
        <v>39</v>
      </c>
      <c r="D568">
        <v>49</v>
      </c>
      <c r="E568">
        <v>22</v>
      </c>
      <c r="F568">
        <v>25</v>
      </c>
      <c r="G568">
        <v>2</v>
      </c>
      <c r="H568">
        <v>0</v>
      </c>
      <c r="I568">
        <v>0.44897959183673503</v>
      </c>
      <c r="J568">
        <v>0.51020408163265296</v>
      </c>
      <c r="K568" s="38">
        <v>4.08163265306122E-2</v>
      </c>
      <c r="L568">
        <v>0</v>
      </c>
    </row>
    <row r="569" spans="1:12">
      <c r="A569" t="s">
        <v>421</v>
      </c>
      <c r="B569">
        <v>5</v>
      </c>
      <c r="C569">
        <v>40</v>
      </c>
      <c r="D569">
        <v>6</v>
      </c>
      <c r="E569">
        <v>1</v>
      </c>
      <c r="F569">
        <v>4</v>
      </c>
      <c r="G569">
        <v>1</v>
      </c>
      <c r="H569">
        <v>0</v>
      </c>
      <c r="I569">
        <v>0.16666666666666699</v>
      </c>
      <c r="J569">
        <v>0.66666666666666696</v>
      </c>
      <c r="K569">
        <v>0.16666666666666699</v>
      </c>
      <c r="L569">
        <v>0</v>
      </c>
    </row>
    <row r="570" spans="1:12">
      <c r="A570" t="s">
        <v>421</v>
      </c>
      <c r="B570">
        <v>5</v>
      </c>
      <c r="C570">
        <v>42</v>
      </c>
      <c r="D570">
        <v>110</v>
      </c>
      <c r="E570">
        <v>39</v>
      </c>
      <c r="F570">
        <v>64</v>
      </c>
      <c r="G570">
        <v>5</v>
      </c>
      <c r="H570">
        <v>2</v>
      </c>
      <c r="I570">
        <v>0.354545454545455</v>
      </c>
      <c r="J570">
        <v>0.58181818181818201</v>
      </c>
      <c r="K570" s="38">
        <v>4.5454545454545497E-2</v>
      </c>
      <c r="L570" s="38">
        <v>1.8181818181818198E-2</v>
      </c>
    </row>
    <row r="571" spans="1:12">
      <c r="A571" t="s">
        <v>421</v>
      </c>
      <c r="B571">
        <v>5</v>
      </c>
      <c r="C571">
        <v>43</v>
      </c>
      <c r="D571">
        <v>3</v>
      </c>
      <c r="E571">
        <v>3</v>
      </c>
      <c r="F571">
        <v>0</v>
      </c>
      <c r="G571">
        <v>0</v>
      </c>
      <c r="H571">
        <v>0</v>
      </c>
      <c r="I571" t="s">
        <v>38</v>
      </c>
      <c r="J571" t="s">
        <v>38</v>
      </c>
      <c r="K571" t="s">
        <v>38</v>
      </c>
      <c r="L571" t="s">
        <v>38</v>
      </c>
    </row>
    <row r="572" spans="1:12">
      <c r="A572" t="s">
        <v>421</v>
      </c>
      <c r="B572">
        <v>5</v>
      </c>
      <c r="C572">
        <v>44</v>
      </c>
      <c r="D572">
        <v>12</v>
      </c>
      <c r="E572">
        <v>1</v>
      </c>
      <c r="F572">
        <v>8</v>
      </c>
      <c r="G572">
        <v>3</v>
      </c>
      <c r="H572">
        <v>0</v>
      </c>
      <c r="I572" s="38">
        <v>8.3333333333333301E-2</v>
      </c>
      <c r="J572">
        <v>0.66666666666666696</v>
      </c>
      <c r="K572">
        <v>0.25</v>
      </c>
      <c r="L572">
        <v>0</v>
      </c>
    </row>
    <row r="573" spans="1:12">
      <c r="A573" t="s">
        <v>421</v>
      </c>
      <c r="B573">
        <v>5</v>
      </c>
      <c r="C573">
        <v>45</v>
      </c>
      <c r="D573">
        <v>55</v>
      </c>
      <c r="E573">
        <v>1</v>
      </c>
      <c r="F573">
        <v>29</v>
      </c>
      <c r="G573">
        <v>19</v>
      </c>
      <c r="H573">
        <v>6</v>
      </c>
      <c r="I573" s="38">
        <v>1.8181818181818198E-2</v>
      </c>
      <c r="J573">
        <v>0.527272727272727</v>
      </c>
      <c r="K573">
        <v>0.34545454545454501</v>
      </c>
      <c r="L573">
        <v>0.109090909090909</v>
      </c>
    </row>
    <row r="574" spans="1:12">
      <c r="A574" t="s">
        <v>421</v>
      </c>
      <c r="B574">
        <v>5</v>
      </c>
      <c r="C574">
        <v>46</v>
      </c>
      <c r="D574">
        <v>17</v>
      </c>
      <c r="E574">
        <v>0</v>
      </c>
      <c r="F574">
        <v>10</v>
      </c>
      <c r="G574">
        <v>4</v>
      </c>
      <c r="H574">
        <v>3</v>
      </c>
      <c r="I574">
        <v>0</v>
      </c>
      <c r="J574">
        <v>0.58823529411764697</v>
      </c>
      <c r="K574">
        <v>0.23529411764705899</v>
      </c>
      <c r="L574">
        <v>0.17647058823529399</v>
      </c>
    </row>
    <row r="575" spans="1:12">
      <c r="A575" t="s">
        <v>421</v>
      </c>
      <c r="B575">
        <v>5</v>
      </c>
      <c r="C575">
        <v>47</v>
      </c>
      <c r="D575">
        <v>24</v>
      </c>
      <c r="E575">
        <v>7</v>
      </c>
      <c r="F575">
        <v>15</v>
      </c>
      <c r="G575">
        <v>2</v>
      </c>
      <c r="H575">
        <v>0</v>
      </c>
      <c r="I575">
        <v>0.29166666666666702</v>
      </c>
      <c r="J575">
        <v>0.625</v>
      </c>
      <c r="K575" s="38">
        <v>8.3333333333333301E-2</v>
      </c>
      <c r="L575">
        <v>0</v>
      </c>
    </row>
    <row r="576" spans="1:12">
      <c r="A576" t="s">
        <v>421</v>
      </c>
      <c r="B576">
        <v>5</v>
      </c>
      <c r="C576">
        <v>48</v>
      </c>
      <c r="D576">
        <v>50</v>
      </c>
      <c r="E576">
        <v>13</v>
      </c>
      <c r="F576">
        <v>32</v>
      </c>
      <c r="G576">
        <v>5</v>
      </c>
      <c r="H576">
        <v>0</v>
      </c>
      <c r="I576">
        <v>0.26</v>
      </c>
      <c r="J576">
        <v>0.64</v>
      </c>
      <c r="K576">
        <v>0.1</v>
      </c>
      <c r="L576">
        <v>0</v>
      </c>
    </row>
    <row r="577" spans="1:12">
      <c r="A577" t="s">
        <v>421</v>
      </c>
      <c r="B577">
        <v>5</v>
      </c>
      <c r="C577">
        <v>49</v>
      </c>
      <c r="D577">
        <v>17</v>
      </c>
      <c r="E577">
        <v>4</v>
      </c>
      <c r="F577">
        <v>11</v>
      </c>
      <c r="G577">
        <v>1</v>
      </c>
      <c r="H577">
        <v>1</v>
      </c>
      <c r="I577">
        <v>0.23529411764705899</v>
      </c>
      <c r="J577">
        <v>0.64705882352941202</v>
      </c>
      <c r="K577" s="38">
        <v>5.8823529411764698E-2</v>
      </c>
      <c r="L577" s="38">
        <v>5.8823529411764698E-2</v>
      </c>
    </row>
    <row r="578" spans="1:12">
      <c r="A578" t="s">
        <v>421</v>
      </c>
      <c r="B578">
        <v>5</v>
      </c>
      <c r="C578">
        <v>50</v>
      </c>
      <c r="D578">
        <v>6</v>
      </c>
      <c r="E578">
        <v>2</v>
      </c>
      <c r="F578">
        <v>3</v>
      </c>
      <c r="G578">
        <v>1</v>
      </c>
      <c r="H578">
        <v>0</v>
      </c>
      <c r="I578">
        <v>0.33333333333333298</v>
      </c>
      <c r="J578">
        <v>0.5</v>
      </c>
      <c r="K578">
        <v>0.16666666666666699</v>
      </c>
      <c r="L578">
        <v>0</v>
      </c>
    </row>
    <row r="579" spans="1:12">
      <c r="A579" t="s">
        <v>421</v>
      </c>
      <c r="B579">
        <v>5</v>
      </c>
      <c r="C579">
        <v>51</v>
      </c>
      <c r="D579">
        <v>19</v>
      </c>
      <c r="E579">
        <v>0</v>
      </c>
      <c r="F579">
        <v>8</v>
      </c>
      <c r="G579">
        <v>10</v>
      </c>
      <c r="H579">
        <v>1</v>
      </c>
      <c r="I579">
        <v>0</v>
      </c>
      <c r="J579">
        <v>0.42105263157894701</v>
      </c>
      <c r="K579">
        <v>0.52631578947368396</v>
      </c>
      <c r="L579" s="38">
        <v>5.2631578947368397E-2</v>
      </c>
    </row>
    <row r="580" spans="1:12">
      <c r="A580" t="s">
        <v>421</v>
      </c>
      <c r="B580">
        <v>5</v>
      </c>
      <c r="C580">
        <v>52</v>
      </c>
      <c r="D580">
        <v>84</v>
      </c>
      <c r="E580">
        <v>26</v>
      </c>
      <c r="F580">
        <v>38</v>
      </c>
      <c r="G580">
        <v>18</v>
      </c>
      <c r="H580">
        <v>2</v>
      </c>
      <c r="I580">
        <v>0.30952380952380998</v>
      </c>
      <c r="J580">
        <v>0.452380952380952</v>
      </c>
      <c r="K580">
        <v>0.214285714285714</v>
      </c>
      <c r="L580" s="38">
        <v>2.3809523809523801E-2</v>
      </c>
    </row>
    <row r="581" spans="1:12">
      <c r="A581" t="s">
        <v>421</v>
      </c>
      <c r="B581">
        <v>5</v>
      </c>
      <c r="C581">
        <v>53</v>
      </c>
      <c r="D581">
        <v>4</v>
      </c>
      <c r="E581">
        <v>0</v>
      </c>
      <c r="F581">
        <v>3</v>
      </c>
      <c r="G581">
        <v>1</v>
      </c>
      <c r="H581">
        <v>0</v>
      </c>
      <c r="I581" t="s">
        <v>38</v>
      </c>
      <c r="J581" t="s">
        <v>38</v>
      </c>
      <c r="K581" t="s">
        <v>38</v>
      </c>
      <c r="L581" t="s">
        <v>38</v>
      </c>
    </row>
    <row r="582" spans="1:12">
      <c r="A582" t="s">
        <v>421</v>
      </c>
      <c r="B582">
        <v>5</v>
      </c>
      <c r="C582">
        <v>54</v>
      </c>
      <c r="D582">
        <v>31</v>
      </c>
      <c r="E582">
        <v>0</v>
      </c>
      <c r="F582">
        <v>12</v>
      </c>
      <c r="G582">
        <v>17</v>
      </c>
      <c r="H582">
        <v>2</v>
      </c>
      <c r="I582">
        <v>0</v>
      </c>
      <c r="J582">
        <v>0.38709677419354799</v>
      </c>
      <c r="K582">
        <v>0.54838709677419395</v>
      </c>
      <c r="L582" s="38">
        <v>6.4516129032258104E-2</v>
      </c>
    </row>
    <row r="583" spans="1:12">
      <c r="A583" t="s">
        <v>421</v>
      </c>
      <c r="B583">
        <v>5</v>
      </c>
      <c r="C583">
        <v>55</v>
      </c>
      <c r="D583">
        <v>26</v>
      </c>
      <c r="E583">
        <v>1</v>
      </c>
      <c r="F583">
        <v>12</v>
      </c>
      <c r="G583">
        <v>9</v>
      </c>
      <c r="H583">
        <v>4</v>
      </c>
      <c r="I583" s="38">
        <v>3.8461538461538498E-2</v>
      </c>
      <c r="J583">
        <v>0.46153846153846201</v>
      </c>
      <c r="K583">
        <v>0.34615384615384598</v>
      </c>
      <c r="L583">
        <v>0.15384615384615399</v>
      </c>
    </row>
    <row r="584" spans="1:12">
      <c r="A584" t="s">
        <v>421</v>
      </c>
      <c r="B584">
        <v>5</v>
      </c>
      <c r="C584">
        <v>56</v>
      </c>
      <c r="D584">
        <v>22</v>
      </c>
      <c r="E584">
        <v>3</v>
      </c>
      <c r="F584">
        <v>13</v>
      </c>
      <c r="G584">
        <v>5</v>
      </c>
      <c r="H584">
        <v>1</v>
      </c>
      <c r="I584">
        <v>0.13636363636363599</v>
      </c>
      <c r="J584">
        <v>0.59090909090909105</v>
      </c>
      <c r="K584">
        <v>0.22727272727272699</v>
      </c>
      <c r="L584" s="38">
        <v>4.5454545454545497E-2</v>
      </c>
    </row>
    <row r="585" spans="1:12">
      <c r="A585" t="s">
        <v>421</v>
      </c>
      <c r="B585">
        <v>6</v>
      </c>
      <c r="C585">
        <v>2</v>
      </c>
      <c r="D585">
        <v>33</v>
      </c>
      <c r="E585">
        <v>9</v>
      </c>
      <c r="F585">
        <v>20</v>
      </c>
      <c r="G585">
        <v>4</v>
      </c>
      <c r="H585">
        <v>0</v>
      </c>
      <c r="I585">
        <v>0.27272727272727298</v>
      </c>
      <c r="J585">
        <v>0.60606060606060597</v>
      </c>
      <c r="K585">
        <v>0.12121212121212099</v>
      </c>
      <c r="L585">
        <v>0</v>
      </c>
    </row>
    <row r="586" spans="1:12">
      <c r="A586" t="s">
        <v>421</v>
      </c>
      <c r="B586">
        <v>6</v>
      </c>
      <c r="C586">
        <v>3</v>
      </c>
      <c r="D586">
        <v>31</v>
      </c>
      <c r="E586">
        <v>6</v>
      </c>
      <c r="F586">
        <v>15</v>
      </c>
      <c r="G586">
        <v>10</v>
      </c>
      <c r="H586">
        <v>0</v>
      </c>
      <c r="I586">
        <v>0.19354838709677399</v>
      </c>
      <c r="J586">
        <v>0.483870967741936</v>
      </c>
      <c r="K586">
        <v>0.32258064516128998</v>
      </c>
      <c r="L586">
        <v>0</v>
      </c>
    </row>
    <row r="587" spans="1:12">
      <c r="A587" t="s">
        <v>421</v>
      </c>
      <c r="B587">
        <v>6</v>
      </c>
      <c r="C587">
        <v>4</v>
      </c>
      <c r="D587">
        <v>6</v>
      </c>
      <c r="E587">
        <v>3</v>
      </c>
      <c r="F587">
        <v>3</v>
      </c>
      <c r="G587">
        <v>0</v>
      </c>
      <c r="H587">
        <v>0</v>
      </c>
      <c r="I587">
        <v>0.5</v>
      </c>
      <c r="J587">
        <v>0.5</v>
      </c>
      <c r="K587">
        <v>0</v>
      </c>
      <c r="L587">
        <v>0</v>
      </c>
    </row>
    <row r="588" spans="1:12">
      <c r="A588" t="s">
        <v>421</v>
      </c>
      <c r="B588">
        <v>6</v>
      </c>
      <c r="C588">
        <v>5</v>
      </c>
      <c r="D588">
        <v>3565</v>
      </c>
      <c r="E588">
        <v>1467</v>
      </c>
      <c r="F588">
        <v>1557</v>
      </c>
      <c r="G588">
        <v>467</v>
      </c>
      <c r="H588">
        <v>74</v>
      </c>
      <c r="I588">
        <v>0.41150070126227201</v>
      </c>
      <c r="J588">
        <v>0.43674614305750398</v>
      </c>
      <c r="K588">
        <v>0.130995792426367</v>
      </c>
      <c r="L588" s="38">
        <v>2.0757363253856902E-2</v>
      </c>
    </row>
    <row r="589" spans="1:12">
      <c r="A589" t="s">
        <v>421</v>
      </c>
      <c r="B589">
        <v>6</v>
      </c>
      <c r="C589">
        <v>6</v>
      </c>
      <c r="D589">
        <v>18</v>
      </c>
      <c r="E589">
        <v>4</v>
      </c>
      <c r="F589">
        <v>11</v>
      </c>
      <c r="G589">
        <v>1</v>
      </c>
      <c r="H589">
        <v>2</v>
      </c>
      <c r="I589">
        <v>0.22222222222222199</v>
      </c>
      <c r="J589">
        <v>0.61111111111111105</v>
      </c>
      <c r="K589" s="38">
        <v>5.5555555555555601E-2</v>
      </c>
      <c r="L589">
        <v>0.11111111111111099</v>
      </c>
    </row>
    <row r="590" spans="1:12">
      <c r="A590" t="s">
        <v>421</v>
      </c>
      <c r="B590">
        <v>6</v>
      </c>
      <c r="C590">
        <v>7</v>
      </c>
      <c r="D590">
        <v>110</v>
      </c>
      <c r="E590">
        <v>11</v>
      </c>
      <c r="F590">
        <v>43</v>
      </c>
      <c r="G590">
        <v>41</v>
      </c>
      <c r="H590">
        <v>15</v>
      </c>
      <c r="I590">
        <v>0.1</v>
      </c>
      <c r="J590">
        <v>0.39090909090909098</v>
      </c>
      <c r="K590">
        <v>0.37272727272727302</v>
      </c>
      <c r="L590">
        <v>0.13636363636363599</v>
      </c>
    </row>
    <row r="591" spans="1:12">
      <c r="A591" t="s">
        <v>421</v>
      </c>
      <c r="B591">
        <v>6</v>
      </c>
      <c r="C591">
        <v>8</v>
      </c>
      <c r="D591">
        <v>19</v>
      </c>
      <c r="E591">
        <v>3</v>
      </c>
      <c r="F591">
        <v>14</v>
      </c>
      <c r="G591">
        <v>2</v>
      </c>
      <c r="H591">
        <v>0</v>
      </c>
      <c r="I591">
        <v>0.157894736842105</v>
      </c>
      <c r="J591">
        <v>0.73684210526315796</v>
      </c>
      <c r="K591">
        <v>0.105263157894737</v>
      </c>
      <c r="L591">
        <v>0</v>
      </c>
    </row>
    <row r="592" spans="1:12">
      <c r="A592" t="s">
        <v>421</v>
      </c>
      <c r="B592">
        <v>6</v>
      </c>
      <c r="C592">
        <v>9</v>
      </c>
      <c r="D592">
        <v>11</v>
      </c>
      <c r="E592">
        <v>4</v>
      </c>
      <c r="F592">
        <v>5</v>
      </c>
      <c r="G592">
        <v>2</v>
      </c>
      <c r="H592">
        <v>0</v>
      </c>
      <c r="I592">
        <v>0.36363636363636398</v>
      </c>
      <c r="J592">
        <v>0.45454545454545497</v>
      </c>
      <c r="K592">
        <v>0.18181818181818199</v>
      </c>
      <c r="L592">
        <v>0</v>
      </c>
    </row>
    <row r="593" spans="1:12">
      <c r="A593" t="s">
        <v>421</v>
      </c>
      <c r="B593">
        <v>6</v>
      </c>
      <c r="C593">
        <v>10</v>
      </c>
      <c r="D593">
        <v>12</v>
      </c>
      <c r="E593">
        <v>3</v>
      </c>
      <c r="F593">
        <v>7</v>
      </c>
      <c r="G593">
        <v>2</v>
      </c>
      <c r="H593">
        <v>0</v>
      </c>
      <c r="I593">
        <v>0.25</v>
      </c>
      <c r="J593">
        <v>0.58333333333333304</v>
      </c>
      <c r="K593">
        <v>0.16666666666666699</v>
      </c>
      <c r="L593">
        <v>0</v>
      </c>
    </row>
    <row r="594" spans="1:12">
      <c r="A594" t="s">
        <v>421</v>
      </c>
      <c r="B594">
        <v>6</v>
      </c>
      <c r="C594">
        <v>11</v>
      </c>
      <c r="D594">
        <v>32</v>
      </c>
      <c r="E594">
        <v>15</v>
      </c>
      <c r="F594">
        <v>14</v>
      </c>
      <c r="G594">
        <v>2</v>
      </c>
      <c r="H594">
        <v>1</v>
      </c>
      <c r="I594">
        <v>0.46875</v>
      </c>
      <c r="J594">
        <v>0.4375</v>
      </c>
      <c r="K594">
        <v>6.25E-2</v>
      </c>
      <c r="L594">
        <v>3.125E-2</v>
      </c>
    </row>
    <row r="595" spans="1:12">
      <c r="A595" t="s">
        <v>421</v>
      </c>
      <c r="B595">
        <v>6</v>
      </c>
      <c r="C595">
        <v>12</v>
      </c>
      <c r="D595">
        <v>31</v>
      </c>
      <c r="E595">
        <v>10</v>
      </c>
      <c r="F595">
        <v>16</v>
      </c>
      <c r="G595">
        <v>5</v>
      </c>
      <c r="H595">
        <v>0</v>
      </c>
      <c r="I595">
        <v>0.32258064516128998</v>
      </c>
      <c r="J595">
        <v>0.51612903225806495</v>
      </c>
      <c r="K595">
        <v>0.16129032258064499</v>
      </c>
      <c r="L595">
        <v>0</v>
      </c>
    </row>
    <row r="596" spans="1:12">
      <c r="A596" t="s">
        <v>421</v>
      </c>
      <c r="B596">
        <v>6</v>
      </c>
      <c r="C596">
        <v>13</v>
      </c>
      <c r="D596">
        <v>57</v>
      </c>
      <c r="E596">
        <v>23</v>
      </c>
      <c r="F596">
        <v>29</v>
      </c>
      <c r="G596">
        <v>5</v>
      </c>
      <c r="H596">
        <v>0</v>
      </c>
      <c r="I596">
        <v>0.40350877192982498</v>
      </c>
      <c r="J596">
        <v>0.50877192982456099</v>
      </c>
      <c r="K596">
        <v>8.7719298245614002E-2</v>
      </c>
      <c r="L596">
        <v>0</v>
      </c>
    </row>
    <row r="597" spans="1:12">
      <c r="A597" t="s">
        <v>421</v>
      </c>
      <c r="B597">
        <v>6</v>
      </c>
      <c r="C597">
        <v>14</v>
      </c>
      <c r="D597">
        <v>92</v>
      </c>
      <c r="E597">
        <v>24</v>
      </c>
      <c r="F597">
        <v>50</v>
      </c>
      <c r="G597">
        <v>17</v>
      </c>
      <c r="H597">
        <v>1</v>
      </c>
      <c r="I597">
        <v>0.26086956521739102</v>
      </c>
      <c r="J597">
        <v>0.54347826086956497</v>
      </c>
      <c r="K597">
        <v>0.184782608695652</v>
      </c>
      <c r="L597" s="38">
        <v>1.0869565217391301E-2</v>
      </c>
    </row>
    <row r="598" spans="1:12">
      <c r="A598" t="s">
        <v>421</v>
      </c>
      <c r="B598">
        <v>6</v>
      </c>
      <c r="C598">
        <v>15</v>
      </c>
      <c r="D598">
        <v>37</v>
      </c>
      <c r="E598">
        <v>7</v>
      </c>
      <c r="F598">
        <v>17</v>
      </c>
      <c r="G598">
        <v>10</v>
      </c>
      <c r="H598">
        <v>3</v>
      </c>
      <c r="I598">
        <v>0.18918918918918901</v>
      </c>
      <c r="J598">
        <v>0.45945945945945899</v>
      </c>
      <c r="K598">
        <v>0.27027027027027001</v>
      </c>
      <c r="L598" s="38">
        <v>8.1081081081081099E-2</v>
      </c>
    </row>
    <row r="599" spans="1:12">
      <c r="A599" t="s">
        <v>421</v>
      </c>
      <c r="B599">
        <v>6</v>
      </c>
      <c r="C599">
        <v>16</v>
      </c>
      <c r="D599">
        <v>1046</v>
      </c>
      <c r="E599">
        <v>408</v>
      </c>
      <c r="F599">
        <v>474</v>
      </c>
      <c r="G599">
        <v>147</v>
      </c>
      <c r="H599">
        <v>17</v>
      </c>
      <c r="I599">
        <v>0.39005736137667302</v>
      </c>
      <c r="J599">
        <v>0.45315487571701701</v>
      </c>
      <c r="K599">
        <v>0.14053537284894799</v>
      </c>
      <c r="L599" s="38">
        <v>1.6252390057361399E-2</v>
      </c>
    </row>
    <row r="600" spans="1:12">
      <c r="A600" t="s">
        <v>421</v>
      </c>
      <c r="B600">
        <v>6</v>
      </c>
      <c r="C600">
        <v>17</v>
      </c>
      <c r="D600">
        <v>271</v>
      </c>
      <c r="E600">
        <v>122</v>
      </c>
      <c r="F600">
        <v>124</v>
      </c>
      <c r="G600">
        <v>19</v>
      </c>
      <c r="H600">
        <v>6</v>
      </c>
      <c r="I600">
        <v>0.45018450184501801</v>
      </c>
      <c r="J600">
        <v>0.45756457564575598</v>
      </c>
      <c r="K600" s="38">
        <v>7.0110701107011106E-2</v>
      </c>
      <c r="L600">
        <v>2.2140221402214E-2</v>
      </c>
    </row>
    <row r="601" spans="1:12">
      <c r="A601" t="s">
        <v>421</v>
      </c>
      <c r="B601">
        <v>6</v>
      </c>
      <c r="C601">
        <v>18</v>
      </c>
      <c r="D601">
        <v>25</v>
      </c>
      <c r="E601">
        <v>8</v>
      </c>
      <c r="F601">
        <v>15</v>
      </c>
      <c r="G601">
        <v>1</v>
      </c>
      <c r="H601">
        <v>1</v>
      </c>
      <c r="I601">
        <v>0.32</v>
      </c>
      <c r="J601">
        <v>0.6</v>
      </c>
      <c r="K601">
        <v>0.04</v>
      </c>
      <c r="L601">
        <v>0.04</v>
      </c>
    </row>
    <row r="602" spans="1:12">
      <c r="A602" t="s">
        <v>421</v>
      </c>
      <c r="B602">
        <v>6</v>
      </c>
      <c r="C602">
        <v>19</v>
      </c>
      <c r="D602">
        <v>8</v>
      </c>
      <c r="E602">
        <v>1</v>
      </c>
      <c r="F602">
        <v>4</v>
      </c>
      <c r="G602">
        <v>3</v>
      </c>
      <c r="H602">
        <v>0</v>
      </c>
      <c r="I602">
        <v>0.125</v>
      </c>
      <c r="J602">
        <v>0.5</v>
      </c>
      <c r="K602">
        <v>0.375</v>
      </c>
      <c r="L602">
        <v>0</v>
      </c>
    </row>
    <row r="603" spans="1:12">
      <c r="A603" t="s">
        <v>421</v>
      </c>
      <c r="B603">
        <v>6</v>
      </c>
      <c r="C603">
        <v>20</v>
      </c>
      <c r="D603">
        <v>7</v>
      </c>
      <c r="E603">
        <v>2</v>
      </c>
      <c r="F603">
        <v>3</v>
      </c>
      <c r="G603">
        <v>2</v>
      </c>
      <c r="H603">
        <v>0</v>
      </c>
      <c r="I603">
        <v>0.28571428571428598</v>
      </c>
      <c r="J603">
        <v>0.42857142857142899</v>
      </c>
      <c r="K603">
        <v>0.28571428571428598</v>
      </c>
      <c r="L603">
        <v>0</v>
      </c>
    </row>
    <row r="604" spans="1:12">
      <c r="A604" t="s">
        <v>421</v>
      </c>
      <c r="B604">
        <v>6</v>
      </c>
      <c r="C604">
        <v>21</v>
      </c>
      <c r="D604">
        <v>28</v>
      </c>
      <c r="E604">
        <v>5</v>
      </c>
      <c r="F604">
        <v>14</v>
      </c>
      <c r="G604">
        <v>8</v>
      </c>
      <c r="H604">
        <v>1</v>
      </c>
      <c r="I604">
        <v>0.17857142857142899</v>
      </c>
      <c r="J604">
        <v>0.5</v>
      </c>
      <c r="K604">
        <v>0.28571428571428598</v>
      </c>
      <c r="L604" s="38">
        <v>3.5714285714285698E-2</v>
      </c>
    </row>
    <row r="605" spans="1:12">
      <c r="A605" t="s">
        <v>421</v>
      </c>
      <c r="B605">
        <v>6</v>
      </c>
      <c r="C605">
        <v>22</v>
      </c>
      <c r="D605">
        <v>346</v>
      </c>
      <c r="E605">
        <v>135</v>
      </c>
      <c r="F605">
        <v>153</v>
      </c>
      <c r="G605">
        <v>53</v>
      </c>
      <c r="H605">
        <v>5</v>
      </c>
      <c r="I605">
        <v>0.390173410404624</v>
      </c>
      <c r="J605">
        <v>0.44219653179190699</v>
      </c>
      <c r="K605">
        <v>0.15317919075144501</v>
      </c>
      <c r="L605" s="38">
        <v>1.44508670520231E-2</v>
      </c>
    </row>
    <row r="606" spans="1:12">
      <c r="A606" t="s">
        <v>421</v>
      </c>
      <c r="B606">
        <v>6</v>
      </c>
      <c r="C606">
        <v>23</v>
      </c>
      <c r="D606">
        <v>9</v>
      </c>
      <c r="E606">
        <v>4</v>
      </c>
      <c r="F606">
        <v>2</v>
      </c>
      <c r="G606">
        <v>3</v>
      </c>
      <c r="H606">
        <v>0</v>
      </c>
      <c r="I606">
        <v>0.44444444444444398</v>
      </c>
      <c r="J606">
        <v>0.22222222222222199</v>
      </c>
      <c r="K606">
        <v>0.33333333333333298</v>
      </c>
      <c r="L606">
        <v>0</v>
      </c>
    </row>
    <row r="607" spans="1:12">
      <c r="A607" t="s">
        <v>421</v>
      </c>
      <c r="B607">
        <v>6</v>
      </c>
      <c r="C607">
        <v>24</v>
      </c>
      <c r="D607">
        <v>713</v>
      </c>
      <c r="E607">
        <v>306</v>
      </c>
      <c r="F607">
        <v>327</v>
      </c>
      <c r="G607">
        <v>73</v>
      </c>
      <c r="H607">
        <v>7</v>
      </c>
      <c r="I607">
        <v>0.42917251051893401</v>
      </c>
      <c r="J607">
        <v>0.45862552594670403</v>
      </c>
      <c r="K607">
        <v>0.10238429172510501</v>
      </c>
      <c r="L607" s="38">
        <v>9.81767180925666E-3</v>
      </c>
    </row>
    <row r="608" spans="1:12">
      <c r="A608" t="s">
        <v>421</v>
      </c>
      <c r="B608">
        <v>6</v>
      </c>
      <c r="C608">
        <v>25</v>
      </c>
      <c r="D608">
        <v>133</v>
      </c>
      <c r="E608">
        <v>43</v>
      </c>
      <c r="F608">
        <v>62</v>
      </c>
      <c r="G608">
        <v>25</v>
      </c>
      <c r="H608">
        <v>3</v>
      </c>
      <c r="I608">
        <v>0.32330827067669199</v>
      </c>
      <c r="J608">
        <v>0.466165413533835</v>
      </c>
      <c r="K608">
        <v>0.18796992481203001</v>
      </c>
      <c r="L608" s="38">
        <v>2.2556390977443601E-2</v>
      </c>
    </row>
    <row r="609" spans="1:12">
      <c r="A609" t="s">
        <v>421</v>
      </c>
      <c r="B609">
        <v>6</v>
      </c>
      <c r="C609">
        <v>27</v>
      </c>
      <c r="D609">
        <v>10</v>
      </c>
      <c r="E609">
        <v>4</v>
      </c>
      <c r="F609">
        <v>5</v>
      </c>
      <c r="G609">
        <v>0</v>
      </c>
      <c r="H609">
        <v>1</v>
      </c>
      <c r="I609">
        <v>0.4</v>
      </c>
      <c r="J609">
        <v>0.5</v>
      </c>
      <c r="K609">
        <v>0</v>
      </c>
      <c r="L609">
        <v>0.1</v>
      </c>
    </row>
    <row r="610" spans="1:12">
      <c r="A610" t="s">
        <v>421</v>
      </c>
      <c r="B610">
        <v>6</v>
      </c>
      <c r="C610">
        <v>28</v>
      </c>
      <c r="D610">
        <v>193</v>
      </c>
      <c r="E610">
        <v>68</v>
      </c>
      <c r="F610">
        <v>91</v>
      </c>
      <c r="G610">
        <v>29</v>
      </c>
      <c r="H610">
        <v>5</v>
      </c>
      <c r="I610">
        <v>0.352331606217617</v>
      </c>
      <c r="J610">
        <v>0.47150259067357497</v>
      </c>
      <c r="K610">
        <v>0.15025906735751299</v>
      </c>
      <c r="L610" s="38">
        <v>2.59067357512953E-2</v>
      </c>
    </row>
    <row r="611" spans="1:12">
      <c r="A611" t="s">
        <v>421</v>
      </c>
      <c r="B611">
        <v>6</v>
      </c>
      <c r="C611">
        <v>29</v>
      </c>
      <c r="D611">
        <v>22</v>
      </c>
      <c r="E611">
        <v>2</v>
      </c>
      <c r="F611">
        <v>10</v>
      </c>
      <c r="G611">
        <v>9</v>
      </c>
      <c r="H611">
        <v>1</v>
      </c>
      <c r="I611" s="38">
        <v>9.0909090909090898E-2</v>
      </c>
      <c r="J611">
        <v>0.45454545454545497</v>
      </c>
      <c r="K611">
        <v>0.40909090909090901</v>
      </c>
      <c r="L611" s="38">
        <v>4.5454545454545497E-2</v>
      </c>
    </row>
    <row r="612" spans="1:12">
      <c r="A612" t="s">
        <v>421</v>
      </c>
      <c r="B612">
        <v>6</v>
      </c>
      <c r="C612">
        <v>30</v>
      </c>
      <c r="D612">
        <v>31</v>
      </c>
      <c r="E612">
        <v>5</v>
      </c>
      <c r="F612">
        <v>16</v>
      </c>
      <c r="G612">
        <v>8</v>
      </c>
      <c r="H612">
        <v>2</v>
      </c>
      <c r="I612">
        <v>0.16129032258064499</v>
      </c>
      <c r="J612">
        <v>0.51612903225806495</v>
      </c>
      <c r="K612">
        <v>0.25806451612903197</v>
      </c>
      <c r="L612" s="38">
        <v>6.4516129032258104E-2</v>
      </c>
    </row>
    <row r="613" spans="1:12">
      <c r="A613" t="s">
        <v>421</v>
      </c>
      <c r="B613">
        <v>6</v>
      </c>
      <c r="C613">
        <v>31</v>
      </c>
      <c r="D613">
        <v>293</v>
      </c>
      <c r="E613">
        <v>19</v>
      </c>
      <c r="F613">
        <v>89</v>
      </c>
      <c r="G613">
        <v>139</v>
      </c>
      <c r="H613">
        <v>46</v>
      </c>
      <c r="I613" s="38">
        <v>6.4846416382252595E-2</v>
      </c>
      <c r="J613">
        <v>0.30375426621160401</v>
      </c>
      <c r="K613">
        <v>0.47440273037542702</v>
      </c>
      <c r="L613">
        <v>0.15699658703071701</v>
      </c>
    </row>
    <row r="614" spans="1:12">
      <c r="A614" t="s">
        <v>421</v>
      </c>
      <c r="B614">
        <v>6</v>
      </c>
      <c r="C614">
        <v>32</v>
      </c>
      <c r="D614">
        <v>136</v>
      </c>
      <c r="E614">
        <v>11</v>
      </c>
      <c r="F614">
        <v>48</v>
      </c>
      <c r="G614">
        <v>64</v>
      </c>
      <c r="H614">
        <v>13</v>
      </c>
      <c r="I614" s="38">
        <v>8.0882352941176502E-2</v>
      </c>
      <c r="J614">
        <v>0.35294117647058798</v>
      </c>
      <c r="K614">
        <v>0.47058823529411797</v>
      </c>
      <c r="L614" s="38">
        <v>9.5588235294117599E-2</v>
      </c>
    </row>
    <row r="615" spans="1:12">
      <c r="A615" t="s">
        <v>421</v>
      </c>
      <c r="B615">
        <v>6</v>
      </c>
      <c r="C615">
        <v>33</v>
      </c>
      <c r="D615">
        <v>1222</v>
      </c>
      <c r="E615">
        <v>492</v>
      </c>
      <c r="F615">
        <v>560</v>
      </c>
      <c r="G615">
        <v>148</v>
      </c>
      <c r="H615">
        <v>22</v>
      </c>
      <c r="I615">
        <v>0.40261865793780699</v>
      </c>
      <c r="J615">
        <v>0.45826513911620298</v>
      </c>
      <c r="K615">
        <v>0.121112929623568</v>
      </c>
      <c r="L615" s="38">
        <v>1.8003273322422301E-2</v>
      </c>
    </row>
    <row r="616" spans="1:12">
      <c r="A616" t="s">
        <v>421</v>
      </c>
      <c r="B616">
        <v>6</v>
      </c>
      <c r="C616">
        <v>34</v>
      </c>
      <c r="D616">
        <v>36</v>
      </c>
      <c r="E616">
        <v>15</v>
      </c>
      <c r="F616">
        <v>15</v>
      </c>
      <c r="G616">
        <v>5</v>
      </c>
      <c r="H616">
        <v>1</v>
      </c>
      <c r="I616">
        <v>0.41666666666666702</v>
      </c>
      <c r="J616">
        <v>0.41666666666666702</v>
      </c>
      <c r="K616">
        <v>0.13888888888888901</v>
      </c>
      <c r="L616" s="38">
        <v>2.7777777777777801E-2</v>
      </c>
    </row>
    <row r="617" spans="1:12">
      <c r="A617" t="s">
        <v>421</v>
      </c>
      <c r="B617">
        <v>6</v>
      </c>
      <c r="C617">
        <v>35</v>
      </c>
      <c r="D617">
        <v>50</v>
      </c>
      <c r="E617">
        <v>14</v>
      </c>
      <c r="F617">
        <v>21</v>
      </c>
      <c r="G617">
        <v>9</v>
      </c>
      <c r="H617">
        <v>6</v>
      </c>
      <c r="I617">
        <v>0.28000000000000003</v>
      </c>
      <c r="J617">
        <v>0.42</v>
      </c>
      <c r="K617">
        <v>0.18</v>
      </c>
      <c r="L617">
        <v>0.12</v>
      </c>
    </row>
    <row r="618" spans="1:12">
      <c r="A618" t="s">
        <v>421</v>
      </c>
      <c r="B618">
        <v>6</v>
      </c>
      <c r="C618">
        <v>36</v>
      </c>
      <c r="D618">
        <v>114</v>
      </c>
      <c r="E618">
        <v>11</v>
      </c>
      <c r="F618">
        <v>55</v>
      </c>
      <c r="G618">
        <v>44</v>
      </c>
      <c r="H618">
        <v>4</v>
      </c>
      <c r="I618" s="38">
        <v>9.6491228070175405E-2</v>
      </c>
      <c r="J618">
        <v>0.48245614035087703</v>
      </c>
      <c r="K618">
        <v>0.38596491228070201</v>
      </c>
      <c r="L618" s="38">
        <v>3.5087719298245598E-2</v>
      </c>
    </row>
    <row r="619" spans="1:12">
      <c r="A619" t="s">
        <v>421</v>
      </c>
      <c r="B619">
        <v>6</v>
      </c>
      <c r="C619">
        <v>37</v>
      </c>
      <c r="D619">
        <v>132</v>
      </c>
      <c r="E619">
        <v>13</v>
      </c>
      <c r="F619">
        <v>42</v>
      </c>
      <c r="G619">
        <v>56</v>
      </c>
      <c r="H619">
        <v>21</v>
      </c>
      <c r="I619" s="38">
        <v>9.8484848484848495E-2</v>
      </c>
      <c r="J619">
        <v>0.31818181818181801</v>
      </c>
      <c r="K619">
        <v>0.42424242424242398</v>
      </c>
      <c r="L619">
        <v>0.15909090909090901</v>
      </c>
    </row>
    <row r="620" spans="1:12">
      <c r="A620" t="s">
        <v>421</v>
      </c>
      <c r="B620">
        <v>6</v>
      </c>
      <c r="C620">
        <v>38</v>
      </c>
      <c r="D620">
        <v>2</v>
      </c>
      <c r="E620">
        <v>1</v>
      </c>
      <c r="F620">
        <v>1</v>
      </c>
      <c r="G620">
        <v>0</v>
      </c>
      <c r="H620">
        <v>0</v>
      </c>
      <c r="I620" t="s">
        <v>38</v>
      </c>
      <c r="J620" t="s">
        <v>38</v>
      </c>
      <c r="K620" t="s">
        <v>38</v>
      </c>
      <c r="L620" t="s">
        <v>38</v>
      </c>
    </row>
    <row r="621" spans="1:12">
      <c r="A621" t="s">
        <v>421</v>
      </c>
      <c r="B621">
        <v>6</v>
      </c>
      <c r="C621">
        <v>39</v>
      </c>
      <c r="D621">
        <v>45</v>
      </c>
      <c r="E621">
        <v>18</v>
      </c>
      <c r="F621">
        <v>24</v>
      </c>
      <c r="G621">
        <v>1</v>
      </c>
      <c r="H621">
        <v>2</v>
      </c>
      <c r="I621">
        <v>0.4</v>
      </c>
      <c r="J621">
        <v>0.53333333333333299</v>
      </c>
      <c r="K621" s="38">
        <v>2.2222222222222199E-2</v>
      </c>
      <c r="L621" s="38">
        <v>4.4444444444444398E-2</v>
      </c>
    </row>
    <row r="622" spans="1:12">
      <c r="A622" t="s">
        <v>421</v>
      </c>
      <c r="B622">
        <v>6</v>
      </c>
      <c r="C622">
        <v>40</v>
      </c>
      <c r="D622">
        <v>12</v>
      </c>
      <c r="E622">
        <v>5</v>
      </c>
      <c r="F622">
        <v>5</v>
      </c>
      <c r="G622">
        <v>2</v>
      </c>
      <c r="H622">
        <v>0</v>
      </c>
      <c r="I622">
        <v>0.41666666666666702</v>
      </c>
      <c r="J622">
        <v>0.41666666666666702</v>
      </c>
      <c r="K622">
        <v>0.16666666666666699</v>
      </c>
      <c r="L622">
        <v>0</v>
      </c>
    </row>
    <row r="623" spans="1:12">
      <c r="A623" t="s">
        <v>421</v>
      </c>
      <c r="B623">
        <v>6</v>
      </c>
      <c r="C623">
        <v>42</v>
      </c>
      <c r="D623">
        <v>96</v>
      </c>
      <c r="E623">
        <v>33</v>
      </c>
      <c r="F623">
        <v>48</v>
      </c>
      <c r="G623">
        <v>12</v>
      </c>
      <c r="H623">
        <v>3</v>
      </c>
      <c r="I623">
        <v>0.34375</v>
      </c>
      <c r="J623">
        <v>0.5</v>
      </c>
      <c r="K623">
        <v>0.125</v>
      </c>
      <c r="L623">
        <v>3.125E-2</v>
      </c>
    </row>
    <row r="624" spans="1:12">
      <c r="A624" t="s">
        <v>421</v>
      </c>
      <c r="B624">
        <v>6</v>
      </c>
      <c r="C624">
        <v>43</v>
      </c>
      <c r="D624">
        <v>10</v>
      </c>
      <c r="E624">
        <v>6</v>
      </c>
      <c r="F624">
        <v>3</v>
      </c>
      <c r="G624">
        <v>1</v>
      </c>
      <c r="H624">
        <v>0</v>
      </c>
      <c r="I624">
        <v>0.6</v>
      </c>
      <c r="J624">
        <v>0.3</v>
      </c>
      <c r="K624">
        <v>0.1</v>
      </c>
      <c r="L624">
        <v>0</v>
      </c>
    </row>
    <row r="625" spans="1:12">
      <c r="A625" t="s">
        <v>421</v>
      </c>
      <c r="B625">
        <v>6</v>
      </c>
      <c r="C625">
        <v>44</v>
      </c>
      <c r="D625">
        <v>9</v>
      </c>
      <c r="E625">
        <v>6</v>
      </c>
      <c r="F625">
        <v>1</v>
      </c>
      <c r="G625">
        <v>2</v>
      </c>
      <c r="H625">
        <v>0</v>
      </c>
      <c r="I625">
        <v>0.66666666666666696</v>
      </c>
      <c r="J625">
        <v>0.11111111111111099</v>
      </c>
      <c r="K625">
        <v>0.22222222222222199</v>
      </c>
      <c r="L625">
        <v>0</v>
      </c>
    </row>
    <row r="626" spans="1:12">
      <c r="A626" t="s">
        <v>421</v>
      </c>
      <c r="B626">
        <v>6</v>
      </c>
      <c r="C626">
        <v>45</v>
      </c>
      <c r="D626">
        <v>49</v>
      </c>
      <c r="E626">
        <v>3</v>
      </c>
      <c r="F626">
        <v>10</v>
      </c>
      <c r="G626">
        <v>32</v>
      </c>
      <c r="H626">
        <v>4</v>
      </c>
      <c r="I626" s="38">
        <v>6.1224489795918401E-2</v>
      </c>
      <c r="J626">
        <v>0.20408163265306101</v>
      </c>
      <c r="K626">
        <v>0.65306122448979598</v>
      </c>
      <c r="L626" s="38">
        <v>8.1632653061224497E-2</v>
      </c>
    </row>
    <row r="627" spans="1:12">
      <c r="A627" t="s">
        <v>421</v>
      </c>
      <c r="B627">
        <v>6</v>
      </c>
      <c r="C627">
        <v>46</v>
      </c>
      <c r="D627">
        <v>10</v>
      </c>
      <c r="E627">
        <v>0</v>
      </c>
      <c r="F627">
        <v>4</v>
      </c>
      <c r="G627">
        <v>6</v>
      </c>
      <c r="H627">
        <v>0</v>
      </c>
      <c r="I627">
        <v>0</v>
      </c>
      <c r="J627">
        <v>0.4</v>
      </c>
      <c r="K627">
        <v>0.6</v>
      </c>
      <c r="L627">
        <v>0</v>
      </c>
    </row>
    <row r="628" spans="1:12">
      <c r="A628" t="s">
        <v>421</v>
      </c>
      <c r="B628">
        <v>6</v>
      </c>
      <c r="C628">
        <v>47</v>
      </c>
      <c r="D628">
        <v>26</v>
      </c>
      <c r="E628">
        <v>8</v>
      </c>
      <c r="F628">
        <v>13</v>
      </c>
      <c r="G628">
        <v>5</v>
      </c>
      <c r="H628">
        <v>0</v>
      </c>
      <c r="I628">
        <v>0.30769230769230799</v>
      </c>
      <c r="J628">
        <v>0.5</v>
      </c>
      <c r="K628">
        <v>0.19230769230769201</v>
      </c>
      <c r="L628">
        <v>0</v>
      </c>
    </row>
    <row r="629" spans="1:12">
      <c r="A629" t="s">
        <v>421</v>
      </c>
      <c r="B629">
        <v>6</v>
      </c>
      <c r="C629">
        <v>48</v>
      </c>
      <c r="D629">
        <v>52</v>
      </c>
      <c r="E629">
        <v>24</v>
      </c>
      <c r="F629">
        <v>23</v>
      </c>
      <c r="G629">
        <v>4</v>
      </c>
      <c r="H629">
        <v>1</v>
      </c>
      <c r="I629">
        <v>0.46153846153846201</v>
      </c>
      <c r="J629">
        <v>0.44230769230769201</v>
      </c>
      <c r="K629" s="38">
        <v>7.69230769230769E-2</v>
      </c>
      <c r="L629" s="38">
        <v>1.9230769230769201E-2</v>
      </c>
    </row>
    <row r="630" spans="1:12">
      <c r="A630" t="s">
        <v>421</v>
      </c>
      <c r="B630">
        <v>6</v>
      </c>
      <c r="C630">
        <v>49</v>
      </c>
      <c r="D630">
        <v>36</v>
      </c>
      <c r="E630">
        <v>9</v>
      </c>
      <c r="F630">
        <v>20</v>
      </c>
      <c r="G630">
        <v>5</v>
      </c>
      <c r="H630">
        <v>2</v>
      </c>
      <c r="I630">
        <v>0.25</v>
      </c>
      <c r="J630">
        <v>0.55555555555555602</v>
      </c>
      <c r="K630">
        <v>0.13888888888888901</v>
      </c>
      <c r="L630" s="38">
        <v>5.5555555555555601E-2</v>
      </c>
    </row>
    <row r="631" spans="1:12">
      <c r="A631" t="s">
        <v>421</v>
      </c>
      <c r="B631">
        <v>6</v>
      </c>
      <c r="C631">
        <v>50</v>
      </c>
      <c r="D631">
        <v>7</v>
      </c>
      <c r="E631">
        <v>3</v>
      </c>
      <c r="F631">
        <v>2</v>
      </c>
      <c r="G631">
        <v>2</v>
      </c>
      <c r="H631">
        <v>0</v>
      </c>
      <c r="I631">
        <v>0.42857142857142899</v>
      </c>
      <c r="J631">
        <v>0.28571428571428598</v>
      </c>
      <c r="K631">
        <v>0.28571428571428598</v>
      </c>
      <c r="L631">
        <v>0</v>
      </c>
    </row>
    <row r="632" spans="1:12">
      <c r="A632" t="s">
        <v>421</v>
      </c>
      <c r="B632">
        <v>6</v>
      </c>
      <c r="C632">
        <v>51</v>
      </c>
      <c r="D632">
        <v>17</v>
      </c>
      <c r="E632">
        <v>1</v>
      </c>
      <c r="F632">
        <v>5</v>
      </c>
      <c r="G632">
        <v>10</v>
      </c>
      <c r="H632">
        <v>1</v>
      </c>
      <c r="I632" s="38">
        <v>5.8823529411764698E-2</v>
      </c>
      <c r="J632">
        <v>0.29411764705882398</v>
      </c>
      <c r="K632">
        <v>0.58823529411764697</v>
      </c>
      <c r="L632" s="38">
        <v>5.8823529411764698E-2</v>
      </c>
    </row>
    <row r="633" spans="1:12">
      <c r="A633" t="s">
        <v>421</v>
      </c>
      <c r="B633">
        <v>6</v>
      </c>
      <c r="C633">
        <v>52</v>
      </c>
      <c r="D633">
        <v>78</v>
      </c>
      <c r="E633">
        <v>24</v>
      </c>
      <c r="F633">
        <v>32</v>
      </c>
      <c r="G633">
        <v>18</v>
      </c>
      <c r="H633">
        <v>4</v>
      </c>
      <c r="I633">
        <v>0.30769230769230799</v>
      </c>
      <c r="J633">
        <v>0.41025641025641002</v>
      </c>
      <c r="K633">
        <v>0.230769230769231</v>
      </c>
      <c r="L633" s="38">
        <v>5.1282051282051301E-2</v>
      </c>
    </row>
    <row r="634" spans="1:12">
      <c r="A634" t="s">
        <v>421</v>
      </c>
      <c r="B634">
        <v>6</v>
      </c>
      <c r="C634">
        <v>53</v>
      </c>
      <c r="D634">
        <v>2</v>
      </c>
      <c r="E634">
        <v>1</v>
      </c>
      <c r="F634">
        <v>1</v>
      </c>
      <c r="G634">
        <v>0</v>
      </c>
      <c r="H634">
        <v>0</v>
      </c>
      <c r="I634" t="s">
        <v>38</v>
      </c>
      <c r="J634" t="s">
        <v>38</v>
      </c>
      <c r="K634" t="s">
        <v>38</v>
      </c>
      <c r="L634" t="s">
        <v>38</v>
      </c>
    </row>
    <row r="635" spans="1:12">
      <c r="A635" t="s">
        <v>421</v>
      </c>
      <c r="B635">
        <v>6</v>
      </c>
      <c r="C635">
        <v>54</v>
      </c>
      <c r="D635">
        <v>25</v>
      </c>
      <c r="E635">
        <v>0</v>
      </c>
      <c r="F635">
        <v>4</v>
      </c>
      <c r="G635">
        <v>13</v>
      </c>
      <c r="H635">
        <v>8</v>
      </c>
      <c r="I635">
        <v>0</v>
      </c>
      <c r="J635">
        <v>0.16</v>
      </c>
      <c r="K635">
        <v>0.52</v>
      </c>
      <c r="L635">
        <v>0.32</v>
      </c>
    </row>
    <row r="636" spans="1:12">
      <c r="A636" t="s">
        <v>421</v>
      </c>
      <c r="B636">
        <v>6</v>
      </c>
      <c r="C636">
        <v>55</v>
      </c>
      <c r="D636">
        <v>18</v>
      </c>
      <c r="E636">
        <v>0</v>
      </c>
      <c r="F636">
        <v>6</v>
      </c>
      <c r="G636">
        <v>10</v>
      </c>
      <c r="H636">
        <v>2</v>
      </c>
      <c r="I636">
        <v>0</v>
      </c>
      <c r="J636">
        <v>0.33333333333333298</v>
      </c>
      <c r="K636">
        <v>0.55555555555555602</v>
      </c>
      <c r="L636">
        <v>0.11111111111111099</v>
      </c>
    </row>
    <row r="637" spans="1:12">
      <c r="A637" t="s">
        <v>421</v>
      </c>
      <c r="B637">
        <v>6</v>
      </c>
      <c r="C637">
        <v>56</v>
      </c>
      <c r="D637">
        <v>21</v>
      </c>
      <c r="E637">
        <v>4</v>
      </c>
      <c r="F637">
        <v>10</v>
      </c>
      <c r="G637">
        <v>7</v>
      </c>
      <c r="H637">
        <v>0</v>
      </c>
      <c r="I637">
        <v>0.19047619047618999</v>
      </c>
      <c r="J637">
        <v>0.476190476190476</v>
      </c>
      <c r="K637">
        <v>0.33333333333333298</v>
      </c>
      <c r="L637">
        <v>0</v>
      </c>
    </row>
    <row r="638" spans="1:12">
      <c r="A638" t="s">
        <v>421</v>
      </c>
      <c r="B638">
        <v>7</v>
      </c>
      <c r="C638">
        <v>2</v>
      </c>
      <c r="D638">
        <v>34</v>
      </c>
      <c r="E638">
        <v>11</v>
      </c>
      <c r="F638">
        <v>22</v>
      </c>
      <c r="G638">
        <v>1</v>
      </c>
      <c r="H638">
        <v>0</v>
      </c>
      <c r="I638">
        <v>0.32352941176470601</v>
      </c>
      <c r="J638">
        <v>0.64705882352941202</v>
      </c>
      <c r="K638" s="38">
        <v>2.9411764705882401E-2</v>
      </c>
      <c r="L638">
        <v>0</v>
      </c>
    </row>
    <row r="639" spans="1:12">
      <c r="A639" t="s">
        <v>421</v>
      </c>
      <c r="B639">
        <v>7</v>
      </c>
      <c r="C639">
        <v>3</v>
      </c>
      <c r="D639">
        <v>34</v>
      </c>
      <c r="E639">
        <v>10</v>
      </c>
      <c r="F639">
        <v>17</v>
      </c>
      <c r="G639">
        <v>5</v>
      </c>
      <c r="H639">
        <v>2</v>
      </c>
      <c r="I639">
        <v>0.29411764705882398</v>
      </c>
      <c r="J639">
        <v>0.5</v>
      </c>
      <c r="K639">
        <v>0.14705882352941199</v>
      </c>
      <c r="L639" s="38">
        <v>5.8823529411764698E-2</v>
      </c>
    </row>
    <row r="640" spans="1:12">
      <c r="A640" t="s">
        <v>421</v>
      </c>
      <c r="B640">
        <v>7</v>
      </c>
      <c r="C640">
        <v>4</v>
      </c>
      <c r="D640">
        <v>2</v>
      </c>
      <c r="E640">
        <v>0</v>
      </c>
      <c r="F640">
        <v>2</v>
      </c>
      <c r="G640">
        <v>0</v>
      </c>
      <c r="H640">
        <v>0</v>
      </c>
      <c r="I640" t="s">
        <v>38</v>
      </c>
      <c r="J640" t="s">
        <v>38</v>
      </c>
      <c r="K640" t="s">
        <v>38</v>
      </c>
      <c r="L640" t="s">
        <v>38</v>
      </c>
    </row>
    <row r="641" spans="1:12">
      <c r="A641" t="s">
        <v>421</v>
      </c>
      <c r="B641">
        <v>7</v>
      </c>
      <c r="C641">
        <v>5</v>
      </c>
      <c r="D641">
        <v>3667</v>
      </c>
      <c r="E641">
        <v>1265</v>
      </c>
      <c r="F641">
        <v>1818</v>
      </c>
      <c r="G641">
        <v>435</v>
      </c>
      <c r="H641">
        <v>149</v>
      </c>
      <c r="I641">
        <v>0.34496863921461701</v>
      </c>
      <c r="J641">
        <v>0.495773111535315</v>
      </c>
      <c r="K641">
        <v>0.118625579492773</v>
      </c>
      <c r="L641" s="38">
        <v>4.06326697572948E-2</v>
      </c>
    </row>
    <row r="642" spans="1:12">
      <c r="A642" t="s">
        <v>421</v>
      </c>
      <c r="B642">
        <v>7</v>
      </c>
      <c r="C642">
        <v>6</v>
      </c>
      <c r="D642">
        <v>23</v>
      </c>
      <c r="E642">
        <v>5</v>
      </c>
      <c r="F642">
        <v>16</v>
      </c>
      <c r="G642">
        <v>2</v>
      </c>
      <c r="H642">
        <v>0</v>
      </c>
      <c r="I642">
        <v>0.217391304347826</v>
      </c>
      <c r="J642">
        <v>0.69565217391304301</v>
      </c>
      <c r="K642" s="38">
        <v>8.6956521739130405E-2</v>
      </c>
      <c r="L642">
        <v>0</v>
      </c>
    </row>
    <row r="643" spans="1:12">
      <c r="A643" t="s">
        <v>421</v>
      </c>
      <c r="B643">
        <v>7</v>
      </c>
      <c r="C643">
        <v>7</v>
      </c>
      <c r="D643">
        <v>101</v>
      </c>
      <c r="E643">
        <v>7</v>
      </c>
      <c r="F643">
        <v>42</v>
      </c>
      <c r="G643">
        <v>32</v>
      </c>
      <c r="H643">
        <v>20</v>
      </c>
      <c r="I643" s="38">
        <v>6.9306930693069299E-2</v>
      </c>
      <c r="J643">
        <v>0.41584158415841599</v>
      </c>
      <c r="K643">
        <v>0.316831683168317</v>
      </c>
      <c r="L643">
        <v>0.198019801980198</v>
      </c>
    </row>
    <row r="644" spans="1:12">
      <c r="A644" t="s">
        <v>421</v>
      </c>
      <c r="B644">
        <v>7</v>
      </c>
      <c r="C644">
        <v>8</v>
      </c>
      <c r="D644">
        <v>13</v>
      </c>
      <c r="E644">
        <v>2</v>
      </c>
      <c r="F644">
        <v>10</v>
      </c>
      <c r="G644">
        <v>0</v>
      </c>
      <c r="H644">
        <v>1</v>
      </c>
      <c r="I644">
        <v>0.15384615384615399</v>
      </c>
      <c r="J644">
        <v>0.76923076923076905</v>
      </c>
      <c r="K644">
        <v>0</v>
      </c>
      <c r="L644" s="38">
        <v>7.69230769230769E-2</v>
      </c>
    </row>
    <row r="645" spans="1:12">
      <c r="A645" t="s">
        <v>421</v>
      </c>
      <c r="B645">
        <v>7</v>
      </c>
      <c r="C645">
        <v>9</v>
      </c>
      <c r="D645">
        <v>11</v>
      </c>
      <c r="E645">
        <v>2</v>
      </c>
      <c r="F645">
        <v>5</v>
      </c>
      <c r="G645">
        <v>3</v>
      </c>
      <c r="H645">
        <v>1</v>
      </c>
      <c r="I645">
        <v>0.18181818181818199</v>
      </c>
      <c r="J645">
        <v>0.45454545454545497</v>
      </c>
      <c r="K645">
        <v>0.27272727272727298</v>
      </c>
      <c r="L645" s="38">
        <v>9.0909090909090898E-2</v>
      </c>
    </row>
    <row r="646" spans="1:12">
      <c r="A646" t="s">
        <v>421</v>
      </c>
      <c r="B646">
        <v>7</v>
      </c>
      <c r="C646">
        <v>10</v>
      </c>
      <c r="D646">
        <v>6</v>
      </c>
      <c r="E646">
        <v>2</v>
      </c>
      <c r="F646">
        <v>4</v>
      </c>
      <c r="G646">
        <v>0</v>
      </c>
      <c r="H646">
        <v>0</v>
      </c>
      <c r="I646" t="s">
        <v>40</v>
      </c>
      <c r="J646" t="s">
        <v>39</v>
      </c>
      <c r="K646">
        <v>0</v>
      </c>
      <c r="L646">
        <v>0</v>
      </c>
    </row>
    <row r="647" spans="1:12">
      <c r="A647" t="s">
        <v>421</v>
      </c>
      <c r="B647">
        <v>7</v>
      </c>
      <c r="C647">
        <v>11</v>
      </c>
      <c r="D647">
        <v>41</v>
      </c>
      <c r="E647">
        <v>17</v>
      </c>
      <c r="F647">
        <v>16</v>
      </c>
      <c r="G647">
        <v>7</v>
      </c>
      <c r="H647">
        <v>1</v>
      </c>
      <c r="I647">
        <v>0.41463414634146301</v>
      </c>
      <c r="J647">
        <v>0.39024390243902402</v>
      </c>
      <c r="K647">
        <v>0.17073170731707299</v>
      </c>
      <c r="L647">
        <v>2.4390243902439001E-2</v>
      </c>
    </row>
    <row r="648" spans="1:12">
      <c r="A648" t="s">
        <v>421</v>
      </c>
      <c r="B648">
        <v>7</v>
      </c>
      <c r="C648">
        <v>12</v>
      </c>
      <c r="D648">
        <v>33</v>
      </c>
      <c r="E648">
        <v>15</v>
      </c>
      <c r="F648">
        <v>16</v>
      </c>
      <c r="G648">
        <v>2</v>
      </c>
      <c r="H648">
        <v>0</v>
      </c>
      <c r="I648">
        <v>0.45454545454545497</v>
      </c>
      <c r="J648">
        <v>0.48484848484848497</v>
      </c>
      <c r="K648" s="38">
        <v>6.0606060606060601E-2</v>
      </c>
      <c r="L648">
        <v>0</v>
      </c>
    </row>
    <row r="649" spans="1:12">
      <c r="A649" t="s">
        <v>421</v>
      </c>
      <c r="B649">
        <v>7</v>
      </c>
      <c r="C649">
        <v>13</v>
      </c>
      <c r="D649">
        <v>54</v>
      </c>
      <c r="E649">
        <v>26</v>
      </c>
      <c r="F649">
        <v>20</v>
      </c>
      <c r="G649">
        <v>6</v>
      </c>
      <c r="H649">
        <v>2</v>
      </c>
      <c r="I649">
        <v>0.48148148148148101</v>
      </c>
      <c r="J649">
        <v>0.37037037037037002</v>
      </c>
      <c r="K649">
        <v>0.11111111111111099</v>
      </c>
      <c r="L649">
        <v>3.7037037037037E-2</v>
      </c>
    </row>
    <row r="650" spans="1:12">
      <c r="A650" t="s">
        <v>421</v>
      </c>
      <c r="B650">
        <v>7</v>
      </c>
      <c r="C650">
        <v>14</v>
      </c>
      <c r="D650">
        <v>95</v>
      </c>
      <c r="E650">
        <v>32</v>
      </c>
      <c r="F650">
        <v>44</v>
      </c>
      <c r="G650">
        <v>14</v>
      </c>
      <c r="H650">
        <v>5</v>
      </c>
      <c r="I650">
        <v>0.336842105263158</v>
      </c>
      <c r="J650">
        <v>0.46315789473684199</v>
      </c>
      <c r="K650">
        <v>0.14736842105263201</v>
      </c>
      <c r="L650" s="38">
        <v>5.2631578947368397E-2</v>
      </c>
    </row>
    <row r="651" spans="1:12">
      <c r="A651" t="s">
        <v>421</v>
      </c>
      <c r="B651">
        <v>7</v>
      </c>
      <c r="C651">
        <v>15</v>
      </c>
      <c r="D651">
        <v>29</v>
      </c>
      <c r="E651">
        <v>5</v>
      </c>
      <c r="F651">
        <v>15</v>
      </c>
      <c r="G651">
        <v>6</v>
      </c>
      <c r="H651">
        <v>3</v>
      </c>
      <c r="I651">
        <v>0.17241379310344801</v>
      </c>
      <c r="J651">
        <v>0.51724137931034497</v>
      </c>
      <c r="K651">
        <v>0.20689655172413801</v>
      </c>
      <c r="L651">
        <v>0.10344827586206901</v>
      </c>
    </row>
    <row r="652" spans="1:12">
      <c r="A652" t="s">
        <v>421</v>
      </c>
      <c r="B652">
        <v>7</v>
      </c>
      <c r="C652">
        <v>16</v>
      </c>
      <c r="D652">
        <v>1045</v>
      </c>
      <c r="E652">
        <v>344</v>
      </c>
      <c r="F652">
        <v>532</v>
      </c>
      <c r="G652">
        <v>131</v>
      </c>
      <c r="H652">
        <v>38</v>
      </c>
      <c r="I652">
        <v>0.32918660287081303</v>
      </c>
      <c r="J652">
        <v>0.50909090909090904</v>
      </c>
      <c r="K652">
        <v>0.125358851674641</v>
      </c>
      <c r="L652" s="38">
        <v>3.6363636363636397E-2</v>
      </c>
    </row>
    <row r="653" spans="1:12">
      <c r="A653" t="s">
        <v>421</v>
      </c>
      <c r="B653">
        <v>7</v>
      </c>
      <c r="C653">
        <v>17</v>
      </c>
      <c r="D653">
        <v>285</v>
      </c>
      <c r="E653">
        <v>135</v>
      </c>
      <c r="F653">
        <v>125</v>
      </c>
      <c r="G653">
        <v>20</v>
      </c>
      <c r="H653">
        <v>5</v>
      </c>
      <c r="I653">
        <v>0.47368421052631599</v>
      </c>
      <c r="J653">
        <v>0.43859649122806998</v>
      </c>
      <c r="K653" s="38">
        <v>7.0175438596491196E-2</v>
      </c>
      <c r="L653" s="38">
        <v>1.7543859649122799E-2</v>
      </c>
    </row>
    <row r="654" spans="1:12">
      <c r="A654" t="s">
        <v>421</v>
      </c>
      <c r="B654">
        <v>7</v>
      </c>
      <c r="C654">
        <v>18</v>
      </c>
      <c r="D654">
        <v>20</v>
      </c>
      <c r="E654">
        <v>11</v>
      </c>
      <c r="F654">
        <v>9</v>
      </c>
      <c r="G654">
        <v>0</v>
      </c>
      <c r="H654">
        <v>0</v>
      </c>
      <c r="I654">
        <v>0.55000000000000004</v>
      </c>
      <c r="J654">
        <v>0.45</v>
      </c>
      <c r="K654">
        <v>0</v>
      </c>
      <c r="L654">
        <v>0</v>
      </c>
    </row>
    <row r="655" spans="1:12">
      <c r="A655" t="s">
        <v>421</v>
      </c>
      <c r="B655">
        <v>7</v>
      </c>
      <c r="C655">
        <v>19</v>
      </c>
      <c r="D655">
        <v>15</v>
      </c>
      <c r="E655">
        <v>4</v>
      </c>
      <c r="F655">
        <v>8</v>
      </c>
      <c r="G655">
        <v>1</v>
      </c>
      <c r="H655">
        <v>2</v>
      </c>
      <c r="I655">
        <v>0.266666666666667</v>
      </c>
      <c r="J655">
        <v>0.53333333333333299</v>
      </c>
      <c r="K655" s="38">
        <v>6.6666666666666693E-2</v>
      </c>
      <c r="L655">
        <v>0.133333333333333</v>
      </c>
    </row>
    <row r="656" spans="1:12">
      <c r="A656" t="s">
        <v>421</v>
      </c>
      <c r="B656">
        <v>7</v>
      </c>
      <c r="C656">
        <v>20</v>
      </c>
      <c r="D656">
        <v>8</v>
      </c>
      <c r="E656">
        <v>1</v>
      </c>
      <c r="F656">
        <v>6</v>
      </c>
      <c r="G656">
        <v>1</v>
      </c>
      <c r="H656">
        <v>0</v>
      </c>
      <c r="I656">
        <v>0.125</v>
      </c>
      <c r="J656">
        <v>0.75</v>
      </c>
      <c r="K656">
        <v>0.125</v>
      </c>
      <c r="L656">
        <v>0</v>
      </c>
    </row>
    <row r="657" spans="1:12">
      <c r="A657" t="s">
        <v>421</v>
      </c>
      <c r="B657">
        <v>7</v>
      </c>
      <c r="C657">
        <v>21</v>
      </c>
      <c r="D657">
        <v>26</v>
      </c>
      <c r="E657">
        <v>7</v>
      </c>
      <c r="F657">
        <v>11</v>
      </c>
      <c r="G657">
        <v>6</v>
      </c>
      <c r="H657">
        <v>2</v>
      </c>
      <c r="I657">
        <v>0.269230769230769</v>
      </c>
      <c r="J657">
        <v>0.42307692307692302</v>
      </c>
      <c r="K657">
        <v>0.230769230769231</v>
      </c>
      <c r="L657" s="38">
        <v>7.69230769230769E-2</v>
      </c>
    </row>
    <row r="658" spans="1:12">
      <c r="A658" t="s">
        <v>421</v>
      </c>
      <c r="B658">
        <v>7</v>
      </c>
      <c r="C658">
        <v>22</v>
      </c>
      <c r="D658">
        <v>384</v>
      </c>
      <c r="E658">
        <v>160</v>
      </c>
      <c r="F658">
        <v>163</v>
      </c>
      <c r="G658">
        <v>47</v>
      </c>
      <c r="H658">
        <v>14</v>
      </c>
      <c r="I658">
        <v>0.41666666666666702</v>
      </c>
      <c r="J658">
        <v>0.42447916666666702</v>
      </c>
      <c r="K658">
        <v>0.122395833333333</v>
      </c>
      <c r="L658" s="38">
        <v>3.6458333333333301E-2</v>
      </c>
    </row>
    <row r="659" spans="1:12">
      <c r="A659" t="s">
        <v>421</v>
      </c>
      <c r="B659">
        <v>7</v>
      </c>
      <c r="C659">
        <v>23</v>
      </c>
      <c r="D659">
        <v>1</v>
      </c>
      <c r="E659">
        <v>0</v>
      </c>
      <c r="F659">
        <v>1</v>
      </c>
      <c r="G659">
        <v>0</v>
      </c>
      <c r="H659">
        <v>0</v>
      </c>
      <c r="I659" t="s">
        <v>38</v>
      </c>
      <c r="J659" t="s">
        <v>38</v>
      </c>
      <c r="K659" t="s">
        <v>38</v>
      </c>
      <c r="L659" t="s">
        <v>38</v>
      </c>
    </row>
    <row r="660" spans="1:12">
      <c r="A660" t="s">
        <v>421</v>
      </c>
      <c r="B660">
        <v>7</v>
      </c>
      <c r="C660">
        <v>24</v>
      </c>
      <c r="D660">
        <v>713</v>
      </c>
      <c r="E660">
        <v>249</v>
      </c>
      <c r="F660">
        <v>383</v>
      </c>
      <c r="G660">
        <v>58</v>
      </c>
      <c r="H660">
        <v>23</v>
      </c>
      <c r="I660">
        <v>0.349228611500701</v>
      </c>
      <c r="J660">
        <v>0.53716690042075699</v>
      </c>
      <c r="K660" s="38">
        <v>8.1346423562412298E-2</v>
      </c>
      <c r="L660">
        <v>3.2258064516128997E-2</v>
      </c>
    </row>
    <row r="661" spans="1:12">
      <c r="A661" t="s">
        <v>421</v>
      </c>
      <c r="B661">
        <v>7</v>
      </c>
      <c r="C661">
        <v>25</v>
      </c>
      <c r="D661">
        <v>207</v>
      </c>
      <c r="E661">
        <v>61</v>
      </c>
      <c r="F661">
        <v>106</v>
      </c>
      <c r="G661">
        <v>32</v>
      </c>
      <c r="H661">
        <v>8</v>
      </c>
      <c r="I661">
        <v>0.29468599033816401</v>
      </c>
      <c r="J661">
        <v>0.51207729468598995</v>
      </c>
      <c r="K661">
        <v>0.15458937198067599</v>
      </c>
      <c r="L661" s="38">
        <v>3.8647342995169101E-2</v>
      </c>
    </row>
    <row r="662" spans="1:12">
      <c r="A662" t="s">
        <v>421</v>
      </c>
      <c r="B662">
        <v>7</v>
      </c>
      <c r="C662">
        <v>27</v>
      </c>
      <c r="D662">
        <v>9</v>
      </c>
      <c r="E662">
        <v>3</v>
      </c>
      <c r="F662">
        <v>4</v>
      </c>
      <c r="G662">
        <v>1</v>
      </c>
      <c r="H662">
        <v>1</v>
      </c>
      <c r="I662">
        <v>0.33333333333333298</v>
      </c>
      <c r="J662">
        <v>0.44444444444444398</v>
      </c>
      <c r="K662">
        <v>0.11111111111111099</v>
      </c>
      <c r="L662">
        <v>0.11111111111111099</v>
      </c>
    </row>
    <row r="663" spans="1:12">
      <c r="A663" t="s">
        <v>421</v>
      </c>
      <c r="B663">
        <v>7</v>
      </c>
      <c r="C663">
        <v>28</v>
      </c>
      <c r="D663">
        <v>182</v>
      </c>
      <c r="E663">
        <v>82</v>
      </c>
      <c r="F663">
        <v>85</v>
      </c>
      <c r="G663">
        <v>14</v>
      </c>
      <c r="H663">
        <v>1</v>
      </c>
      <c r="I663">
        <v>0.450549450549451</v>
      </c>
      <c r="J663">
        <v>0.46703296703296698</v>
      </c>
      <c r="K663" s="38">
        <v>7.69230769230769E-2</v>
      </c>
      <c r="L663" s="38">
        <v>5.4945054945054897E-3</v>
      </c>
    </row>
    <row r="664" spans="1:12">
      <c r="A664" t="s">
        <v>421</v>
      </c>
      <c r="B664">
        <v>7</v>
      </c>
      <c r="C664">
        <v>29</v>
      </c>
      <c r="D664">
        <v>30</v>
      </c>
      <c r="E664">
        <v>2</v>
      </c>
      <c r="F664">
        <v>9</v>
      </c>
      <c r="G664">
        <v>10</v>
      </c>
      <c r="H664">
        <v>9</v>
      </c>
      <c r="I664" s="38">
        <v>6.6666666666666693E-2</v>
      </c>
      <c r="J664">
        <v>0.3</v>
      </c>
      <c r="K664">
        <v>0.33333333333333298</v>
      </c>
      <c r="L664">
        <v>0.3</v>
      </c>
    </row>
    <row r="665" spans="1:12">
      <c r="A665" t="s">
        <v>421</v>
      </c>
      <c r="B665">
        <v>7</v>
      </c>
      <c r="C665">
        <v>30</v>
      </c>
      <c r="D665">
        <v>27</v>
      </c>
      <c r="E665">
        <v>3</v>
      </c>
      <c r="F665">
        <v>13</v>
      </c>
      <c r="G665">
        <v>8</v>
      </c>
      <c r="H665">
        <v>3</v>
      </c>
      <c r="I665">
        <v>0.11111111111111099</v>
      </c>
      <c r="J665">
        <v>0.48148148148148101</v>
      </c>
      <c r="K665">
        <v>0.296296296296296</v>
      </c>
      <c r="L665">
        <v>0.11111111111111099</v>
      </c>
    </row>
    <row r="666" spans="1:12">
      <c r="A666" t="s">
        <v>421</v>
      </c>
      <c r="B666">
        <v>7</v>
      </c>
      <c r="C666">
        <v>31</v>
      </c>
      <c r="D666">
        <v>292</v>
      </c>
      <c r="E666">
        <v>22</v>
      </c>
      <c r="F666">
        <v>124</v>
      </c>
      <c r="G666">
        <v>108</v>
      </c>
      <c r="H666">
        <v>38</v>
      </c>
      <c r="I666" s="38">
        <v>7.5342465753424695E-2</v>
      </c>
      <c r="J666">
        <v>0.42465753424657499</v>
      </c>
      <c r="K666">
        <v>0.36986301369863001</v>
      </c>
      <c r="L666">
        <v>0.13013698630136999</v>
      </c>
    </row>
    <row r="667" spans="1:12">
      <c r="A667" t="s">
        <v>421</v>
      </c>
      <c r="B667">
        <v>7</v>
      </c>
      <c r="C667">
        <v>32</v>
      </c>
      <c r="D667">
        <v>139</v>
      </c>
      <c r="E667">
        <v>6</v>
      </c>
      <c r="F667">
        <v>44</v>
      </c>
      <c r="G667">
        <v>59</v>
      </c>
      <c r="H667">
        <v>30</v>
      </c>
      <c r="I667" s="38">
        <v>4.3165467625899297E-2</v>
      </c>
      <c r="J667">
        <v>0.31654676258992798</v>
      </c>
      <c r="K667">
        <v>0.42446043165467601</v>
      </c>
      <c r="L667">
        <v>0.215827338129496</v>
      </c>
    </row>
    <row r="668" spans="1:12">
      <c r="A668" t="s">
        <v>421</v>
      </c>
      <c r="B668">
        <v>7</v>
      </c>
      <c r="C668">
        <v>33</v>
      </c>
      <c r="D668">
        <v>1260</v>
      </c>
      <c r="E668">
        <v>415</v>
      </c>
      <c r="F668">
        <v>642</v>
      </c>
      <c r="G668">
        <v>149</v>
      </c>
      <c r="H668">
        <v>54</v>
      </c>
      <c r="I668">
        <v>0.32936507936507903</v>
      </c>
      <c r="J668">
        <v>0.50952380952380905</v>
      </c>
      <c r="K668">
        <v>0.118253968253968</v>
      </c>
      <c r="L668" s="38">
        <v>4.2857142857142899E-2</v>
      </c>
    </row>
    <row r="669" spans="1:12">
      <c r="A669" t="s">
        <v>421</v>
      </c>
      <c r="B669">
        <v>7</v>
      </c>
      <c r="C669">
        <v>34</v>
      </c>
      <c r="D669">
        <v>27</v>
      </c>
      <c r="E669">
        <v>9</v>
      </c>
      <c r="F669">
        <v>13</v>
      </c>
      <c r="G669">
        <v>5</v>
      </c>
      <c r="H669">
        <v>0</v>
      </c>
      <c r="I669">
        <v>0.33333333333333298</v>
      </c>
      <c r="J669">
        <v>0.48148148148148101</v>
      </c>
      <c r="K669">
        <v>0.18518518518518501</v>
      </c>
      <c r="L669">
        <v>0</v>
      </c>
    </row>
    <row r="670" spans="1:12">
      <c r="A670" t="s">
        <v>421</v>
      </c>
      <c r="B670">
        <v>7</v>
      </c>
      <c r="C670">
        <v>35</v>
      </c>
      <c r="D670">
        <v>57</v>
      </c>
      <c r="E670">
        <v>10</v>
      </c>
      <c r="F670">
        <v>26</v>
      </c>
      <c r="G670">
        <v>15</v>
      </c>
      <c r="H670">
        <v>6</v>
      </c>
      <c r="I670">
        <v>0.175438596491228</v>
      </c>
      <c r="J670">
        <v>0.45614035087719301</v>
      </c>
      <c r="K670">
        <v>0.26315789473684198</v>
      </c>
      <c r="L670">
        <v>0.105263157894737</v>
      </c>
    </row>
    <row r="671" spans="1:12">
      <c r="A671" t="s">
        <v>421</v>
      </c>
      <c r="B671">
        <v>7</v>
      </c>
      <c r="C671">
        <v>36</v>
      </c>
      <c r="D671">
        <v>97</v>
      </c>
      <c r="E671">
        <v>12</v>
      </c>
      <c r="F671">
        <v>46</v>
      </c>
      <c r="G671">
        <v>27</v>
      </c>
      <c r="H671">
        <v>12</v>
      </c>
      <c r="I671">
        <v>0.123711340206186</v>
      </c>
      <c r="J671">
        <v>0.47422680412371099</v>
      </c>
      <c r="K671">
        <v>0.27835051546391798</v>
      </c>
      <c r="L671">
        <v>0.123711340206186</v>
      </c>
    </row>
    <row r="672" spans="1:12">
      <c r="A672" t="s">
        <v>421</v>
      </c>
      <c r="B672">
        <v>7</v>
      </c>
      <c r="C672">
        <v>37</v>
      </c>
      <c r="D672">
        <v>129</v>
      </c>
      <c r="E672">
        <v>7</v>
      </c>
      <c r="F672">
        <v>68</v>
      </c>
      <c r="G672">
        <v>40</v>
      </c>
      <c r="H672">
        <v>14</v>
      </c>
      <c r="I672" s="38">
        <v>5.4263565891472902E-2</v>
      </c>
      <c r="J672">
        <v>0.52713178294573604</v>
      </c>
      <c r="K672">
        <v>0.31007751937984501</v>
      </c>
      <c r="L672">
        <v>0.108527131782946</v>
      </c>
    </row>
    <row r="673" spans="1:12">
      <c r="A673" t="s">
        <v>421</v>
      </c>
      <c r="B673">
        <v>7</v>
      </c>
      <c r="C673">
        <v>38</v>
      </c>
      <c r="D673">
        <v>3</v>
      </c>
      <c r="E673">
        <v>1</v>
      </c>
      <c r="F673">
        <v>1</v>
      </c>
      <c r="G673">
        <v>1</v>
      </c>
      <c r="H673">
        <v>0</v>
      </c>
      <c r="I673" t="s">
        <v>38</v>
      </c>
      <c r="J673" t="s">
        <v>38</v>
      </c>
      <c r="K673" t="s">
        <v>38</v>
      </c>
      <c r="L673" t="s">
        <v>38</v>
      </c>
    </row>
    <row r="674" spans="1:12">
      <c r="A674" t="s">
        <v>421</v>
      </c>
      <c r="B674">
        <v>7</v>
      </c>
      <c r="C674">
        <v>39</v>
      </c>
      <c r="D674">
        <v>25</v>
      </c>
      <c r="E674">
        <v>12</v>
      </c>
      <c r="F674">
        <v>6</v>
      </c>
      <c r="G674">
        <v>6</v>
      </c>
      <c r="H674">
        <v>1</v>
      </c>
      <c r="I674">
        <v>0.48</v>
      </c>
      <c r="J674">
        <v>0.24</v>
      </c>
      <c r="K674">
        <v>0.24</v>
      </c>
      <c r="L674">
        <v>0.04</v>
      </c>
    </row>
    <row r="675" spans="1:12">
      <c r="A675" t="s">
        <v>421</v>
      </c>
      <c r="B675">
        <v>7</v>
      </c>
      <c r="C675">
        <v>40</v>
      </c>
      <c r="D675">
        <v>9</v>
      </c>
      <c r="E675">
        <v>0</v>
      </c>
      <c r="F675">
        <v>9</v>
      </c>
      <c r="G675">
        <v>0</v>
      </c>
      <c r="H675">
        <v>0</v>
      </c>
      <c r="I675" t="s">
        <v>38</v>
      </c>
      <c r="J675" t="s">
        <v>51</v>
      </c>
      <c r="K675" t="s">
        <v>38</v>
      </c>
      <c r="L675" t="s">
        <v>38</v>
      </c>
    </row>
    <row r="676" spans="1:12">
      <c r="A676" t="s">
        <v>421</v>
      </c>
      <c r="B676">
        <v>7</v>
      </c>
      <c r="C676">
        <v>42</v>
      </c>
      <c r="D676">
        <v>128</v>
      </c>
      <c r="E676">
        <v>57</v>
      </c>
      <c r="F676">
        <v>54</v>
      </c>
      <c r="G676">
        <v>13</v>
      </c>
      <c r="H676">
        <v>4</v>
      </c>
      <c r="I676">
        <v>0.4453125</v>
      </c>
      <c r="J676">
        <v>0.421875</v>
      </c>
      <c r="K676">
        <v>0.1015625</v>
      </c>
      <c r="L676">
        <v>3.125E-2</v>
      </c>
    </row>
    <row r="677" spans="1:12">
      <c r="A677" t="s">
        <v>421</v>
      </c>
      <c r="B677">
        <v>7</v>
      </c>
      <c r="C677">
        <v>43</v>
      </c>
      <c r="D677">
        <v>8</v>
      </c>
      <c r="E677">
        <v>5</v>
      </c>
      <c r="F677">
        <v>3</v>
      </c>
      <c r="G677">
        <v>0</v>
      </c>
      <c r="H677">
        <v>0</v>
      </c>
      <c r="I677">
        <v>0.625</v>
      </c>
      <c r="J677">
        <v>0.375</v>
      </c>
      <c r="K677">
        <v>0</v>
      </c>
      <c r="L677">
        <v>0</v>
      </c>
    </row>
    <row r="678" spans="1:12">
      <c r="A678" t="s">
        <v>421</v>
      </c>
      <c r="B678">
        <v>7</v>
      </c>
      <c r="C678">
        <v>44</v>
      </c>
      <c r="D678">
        <v>16</v>
      </c>
      <c r="E678">
        <v>5</v>
      </c>
      <c r="F678">
        <v>9</v>
      </c>
      <c r="G678">
        <v>1</v>
      </c>
      <c r="H678">
        <v>1</v>
      </c>
      <c r="I678">
        <v>0.3125</v>
      </c>
      <c r="J678">
        <v>0.5625</v>
      </c>
      <c r="K678">
        <v>6.25E-2</v>
      </c>
      <c r="L678">
        <v>6.25E-2</v>
      </c>
    </row>
    <row r="679" spans="1:12">
      <c r="A679" t="s">
        <v>421</v>
      </c>
      <c r="B679">
        <v>7</v>
      </c>
      <c r="C679">
        <v>45</v>
      </c>
      <c r="D679">
        <v>69</v>
      </c>
      <c r="E679">
        <v>1</v>
      </c>
      <c r="F679">
        <v>30</v>
      </c>
      <c r="G679">
        <v>30</v>
      </c>
      <c r="H679">
        <v>8</v>
      </c>
      <c r="I679" s="38">
        <v>1.4492753623188401E-2</v>
      </c>
      <c r="J679">
        <v>0.434782608695652</v>
      </c>
      <c r="K679">
        <v>0.434782608695652</v>
      </c>
      <c r="L679">
        <v>0.115942028985507</v>
      </c>
    </row>
    <row r="680" spans="1:12">
      <c r="A680" t="s">
        <v>421</v>
      </c>
      <c r="B680">
        <v>7</v>
      </c>
      <c r="C680">
        <v>46</v>
      </c>
      <c r="D680">
        <v>13</v>
      </c>
      <c r="E680">
        <v>2</v>
      </c>
      <c r="F680">
        <v>9</v>
      </c>
      <c r="G680">
        <v>1</v>
      </c>
      <c r="H680">
        <v>1</v>
      </c>
      <c r="I680">
        <v>0.15384615384615399</v>
      </c>
      <c r="J680">
        <v>0.69230769230769196</v>
      </c>
      <c r="K680" s="38">
        <v>7.69230769230769E-2</v>
      </c>
      <c r="L680" s="38">
        <v>7.69230769230769E-2</v>
      </c>
    </row>
    <row r="681" spans="1:12">
      <c r="A681" t="s">
        <v>421</v>
      </c>
      <c r="B681">
        <v>7</v>
      </c>
      <c r="C681">
        <v>47</v>
      </c>
      <c r="D681">
        <v>39</v>
      </c>
      <c r="E681">
        <v>13</v>
      </c>
      <c r="F681">
        <v>21</v>
      </c>
      <c r="G681">
        <v>4</v>
      </c>
      <c r="H681">
        <v>1</v>
      </c>
      <c r="I681">
        <v>0.33333333333333298</v>
      </c>
      <c r="J681">
        <v>0.53846153846153799</v>
      </c>
      <c r="K681">
        <v>0.102564102564103</v>
      </c>
      <c r="L681" s="38">
        <v>2.5641025641025599E-2</v>
      </c>
    </row>
    <row r="682" spans="1:12">
      <c r="A682" t="s">
        <v>421</v>
      </c>
      <c r="B682">
        <v>7</v>
      </c>
      <c r="C682">
        <v>48</v>
      </c>
      <c r="D682">
        <v>62</v>
      </c>
      <c r="E682">
        <v>31</v>
      </c>
      <c r="F682">
        <v>21</v>
      </c>
      <c r="G682">
        <v>6</v>
      </c>
      <c r="H682">
        <v>4</v>
      </c>
      <c r="I682">
        <v>0.5</v>
      </c>
      <c r="J682">
        <v>0.33870967741935498</v>
      </c>
      <c r="K682" s="38">
        <v>9.6774193548387094E-2</v>
      </c>
      <c r="L682" s="38">
        <v>6.4516129032258104E-2</v>
      </c>
    </row>
    <row r="683" spans="1:12">
      <c r="A683" t="s">
        <v>421</v>
      </c>
      <c r="B683">
        <v>7</v>
      </c>
      <c r="C683">
        <v>49</v>
      </c>
      <c r="D683">
        <v>32</v>
      </c>
      <c r="E683">
        <v>15</v>
      </c>
      <c r="F683">
        <v>13</v>
      </c>
      <c r="G683">
        <v>2</v>
      </c>
      <c r="H683">
        <v>2</v>
      </c>
      <c r="I683">
        <v>0.46875</v>
      </c>
      <c r="J683">
        <v>0.40625</v>
      </c>
      <c r="K683">
        <v>6.25E-2</v>
      </c>
      <c r="L683">
        <v>6.25E-2</v>
      </c>
    </row>
    <row r="684" spans="1:12">
      <c r="A684" t="s">
        <v>421</v>
      </c>
      <c r="B684">
        <v>7</v>
      </c>
      <c r="C684">
        <v>50</v>
      </c>
      <c r="D684">
        <v>11</v>
      </c>
      <c r="E684">
        <v>2</v>
      </c>
      <c r="F684">
        <v>8</v>
      </c>
      <c r="G684">
        <v>1</v>
      </c>
      <c r="H684">
        <v>0</v>
      </c>
      <c r="I684">
        <v>0.18181818181818199</v>
      </c>
      <c r="J684">
        <v>0.72727272727272696</v>
      </c>
      <c r="K684" s="38">
        <v>9.0909090909090898E-2</v>
      </c>
      <c r="L684">
        <v>0</v>
      </c>
    </row>
    <row r="685" spans="1:12">
      <c r="A685" t="s">
        <v>421</v>
      </c>
      <c r="B685">
        <v>7</v>
      </c>
      <c r="C685">
        <v>51</v>
      </c>
      <c r="D685">
        <v>22</v>
      </c>
      <c r="E685">
        <v>1</v>
      </c>
      <c r="F685">
        <v>5</v>
      </c>
      <c r="G685">
        <v>7</v>
      </c>
      <c r="H685">
        <v>9</v>
      </c>
      <c r="I685" s="38">
        <v>4.5454545454545497E-2</v>
      </c>
      <c r="J685">
        <v>0.22727272727272699</v>
      </c>
      <c r="K685">
        <v>0.31818181818181801</v>
      </c>
      <c r="L685">
        <v>0.40909090909090901</v>
      </c>
    </row>
    <row r="686" spans="1:12">
      <c r="A686" t="s">
        <v>421</v>
      </c>
      <c r="B686">
        <v>7</v>
      </c>
      <c r="C686">
        <v>52</v>
      </c>
      <c r="D686">
        <v>86</v>
      </c>
      <c r="E686">
        <v>25</v>
      </c>
      <c r="F686">
        <v>41</v>
      </c>
      <c r="G686">
        <v>14</v>
      </c>
      <c r="H686">
        <v>6</v>
      </c>
      <c r="I686">
        <v>0.290697674418605</v>
      </c>
      <c r="J686">
        <v>0.47674418604651198</v>
      </c>
      <c r="K686">
        <v>0.162790697674419</v>
      </c>
      <c r="L686" s="38">
        <v>6.9767441860465101E-2</v>
      </c>
    </row>
    <row r="687" spans="1:12">
      <c r="A687" t="s">
        <v>421</v>
      </c>
      <c r="B687">
        <v>7</v>
      </c>
      <c r="C687">
        <v>53</v>
      </c>
      <c r="D687">
        <v>2</v>
      </c>
      <c r="E687">
        <v>1</v>
      </c>
      <c r="F687">
        <v>1</v>
      </c>
      <c r="G687">
        <v>0</v>
      </c>
      <c r="H687">
        <v>0</v>
      </c>
      <c r="I687" t="s">
        <v>38</v>
      </c>
      <c r="J687" t="s">
        <v>38</v>
      </c>
      <c r="K687" t="s">
        <v>38</v>
      </c>
      <c r="L687" t="s">
        <v>38</v>
      </c>
    </row>
    <row r="688" spans="1:12">
      <c r="A688" t="s">
        <v>421</v>
      </c>
      <c r="B688">
        <v>7</v>
      </c>
      <c r="C688">
        <v>54</v>
      </c>
      <c r="D688">
        <v>29</v>
      </c>
      <c r="E688">
        <v>0</v>
      </c>
      <c r="F688">
        <v>8</v>
      </c>
      <c r="G688">
        <v>11</v>
      </c>
      <c r="H688">
        <v>10</v>
      </c>
      <c r="I688">
        <v>0</v>
      </c>
      <c r="J688">
        <v>0.27586206896551702</v>
      </c>
      <c r="K688">
        <v>0.37931034482758602</v>
      </c>
      <c r="L688">
        <v>0.34482758620689702</v>
      </c>
    </row>
    <row r="689" spans="1:12">
      <c r="A689" t="s">
        <v>421</v>
      </c>
      <c r="B689">
        <v>7</v>
      </c>
      <c r="C689">
        <v>55</v>
      </c>
      <c r="D689">
        <v>31</v>
      </c>
      <c r="E689">
        <v>2</v>
      </c>
      <c r="F689">
        <v>14</v>
      </c>
      <c r="G689">
        <v>15</v>
      </c>
      <c r="H689">
        <v>0</v>
      </c>
      <c r="I689" s="38">
        <v>6.4516129032258104E-2</v>
      </c>
      <c r="J689">
        <v>0.45161290322580599</v>
      </c>
      <c r="K689">
        <v>0.483870967741936</v>
      </c>
      <c r="L689">
        <v>0</v>
      </c>
    </row>
    <row r="690" spans="1:12">
      <c r="A690" t="s">
        <v>421</v>
      </c>
      <c r="B690">
        <v>7</v>
      </c>
      <c r="C690">
        <v>56</v>
      </c>
      <c r="D690">
        <v>20</v>
      </c>
      <c r="E690">
        <v>2</v>
      </c>
      <c r="F690">
        <v>14</v>
      </c>
      <c r="G690">
        <v>1</v>
      </c>
      <c r="H690">
        <v>3</v>
      </c>
      <c r="I690">
        <v>0.1</v>
      </c>
      <c r="J690">
        <v>0.7</v>
      </c>
      <c r="K690">
        <v>0.05</v>
      </c>
      <c r="L690">
        <v>0.15</v>
      </c>
    </row>
    <row r="691" spans="1:12">
      <c r="A691" t="s">
        <v>421</v>
      </c>
      <c r="B691">
        <v>8</v>
      </c>
      <c r="C691">
        <v>2</v>
      </c>
      <c r="D691">
        <v>42</v>
      </c>
      <c r="E691">
        <v>12</v>
      </c>
      <c r="F691">
        <v>30</v>
      </c>
      <c r="G691">
        <v>0</v>
      </c>
      <c r="H691">
        <v>0</v>
      </c>
      <c r="I691">
        <v>0.28571428571428598</v>
      </c>
      <c r="J691">
        <v>0.71428571428571397</v>
      </c>
      <c r="K691">
        <v>0</v>
      </c>
      <c r="L691">
        <v>0</v>
      </c>
    </row>
    <row r="692" spans="1:12">
      <c r="A692" t="s">
        <v>421</v>
      </c>
      <c r="B692">
        <v>8</v>
      </c>
      <c r="C692">
        <v>3</v>
      </c>
      <c r="D692">
        <v>22</v>
      </c>
      <c r="E692">
        <v>7</v>
      </c>
      <c r="F692">
        <v>10</v>
      </c>
      <c r="G692">
        <v>4</v>
      </c>
      <c r="H692">
        <v>1</v>
      </c>
      <c r="I692">
        <v>0.31818181818181801</v>
      </c>
      <c r="J692">
        <v>0.45454545454545497</v>
      </c>
      <c r="K692">
        <v>0.18181818181818199</v>
      </c>
      <c r="L692" s="38">
        <v>4.5454545454545497E-2</v>
      </c>
    </row>
    <row r="693" spans="1:12">
      <c r="A693" t="s">
        <v>421</v>
      </c>
      <c r="B693">
        <v>8</v>
      </c>
      <c r="C693">
        <v>4</v>
      </c>
      <c r="D693">
        <v>2</v>
      </c>
      <c r="E693">
        <v>1</v>
      </c>
      <c r="F693">
        <v>1</v>
      </c>
      <c r="G693">
        <v>0</v>
      </c>
      <c r="H693">
        <v>0</v>
      </c>
      <c r="I693" t="s">
        <v>38</v>
      </c>
      <c r="J693" t="s">
        <v>38</v>
      </c>
      <c r="K693" t="s">
        <v>38</v>
      </c>
      <c r="L693" t="s">
        <v>38</v>
      </c>
    </row>
    <row r="694" spans="1:12">
      <c r="A694" t="s">
        <v>421</v>
      </c>
      <c r="B694">
        <v>8</v>
      </c>
      <c r="C694">
        <v>5</v>
      </c>
      <c r="D694">
        <v>3690</v>
      </c>
      <c r="E694">
        <v>1482</v>
      </c>
      <c r="F694">
        <v>1778</v>
      </c>
      <c r="G694">
        <v>332</v>
      </c>
      <c r="H694">
        <v>98</v>
      </c>
      <c r="I694">
        <v>0.40162601626016298</v>
      </c>
      <c r="J694">
        <v>0.48184281842818399</v>
      </c>
      <c r="K694" s="38">
        <v>8.9972899728997302E-2</v>
      </c>
      <c r="L694" s="38">
        <v>2.65582655826558E-2</v>
      </c>
    </row>
    <row r="695" spans="1:12">
      <c r="A695" t="s">
        <v>421</v>
      </c>
      <c r="B695">
        <v>8</v>
      </c>
      <c r="C695">
        <v>6</v>
      </c>
      <c r="D695">
        <v>19</v>
      </c>
      <c r="E695">
        <v>1</v>
      </c>
      <c r="F695">
        <v>12</v>
      </c>
      <c r="G695">
        <v>5</v>
      </c>
      <c r="H695">
        <v>1</v>
      </c>
      <c r="I695" s="38">
        <v>5.2631578947368397E-2</v>
      </c>
      <c r="J695">
        <v>0.63157894736842102</v>
      </c>
      <c r="K695">
        <v>0.26315789473684198</v>
      </c>
      <c r="L695" s="38">
        <v>5.2631578947368397E-2</v>
      </c>
    </row>
    <row r="696" spans="1:12">
      <c r="A696" t="s">
        <v>421</v>
      </c>
      <c r="B696">
        <v>8</v>
      </c>
      <c r="C696">
        <v>7</v>
      </c>
      <c r="D696">
        <v>122</v>
      </c>
      <c r="E696">
        <v>7</v>
      </c>
      <c r="F696">
        <v>57</v>
      </c>
      <c r="G696">
        <v>43</v>
      </c>
      <c r="H696">
        <v>15</v>
      </c>
      <c r="I696" s="38">
        <v>5.7377049180327898E-2</v>
      </c>
      <c r="J696">
        <v>0.46721311475409799</v>
      </c>
      <c r="K696">
        <v>0.35245901639344301</v>
      </c>
      <c r="L696">
        <v>0.12295081967213101</v>
      </c>
    </row>
    <row r="697" spans="1:12">
      <c r="A697" t="s">
        <v>421</v>
      </c>
      <c r="B697">
        <v>8</v>
      </c>
      <c r="C697">
        <v>8</v>
      </c>
      <c r="D697">
        <v>14</v>
      </c>
      <c r="E697">
        <v>5</v>
      </c>
      <c r="F697">
        <v>6</v>
      </c>
      <c r="G697">
        <v>1</v>
      </c>
      <c r="H697">
        <v>2</v>
      </c>
      <c r="I697">
        <v>0.35714285714285698</v>
      </c>
      <c r="J697">
        <v>0.42857142857142899</v>
      </c>
      <c r="K697" s="38">
        <v>7.1428571428571397E-2</v>
      </c>
      <c r="L697">
        <v>0.14285714285714299</v>
      </c>
    </row>
    <row r="698" spans="1:12">
      <c r="A698" t="s">
        <v>421</v>
      </c>
      <c r="B698">
        <v>8</v>
      </c>
      <c r="C698">
        <v>9</v>
      </c>
      <c r="D698">
        <v>18</v>
      </c>
      <c r="E698">
        <v>4</v>
      </c>
      <c r="F698">
        <v>8</v>
      </c>
      <c r="G698">
        <v>5</v>
      </c>
      <c r="H698">
        <v>1</v>
      </c>
      <c r="I698">
        <v>0.22222222222222199</v>
      </c>
      <c r="J698">
        <v>0.44444444444444398</v>
      </c>
      <c r="K698">
        <v>0.27777777777777801</v>
      </c>
      <c r="L698" s="38">
        <v>5.5555555555555601E-2</v>
      </c>
    </row>
    <row r="699" spans="1:12">
      <c r="A699" t="s">
        <v>421</v>
      </c>
      <c r="B699">
        <v>8</v>
      </c>
      <c r="C699">
        <v>10</v>
      </c>
      <c r="D699">
        <v>10</v>
      </c>
      <c r="E699">
        <v>4</v>
      </c>
      <c r="F699">
        <v>3</v>
      </c>
      <c r="G699">
        <v>2</v>
      </c>
      <c r="H699">
        <v>1</v>
      </c>
      <c r="I699">
        <v>0.4</v>
      </c>
      <c r="J699">
        <v>0.3</v>
      </c>
      <c r="K699">
        <v>0.2</v>
      </c>
      <c r="L699">
        <v>0.1</v>
      </c>
    </row>
    <row r="700" spans="1:12">
      <c r="A700" t="s">
        <v>421</v>
      </c>
      <c r="B700">
        <v>8</v>
      </c>
      <c r="C700">
        <v>11</v>
      </c>
      <c r="D700">
        <v>37</v>
      </c>
      <c r="E700">
        <v>20</v>
      </c>
      <c r="F700">
        <v>16</v>
      </c>
      <c r="G700">
        <v>1</v>
      </c>
      <c r="H700">
        <v>0</v>
      </c>
      <c r="I700">
        <v>0.54054054054054101</v>
      </c>
      <c r="J700">
        <v>0.43243243243243201</v>
      </c>
      <c r="K700">
        <v>2.7027027027027001E-2</v>
      </c>
      <c r="L700">
        <v>0</v>
      </c>
    </row>
    <row r="701" spans="1:12">
      <c r="A701" t="s">
        <v>421</v>
      </c>
      <c r="B701">
        <v>8</v>
      </c>
      <c r="C701">
        <v>12</v>
      </c>
      <c r="D701">
        <v>36</v>
      </c>
      <c r="E701">
        <v>13</v>
      </c>
      <c r="F701">
        <v>21</v>
      </c>
      <c r="G701">
        <v>2</v>
      </c>
      <c r="H701">
        <v>0</v>
      </c>
      <c r="I701">
        <v>0.36111111111111099</v>
      </c>
      <c r="J701">
        <v>0.58333333333333304</v>
      </c>
      <c r="K701" s="38">
        <v>5.5555555555555601E-2</v>
      </c>
      <c r="L701">
        <v>0</v>
      </c>
    </row>
    <row r="702" spans="1:12">
      <c r="A702" t="s">
        <v>421</v>
      </c>
      <c r="B702">
        <v>8</v>
      </c>
      <c r="C702">
        <v>13</v>
      </c>
      <c r="D702">
        <v>43</v>
      </c>
      <c r="E702">
        <v>21</v>
      </c>
      <c r="F702">
        <v>19</v>
      </c>
      <c r="G702">
        <v>3</v>
      </c>
      <c r="H702">
        <v>0</v>
      </c>
      <c r="I702">
        <v>0.48837209302325602</v>
      </c>
      <c r="J702">
        <v>0.44186046511627902</v>
      </c>
      <c r="K702" s="38">
        <v>6.9767441860465101E-2</v>
      </c>
      <c r="L702">
        <v>0</v>
      </c>
    </row>
    <row r="703" spans="1:12">
      <c r="A703" t="s">
        <v>421</v>
      </c>
      <c r="B703">
        <v>8</v>
      </c>
      <c r="C703">
        <v>14</v>
      </c>
      <c r="D703">
        <v>102</v>
      </c>
      <c r="E703">
        <v>42</v>
      </c>
      <c r="F703">
        <v>53</v>
      </c>
      <c r="G703">
        <v>6</v>
      </c>
      <c r="H703">
        <v>1</v>
      </c>
      <c r="I703">
        <v>0.41176470588235298</v>
      </c>
      <c r="J703">
        <v>0.51960784313725505</v>
      </c>
      <c r="K703" s="38">
        <v>5.8823529411764698E-2</v>
      </c>
      <c r="L703" s="38">
        <v>9.8039215686274508E-3</v>
      </c>
    </row>
    <row r="704" spans="1:12">
      <c r="A704" t="s">
        <v>421</v>
      </c>
      <c r="B704">
        <v>8</v>
      </c>
      <c r="C704">
        <v>15</v>
      </c>
      <c r="D704">
        <v>37</v>
      </c>
      <c r="E704">
        <v>10</v>
      </c>
      <c r="F704">
        <v>11</v>
      </c>
      <c r="G704">
        <v>15</v>
      </c>
      <c r="H704">
        <v>1</v>
      </c>
      <c r="I704">
        <v>0.27027027027027001</v>
      </c>
      <c r="J704">
        <v>0.29729729729729698</v>
      </c>
      <c r="K704">
        <v>0.40540540540540498</v>
      </c>
      <c r="L704">
        <v>2.7027027027027001E-2</v>
      </c>
    </row>
    <row r="705" spans="1:14">
      <c r="A705" t="s">
        <v>421</v>
      </c>
      <c r="B705">
        <v>8</v>
      </c>
      <c r="C705">
        <v>16</v>
      </c>
      <c r="D705">
        <v>1012</v>
      </c>
      <c r="E705">
        <v>362</v>
      </c>
      <c r="F705">
        <v>532</v>
      </c>
      <c r="G705">
        <v>98</v>
      </c>
      <c r="H705">
        <v>20</v>
      </c>
      <c r="I705">
        <v>0.35770750988142302</v>
      </c>
      <c r="J705">
        <v>0.52569169960474305</v>
      </c>
      <c r="K705" s="38">
        <v>9.6837944664031603E-2</v>
      </c>
      <c r="L705" s="38">
        <v>1.97628458498024E-2</v>
      </c>
    </row>
    <row r="706" spans="1:14">
      <c r="A706" t="s">
        <v>421</v>
      </c>
      <c r="B706">
        <v>8</v>
      </c>
      <c r="C706">
        <v>17</v>
      </c>
      <c r="D706">
        <v>264</v>
      </c>
      <c r="E706">
        <v>137</v>
      </c>
      <c r="F706">
        <v>103</v>
      </c>
      <c r="G706">
        <v>22</v>
      </c>
      <c r="H706">
        <v>2</v>
      </c>
      <c r="I706">
        <v>0.51893939393939403</v>
      </c>
      <c r="J706">
        <v>0.39015151515151503</v>
      </c>
      <c r="K706" s="38">
        <v>8.3333333333333301E-2</v>
      </c>
      <c r="L706" s="38">
        <v>7.5757575757575803E-3</v>
      </c>
    </row>
    <row r="707" spans="1:14">
      <c r="A707" t="s">
        <v>421</v>
      </c>
      <c r="B707">
        <v>8</v>
      </c>
      <c r="C707">
        <v>18</v>
      </c>
      <c r="D707">
        <v>24</v>
      </c>
      <c r="E707">
        <v>11</v>
      </c>
      <c r="F707">
        <v>11</v>
      </c>
      <c r="G707">
        <v>2</v>
      </c>
      <c r="H707">
        <v>0</v>
      </c>
      <c r="I707">
        <v>0.45833333333333298</v>
      </c>
      <c r="J707">
        <v>0.45833333333333298</v>
      </c>
      <c r="K707" s="38">
        <v>8.3333333333333301E-2</v>
      </c>
      <c r="L707">
        <v>0</v>
      </c>
    </row>
    <row r="708" spans="1:14">
      <c r="A708" t="s">
        <v>421</v>
      </c>
      <c r="B708">
        <v>8</v>
      </c>
      <c r="C708">
        <v>19</v>
      </c>
      <c r="D708">
        <v>11</v>
      </c>
      <c r="E708">
        <v>4</v>
      </c>
      <c r="F708">
        <v>5</v>
      </c>
      <c r="G708">
        <v>2</v>
      </c>
      <c r="H708">
        <v>0</v>
      </c>
      <c r="I708">
        <v>0.36363636363636398</v>
      </c>
      <c r="J708">
        <v>0.45454545454545497</v>
      </c>
      <c r="K708">
        <v>0.18181818181818199</v>
      </c>
      <c r="L708">
        <v>0</v>
      </c>
      <c r="N708">
        <f>SUBTOTAL(9,I708:L708)</f>
        <v>1.0000000000000009</v>
      </c>
    </row>
    <row r="709" spans="1:14">
      <c r="A709" t="s">
        <v>421</v>
      </c>
      <c r="B709">
        <v>8</v>
      </c>
      <c r="C709">
        <v>20</v>
      </c>
      <c r="D709">
        <v>9</v>
      </c>
      <c r="E709">
        <v>2</v>
      </c>
      <c r="F709">
        <v>6</v>
      </c>
      <c r="G709">
        <v>1</v>
      </c>
      <c r="H709">
        <v>0</v>
      </c>
      <c r="I709">
        <v>0.22222222222222199</v>
      </c>
      <c r="J709">
        <v>0.66666666666666696</v>
      </c>
      <c r="K709">
        <v>0.11111111111111099</v>
      </c>
      <c r="L709">
        <v>0</v>
      </c>
    </row>
    <row r="710" spans="1:14">
      <c r="A710" t="s">
        <v>421</v>
      </c>
      <c r="B710">
        <v>8</v>
      </c>
      <c r="C710">
        <v>21</v>
      </c>
      <c r="D710">
        <v>31</v>
      </c>
      <c r="E710">
        <v>4</v>
      </c>
      <c r="F710">
        <v>19</v>
      </c>
      <c r="G710">
        <v>7</v>
      </c>
      <c r="H710">
        <v>1</v>
      </c>
      <c r="I710">
        <v>0.12903225806451599</v>
      </c>
      <c r="J710">
        <v>0.61290322580645196</v>
      </c>
      <c r="K710">
        <v>0.225806451612903</v>
      </c>
      <c r="L710">
        <v>3.2258064516128997E-2</v>
      </c>
    </row>
    <row r="711" spans="1:14">
      <c r="A711" t="s">
        <v>421</v>
      </c>
      <c r="B711">
        <v>8</v>
      </c>
      <c r="C711">
        <v>22</v>
      </c>
      <c r="D711">
        <v>431</v>
      </c>
      <c r="E711">
        <v>198</v>
      </c>
      <c r="F711">
        <v>183</v>
      </c>
      <c r="G711">
        <v>35</v>
      </c>
      <c r="H711">
        <v>15</v>
      </c>
      <c r="I711">
        <v>0.459396751740139</v>
      </c>
      <c r="J711">
        <v>0.42459396751740103</v>
      </c>
      <c r="K711" s="38">
        <v>8.1206496519721602E-2</v>
      </c>
      <c r="L711" s="38">
        <v>3.4802784222737797E-2</v>
      </c>
    </row>
    <row r="712" spans="1:14">
      <c r="A712" t="s">
        <v>421</v>
      </c>
      <c r="B712">
        <v>8</v>
      </c>
      <c r="C712">
        <v>23</v>
      </c>
      <c r="D712">
        <v>11</v>
      </c>
      <c r="E712">
        <v>5</v>
      </c>
      <c r="F712">
        <v>5</v>
      </c>
      <c r="G712">
        <v>0</v>
      </c>
      <c r="H712">
        <v>1</v>
      </c>
      <c r="I712">
        <v>0.45454545454545497</v>
      </c>
      <c r="J712">
        <v>0.45454545454545497</v>
      </c>
      <c r="K712">
        <v>0</v>
      </c>
      <c r="L712" s="38">
        <v>9.0909090909090898E-2</v>
      </c>
    </row>
    <row r="713" spans="1:14">
      <c r="A713" t="s">
        <v>421</v>
      </c>
      <c r="B713">
        <v>8</v>
      </c>
      <c r="C713">
        <v>24</v>
      </c>
      <c r="D713">
        <v>728</v>
      </c>
      <c r="E713">
        <v>310</v>
      </c>
      <c r="F713">
        <v>362</v>
      </c>
      <c r="G713">
        <v>50</v>
      </c>
      <c r="H713">
        <v>6</v>
      </c>
      <c r="I713">
        <v>0.42582417582417598</v>
      </c>
      <c r="J713">
        <v>0.49725274725274698</v>
      </c>
      <c r="K713" s="38">
        <v>6.8681318681318701E-2</v>
      </c>
      <c r="L713" s="38">
        <v>8.2417582417582402E-3</v>
      </c>
    </row>
    <row r="714" spans="1:14">
      <c r="A714" t="s">
        <v>421</v>
      </c>
      <c r="B714">
        <v>8</v>
      </c>
      <c r="C714">
        <v>25</v>
      </c>
      <c r="D714">
        <v>157</v>
      </c>
      <c r="E714">
        <v>53</v>
      </c>
      <c r="F714">
        <v>83</v>
      </c>
      <c r="G714">
        <v>17</v>
      </c>
      <c r="H714">
        <v>4</v>
      </c>
      <c r="I714">
        <v>0.337579617834395</v>
      </c>
      <c r="J714">
        <v>0.52866242038216604</v>
      </c>
      <c r="K714">
        <v>0.10828025477707</v>
      </c>
      <c r="L714" s="38">
        <v>2.54777070063694E-2</v>
      </c>
    </row>
    <row r="715" spans="1:14">
      <c r="A715" t="s">
        <v>421</v>
      </c>
      <c r="B715">
        <v>8</v>
      </c>
      <c r="C715">
        <v>27</v>
      </c>
      <c r="D715">
        <v>10</v>
      </c>
      <c r="E715">
        <v>2</v>
      </c>
      <c r="F715">
        <v>5</v>
      </c>
      <c r="G715">
        <v>3</v>
      </c>
      <c r="H715">
        <v>0</v>
      </c>
      <c r="I715">
        <v>0.2</v>
      </c>
      <c r="J715">
        <v>0.5</v>
      </c>
      <c r="K715">
        <v>0.3</v>
      </c>
      <c r="L715">
        <v>0</v>
      </c>
    </row>
    <row r="716" spans="1:14">
      <c r="A716" t="s">
        <v>421</v>
      </c>
      <c r="B716">
        <v>8</v>
      </c>
      <c r="C716">
        <v>28</v>
      </c>
      <c r="D716">
        <v>184</v>
      </c>
      <c r="E716">
        <v>82</v>
      </c>
      <c r="F716">
        <v>83</v>
      </c>
      <c r="G716">
        <v>15</v>
      </c>
      <c r="H716">
        <v>4</v>
      </c>
      <c r="I716">
        <v>0.44565217391304301</v>
      </c>
      <c r="J716">
        <v>0.45108695652173902</v>
      </c>
      <c r="K716" s="38">
        <v>8.1521739130434798E-2</v>
      </c>
      <c r="L716" s="38">
        <v>2.1739130434782601E-2</v>
      </c>
    </row>
    <row r="717" spans="1:14">
      <c r="A717" t="s">
        <v>421</v>
      </c>
      <c r="B717">
        <v>8</v>
      </c>
      <c r="C717">
        <v>29</v>
      </c>
      <c r="D717">
        <v>29</v>
      </c>
      <c r="E717">
        <v>2</v>
      </c>
      <c r="F717">
        <v>12</v>
      </c>
      <c r="G717">
        <v>10</v>
      </c>
      <c r="H717">
        <v>5</v>
      </c>
      <c r="I717" s="38">
        <v>6.8965517241379296E-2</v>
      </c>
      <c r="J717">
        <v>0.41379310344827602</v>
      </c>
      <c r="K717">
        <v>0.34482758620689702</v>
      </c>
      <c r="L717">
        <v>0.17241379310344801</v>
      </c>
    </row>
    <row r="718" spans="1:14">
      <c r="A718" t="s">
        <v>421</v>
      </c>
      <c r="B718">
        <v>8</v>
      </c>
      <c r="C718">
        <v>30</v>
      </c>
      <c r="D718">
        <v>30</v>
      </c>
      <c r="E718">
        <v>6</v>
      </c>
      <c r="F718">
        <v>14</v>
      </c>
      <c r="G718">
        <v>6</v>
      </c>
      <c r="H718">
        <v>4</v>
      </c>
      <c r="I718">
        <v>0.2</v>
      </c>
      <c r="J718">
        <v>0.46666666666666701</v>
      </c>
      <c r="K718">
        <v>0.2</v>
      </c>
      <c r="L718">
        <v>0.133333333333333</v>
      </c>
    </row>
    <row r="719" spans="1:14">
      <c r="A719" t="s">
        <v>421</v>
      </c>
      <c r="B719">
        <v>8</v>
      </c>
      <c r="C719">
        <v>31</v>
      </c>
      <c r="D719">
        <v>275</v>
      </c>
      <c r="E719">
        <v>32</v>
      </c>
      <c r="F719">
        <v>148</v>
      </c>
      <c r="G719">
        <v>67</v>
      </c>
      <c r="H719">
        <v>28</v>
      </c>
      <c r="I719">
        <v>0.116363636363636</v>
      </c>
      <c r="J719">
        <v>0.53818181818181798</v>
      </c>
      <c r="K719">
        <v>0.24363636363636401</v>
      </c>
      <c r="L719">
        <v>0.101818181818182</v>
      </c>
    </row>
    <row r="720" spans="1:14">
      <c r="A720" t="s">
        <v>421</v>
      </c>
      <c r="B720">
        <v>8</v>
      </c>
      <c r="C720">
        <v>32</v>
      </c>
      <c r="D720">
        <v>147</v>
      </c>
      <c r="E720">
        <v>11</v>
      </c>
      <c r="F720">
        <v>69</v>
      </c>
      <c r="G720">
        <v>46</v>
      </c>
      <c r="H720">
        <v>21</v>
      </c>
      <c r="I720" s="38">
        <v>7.4829931972789102E-2</v>
      </c>
      <c r="J720">
        <v>0.469387755102041</v>
      </c>
      <c r="K720">
        <v>0.312925170068027</v>
      </c>
      <c r="L720">
        <v>0.14285714285714299</v>
      </c>
    </row>
    <row r="721" spans="1:12">
      <c r="A721" t="s">
        <v>421</v>
      </c>
      <c r="B721">
        <v>8</v>
      </c>
      <c r="C721">
        <v>33</v>
      </c>
      <c r="D721">
        <v>1176</v>
      </c>
      <c r="E721">
        <v>474</v>
      </c>
      <c r="F721">
        <v>586</v>
      </c>
      <c r="G721">
        <v>93</v>
      </c>
      <c r="H721">
        <v>23</v>
      </c>
      <c r="I721">
        <v>0.40306122448979598</v>
      </c>
      <c r="J721">
        <v>0.49829931972789099</v>
      </c>
      <c r="K721" s="38">
        <v>7.9081632653061201E-2</v>
      </c>
      <c r="L721" s="38">
        <v>1.9557823129251702E-2</v>
      </c>
    </row>
    <row r="722" spans="1:12">
      <c r="A722" t="s">
        <v>421</v>
      </c>
      <c r="B722">
        <v>8</v>
      </c>
      <c r="C722">
        <v>34</v>
      </c>
      <c r="D722">
        <v>32</v>
      </c>
      <c r="E722">
        <v>15</v>
      </c>
      <c r="F722">
        <v>16</v>
      </c>
      <c r="G722">
        <v>1</v>
      </c>
      <c r="H722">
        <v>0</v>
      </c>
      <c r="I722">
        <v>0.46875</v>
      </c>
      <c r="J722">
        <v>0.5</v>
      </c>
      <c r="K722">
        <v>3.125E-2</v>
      </c>
      <c r="L722">
        <v>0</v>
      </c>
    </row>
    <row r="723" spans="1:12">
      <c r="A723" t="s">
        <v>421</v>
      </c>
      <c r="B723">
        <v>8</v>
      </c>
      <c r="C723">
        <v>35</v>
      </c>
      <c r="D723">
        <v>51</v>
      </c>
      <c r="E723">
        <v>17</v>
      </c>
      <c r="F723">
        <v>22</v>
      </c>
      <c r="G723">
        <v>11</v>
      </c>
      <c r="H723">
        <v>1</v>
      </c>
      <c r="I723">
        <v>0.33333333333333298</v>
      </c>
      <c r="J723">
        <v>0.43137254901960798</v>
      </c>
      <c r="K723">
        <v>0.21568627450980399</v>
      </c>
      <c r="L723" s="38">
        <v>1.9607843137254902E-2</v>
      </c>
    </row>
    <row r="724" spans="1:12">
      <c r="A724" t="s">
        <v>421</v>
      </c>
      <c r="B724">
        <v>8</v>
      </c>
      <c r="C724">
        <v>36</v>
      </c>
      <c r="D724">
        <v>135</v>
      </c>
      <c r="E724">
        <v>25</v>
      </c>
      <c r="F724">
        <v>79</v>
      </c>
      <c r="G724">
        <v>21</v>
      </c>
      <c r="H724">
        <v>10</v>
      </c>
      <c r="I724">
        <v>0.18518518518518501</v>
      </c>
      <c r="J724">
        <v>0.58518518518518503</v>
      </c>
      <c r="K724">
        <v>0.155555555555556</v>
      </c>
      <c r="L724" s="38">
        <v>7.4074074074074098E-2</v>
      </c>
    </row>
    <row r="725" spans="1:12">
      <c r="A725" t="s">
        <v>421</v>
      </c>
      <c r="B725">
        <v>8</v>
      </c>
      <c r="C725">
        <v>37</v>
      </c>
      <c r="D725">
        <v>125</v>
      </c>
      <c r="E725">
        <v>12</v>
      </c>
      <c r="F725">
        <v>60</v>
      </c>
      <c r="G725">
        <v>37</v>
      </c>
      <c r="H725">
        <v>16</v>
      </c>
      <c r="I725">
        <v>9.6000000000000002E-2</v>
      </c>
      <c r="J725">
        <v>0.48</v>
      </c>
      <c r="K725">
        <v>0.29599999999999999</v>
      </c>
      <c r="L725">
        <v>0.128</v>
      </c>
    </row>
    <row r="726" spans="1:12">
      <c r="A726" t="s">
        <v>421</v>
      </c>
      <c r="B726">
        <v>8</v>
      </c>
      <c r="C726">
        <v>38</v>
      </c>
      <c r="D726">
        <v>2</v>
      </c>
      <c r="E726">
        <v>0</v>
      </c>
      <c r="F726">
        <v>2</v>
      </c>
      <c r="G726">
        <v>0</v>
      </c>
      <c r="H726">
        <v>0</v>
      </c>
      <c r="I726" t="s">
        <v>38</v>
      </c>
      <c r="J726" t="s">
        <v>38</v>
      </c>
      <c r="K726" t="s">
        <v>38</v>
      </c>
      <c r="L726" t="s">
        <v>38</v>
      </c>
    </row>
    <row r="727" spans="1:12">
      <c r="A727" t="s">
        <v>421</v>
      </c>
      <c r="B727">
        <v>8</v>
      </c>
      <c r="C727">
        <v>39</v>
      </c>
      <c r="D727">
        <v>62</v>
      </c>
      <c r="E727">
        <v>27</v>
      </c>
      <c r="F727">
        <v>24</v>
      </c>
      <c r="G727">
        <v>5</v>
      </c>
      <c r="H727">
        <v>6</v>
      </c>
      <c r="I727">
        <v>0.43548387096774199</v>
      </c>
      <c r="J727">
        <v>0.38709677419354799</v>
      </c>
      <c r="K727" s="38">
        <v>8.0645161290322606E-2</v>
      </c>
      <c r="L727" s="38">
        <v>9.6774193548387094E-2</v>
      </c>
    </row>
    <row r="728" spans="1:12">
      <c r="A728" t="s">
        <v>421</v>
      </c>
      <c r="B728">
        <v>8</v>
      </c>
      <c r="C728">
        <v>40</v>
      </c>
      <c r="D728">
        <v>9</v>
      </c>
      <c r="E728">
        <v>3</v>
      </c>
      <c r="F728">
        <v>6</v>
      </c>
      <c r="G728">
        <v>0</v>
      </c>
      <c r="H728">
        <v>0</v>
      </c>
      <c r="I728">
        <v>0.33333333333333298</v>
      </c>
      <c r="J728">
        <v>0.66666666666666696</v>
      </c>
      <c r="K728">
        <v>0</v>
      </c>
      <c r="L728">
        <v>0</v>
      </c>
    </row>
    <row r="729" spans="1:12">
      <c r="A729" t="s">
        <v>421</v>
      </c>
      <c r="B729">
        <v>8</v>
      </c>
      <c r="C729">
        <v>42</v>
      </c>
      <c r="D729">
        <v>118</v>
      </c>
      <c r="E729">
        <v>50</v>
      </c>
      <c r="F729">
        <v>56</v>
      </c>
      <c r="G729">
        <v>10</v>
      </c>
      <c r="H729">
        <v>2</v>
      </c>
      <c r="I729">
        <v>0.42372881355932202</v>
      </c>
      <c r="J729">
        <v>0.47457627118644102</v>
      </c>
      <c r="K729" s="38">
        <v>8.4745762711864403E-2</v>
      </c>
      <c r="L729" s="38">
        <v>1.6949152542372899E-2</v>
      </c>
    </row>
    <row r="730" spans="1:12">
      <c r="A730" t="s">
        <v>421</v>
      </c>
      <c r="B730">
        <v>8</v>
      </c>
      <c r="C730">
        <v>43</v>
      </c>
      <c r="D730">
        <v>9</v>
      </c>
      <c r="E730">
        <v>4</v>
      </c>
      <c r="F730">
        <v>5</v>
      </c>
      <c r="G730">
        <v>0</v>
      </c>
      <c r="H730">
        <v>0</v>
      </c>
      <c r="I730">
        <v>0.44444444444444398</v>
      </c>
      <c r="J730">
        <v>0.55555555555555602</v>
      </c>
      <c r="K730">
        <v>0</v>
      </c>
      <c r="L730">
        <v>0</v>
      </c>
    </row>
    <row r="731" spans="1:12">
      <c r="A731" t="s">
        <v>421</v>
      </c>
      <c r="B731">
        <v>8</v>
      </c>
      <c r="C731">
        <v>44</v>
      </c>
      <c r="D731">
        <v>9</v>
      </c>
      <c r="E731">
        <v>6</v>
      </c>
      <c r="F731">
        <v>2</v>
      </c>
      <c r="G731">
        <v>0</v>
      </c>
      <c r="H731">
        <v>1</v>
      </c>
      <c r="I731">
        <v>0.66666666666666696</v>
      </c>
      <c r="J731">
        <v>0.22222222222222199</v>
      </c>
      <c r="K731">
        <v>0</v>
      </c>
      <c r="L731">
        <v>0.11111111111111099</v>
      </c>
    </row>
    <row r="732" spans="1:12">
      <c r="A732" t="s">
        <v>421</v>
      </c>
      <c r="B732">
        <v>8</v>
      </c>
      <c r="C732">
        <v>45</v>
      </c>
      <c r="D732">
        <v>49</v>
      </c>
      <c r="E732">
        <v>3</v>
      </c>
      <c r="F732">
        <v>20</v>
      </c>
      <c r="G732">
        <v>22</v>
      </c>
      <c r="H732">
        <v>4</v>
      </c>
      <c r="I732" s="38">
        <v>6.1224489795918401E-2</v>
      </c>
      <c r="J732">
        <v>0.40816326530612201</v>
      </c>
      <c r="K732">
        <v>0.44897959183673503</v>
      </c>
      <c r="L732" s="38">
        <v>8.1632653061224497E-2</v>
      </c>
    </row>
    <row r="733" spans="1:12">
      <c r="A733" t="s">
        <v>421</v>
      </c>
      <c r="B733">
        <v>8</v>
      </c>
      <c r="C733">
        <v>46</v>
      </c>
      <c r="D733">
        <v>16</v>
      </c>
      <c r="E733">
        <v>2</v>
      </c>
      <c r="F733">
        <v>10</v>
      </c>
      <c r="G733">
        <v>4</v>
      </c>
      <c r="H733">
        <v>0</v>
      </c>
      <c r="I733">
        <v>0.125</v>
      </c>
      <c r="J733">
        <v>0.625</v>
      </c>
      <c r="K733">
        <v>0.25</v>
      </c>
      <c r="L733">
        <v>0</v>
      </c>
    </row>
    <row r="734" spans="1:12">
      <c r="A734" t="s">
        <v>421</v>
      </c>
      <c r="B734">
        <v>8</v>
      </c>
      <c r="C734">
        <v>47</v>
      </c>
      <c r="D734">
        <v>26</v>
      </c>
      <c r="E734">
        <v>10</v>
      </c>
      <c r="F734">
        <v>14</v>
      </c>
      <c r="G734">
        <v>1</v>
      </c>
      <c r="H734">
        <v>1</v>
      </c>
      <c r="I734">
        <v>0.38461538461538503</v>
      </c>
      <c r="J734">
        <v>0.53846153846153799</v>
      </c>
      <c r="K734" s="38">
        <v>3.8461538461538498E-2</v>
      </c>
      <c r="L734" s="38">
        <v>3.8461538461538498E-2</v>
      </c>
    </row>
    <row r="735" spans="1:12">
      <c r="A735" t="s">
        <v>421</v>
      </c>
      <c r="B735">
        <v>8</v>
      </c>
      <c r="C735">
        <v>48</v>
      </c>
      <c r="D735">
        <v>48</v>
      </c>
      <c r="E735">
        <v>19</v>
      </c>
      <c r="F735">
        <v>25</v>
      </c>
      <c r="G735">
        <v>3</v>
      </c>
      <c r="H735">
        <v>1</v>
      </c>
      <c r="I735">
        <v>0.39583333333333298</v>
      </c>
      <c r="J735">
        <v>0.52083333333333304</v>
      </c>
      <c r="K735">
        <v>6.25E-2</v>
      </c>
      <c r="L735" s="38">
        <v>2.0833333333333301E-2</v>
      </c>
    </row>
    <row r="736" spans="1:12">
      <c r="A736" t="s">
        <v>421</v>
      </c>
      <c r="B736">
        <v>8</v>
      </c>
      <c r="C736">
        <v>49</v>
      </c>
      <c r="D736">
        <v>31</v>
      </c>
      <c r="E736">
        <v>12</v>
      </c>
      <c r="F736">
        <v>18</v>
      </c>
      <c r="G736">
        <v>1</v>
      </c>
      <c r="H736">
        <v>0</v>
      </c>
      <c r="I736">
        <v>0.38709677419354799</v>
      </c>
      <c r="J736">
        <v>0.58064516129032295</v>
      </c>
      <c r="K736">
        <v>3.2258064516128997E-2</v>
      </c>
      <c r="L736">
        <v>0</v>
      </c>
    </row>
    <row r="737" spans="1:12">
      <c r="A737" t="s">
        <v>421</v>
      </c>
      <c r="B737">
        <v>8</v>
      </c>
      <c r="C737">
        <v>50</v>
      </c>
      <c r="D737">
        <v>12</v>
      </c>
      <c r="E737">
        <v>4</v>
      </c>
      <c r="F737">
        <v>6</v>
      </c>
      <c r="G737">
        <v>2</v>
      </c>
      <c r="H737">
        <v>0</v>
      </c>
      <c r="I737">
        <v>0.33333333333333298</v>
      </c>
      <c r="J737">
        <v>0.5</v>
      </c>
      <c r="K737">
        <v>0.16666666666666699</v>
      </c>
      <c r="L737">
        <v>0</v>
      </c>
    </row>
    <row r="738" spans="1:12">
      <c r="A738" t="s">
        <v>421</v>
      </c>
      <c r="B738">
        <v>8</v>
      </c>
      <c r="C738">
        <v>51</v>
      </c>
      <c r="D738">
        <v>21</v>
      </c>
      <c r="E738">
        <v>3</v>
      </c>
      <c r="F738">
        <v>12</v>
      </c>
      <c r="G738">
        <v>5</v>
      </c>
      <c r="H738">
        <v>1</v>
      </c>
      <c r="I738">
        <v>0.14285714285714299</v>
      </c>
      <c r="J738">
        <v>0.57142857142857095</v>
      </c>
      <c r="K738">
        <v>0.238095238095238</v>
      </c>
      <c r="L738" s="38">
        <v>4.7619047619047603E-2</v>
      </c>
    </row>
    <row r="739" spans="1:12">
      <c r="A739" t="s">
        <v>421</v>
      </c>
      <c r="B739">
        <v>8</v>
      </c>
      <c r="C739">
        <v>52</v>
      </c>
      <c r="D739">
        <v>107</v>
      </c>
      <c r="E739">
        <v>38</v>
      </c>
      <c r="F739">
        <v>52</v>
      </c>
      <c r="G739">
        <v>12</v>
      </c>
      <c r="H739">
        <v>5</v>
      </c>
      <c r="I739">
        <v>0.355140186915888</v>
      </c>
      <c r="J739">
        <v>0.48598130841121501</v>
      </c>
      <c r="K739">
        <v>0.11214953271028</v>
      </c>
      <c r="L739" s="38">
        <v>4.67289719626168E-2</v>
      </c>
    </row>
    <row r="740" spans="1:12">
      <c r="A740" t="s">
        <v>421</v>
      </c>
      <c r="B740">
        <v>8</v>
      </c>
      <c r="C740">
        <v>53</v>
      </c>
      <c r="D740">
        <v>3</v>
      </c>
      <c r="E740">
        <v>1</v>
      </c>
      <c r="F740">
        <v>1</v>
      </c>
      <c r="G740">
        <v>0</v>
      </c>
      <c r="H740">
        <v>1</v>
      </c>
      <c r="I740" t="s">
        <v>38</v>
      </c>
      <c r="J740" t="s">
        <v>38</v>
      </c>
      <c r="K740" t="s">
        <v>38</v>
      </c>
      <c r="L740" t="s">
        <v>38</v>
      </c>
    </row>
    <row r="741" spans="1:12">
      <c r="A741" t="s">
        <v>421</v>
      </c>
      <c r="B741">
        <v>8</v>
      </c>
      <c r="C741">
        <v>54</v>
      </c>
      <c r="D741">
        <v>34</v>
      </c>
      <c r="E741">
        <v>1</v>
      </c>
      <c r="F741">
        <v>10</v>
      </c>
      <c r="G741">
        <v>21</v>
      </c>
      <c r="H741">
        <v>2</v>
      </c>
      <c r="I741" s="38">
        <v>2.9411764705882401E-2</v>
      </c>
      <c r="J741">
        <v>0.29411764705882398</v>
      </c>
      <c r="K741">
        <v>0.61764705882352899</v>
      </c>
      <c r="L741" s="38">
        <v>5.8823529411764698E-2</v>
      </c>
    </row>
    <row r="742" spans="1:12">
      <c r="A742" t="s">
        <v>421</v>
      </c>
      <c r="B742">
        <v>8</v>
      </c>
      <c r="C742">
        <v>55</v>
      </c>
      <c r="D742">
        <v>23</v>
      </c>
      <c r="E742">
        <v>1</v>
      </c>
      <c r="F742">
        <v>15</v>
      </c>
      <c r="G742">
        <v>5</v>
      </c>
      <c r="H742">
        <v>2</v>
      </c>
      <c r="I742" s="38">
        <v>4.3478260869565202E-2</v>
      </c>
      <c r="J742">
        <v>0.65217391304347805</v>
      </c>
      <c r="K742">
        <v>0.217391304347826</v>
      </c>
      <c r="L742" s="38">
        <v>8.6956521739130405E-2</v>
      </c>
    </row>
    <row r="743" spans="1:12">
      <c r="A743" t="s">
        <v>421</v>
      </c>
      <c r="B743">
        <v>8</v>
      </c>
      <c r="C743">
        <v>56</v>
      </c>
      <c r="D743">
        <v>17</v>
      </c>
      <c r="E743">
        <v>5</v>
      </c>
      <c r="F743">
        <v>9</v>
      </c>
      <c r="G743">
        <v>3</v>
      </c>
      <c r="H743">
        <v>0</v>
      </c>
      <c r="I743">
        <v>0.29411764705882398</v>
      </c>
      <c r="J743">
        <v>0.52941176470588203</v>
      </c>
      <c r="K743">
        <v>0.17647058823529399</v>
      </c>
      <c r="L743">
        <v>0</v>
      </c>
    </row>
    <row r="744" spans="1:12">
      <c r="A744" t="s">
        <v>421</v>
      </c>
      <c r="B744">
        <v>9</v>
      </c>
      <c r="C744">
        <v>2</v>
      </c>
      <c r="D744">
        <v>34</v>
      </c>
      <c r="E744">
        <v>20</v>
      </c>
      <c r="F744">
        <v>11</v>
      </c>
      <c r="G744">
        <v>2</v>
      </c>
      <c r="H744">
        <v>1</v>
      </c>
      <c r="I744">
        <v>0.58823529411764697</v>
      </c>
      <c r="J744">
        <v>0.32352941176470601</v>
      </c>
      <c r="K744" s="38">
        <v>5.8823529411764698E-2</v>
      </c>
      <c r="L744" s="38">
        <v>2.9411764705882401E-2</v>
      </c>
    </row>
    <row r="745" spans="1:12">
      <c r="A745" t="s">
        <v>421</v>
      </c>
      <c r="B745">
        <v>9</v>
      </c>
      <c r="C745">
        <v>3</v>
      </c>
      <c r="D745">
        <v>26</v>
      </c>
      <c r="E745">
        <v>4</v>
      </c>
      <c r="F745">
        <v>14</v>
      </c>
      <c r="G745">
        <v>7</v>
      </c>
      <c r="H745">
        <v>1</v>
      </c>
      <c r="I745">
        <v>0.15384615384615399</v>
      </c>
      <c r="J745">
        <v>0.53846153846153799</v>
      </c>
      <c r="K745">
        <v>0.269230769230769</v>
      </c>
      <c r="L745" s="38">
        <v>3.8461538461538498E-2</v>
      </c>
    </row>
    <row r="746" spans="1:12">
      <c r="A746" t="s">
        <v>421</v>
      </c>
      <c r="B746">
        <v>9</v>
      </c>
      <c r="C746">
        <v>4</v>
      </c>
      <c r="D746">
        <v>6</v>
      </c>
      <c r="E746">
        <v>1</v>
      </c>
      <c r="F746">
        <v>2</v>
      </c>
      <c r="G746">
        <v>3</v>
      </c>
      <c r="H746">
        <v>0</v>
      </c>
      <c r="I746">
        <v>0.16666666666666699</v>
      </c>
      <c r="J746">
        <v>0.33333333333333298</v>
      </c>
      <c r="K746">
        <v>0.5</v>
      </c>
      <c r="L746">
        <v>0</v>
      </c>
    </row>
    <row r="747" spans="1:12">
      <c r="A747" t="s">
        <v>421</v>
      </c>
      <c r="B747">
        <v>9</v>
      </c>
      <c r="C747">
        <v>5</v>
      </c>
      <c r="D747">
        <v>3723</v>
      </c>
      <c r="E747">
        <v>1922</v>
      </c>
      <c r="F747">
        <v>1255</v>
      </c>
      <c r="G747">
        <v>481</v>
      </c>
      <c r="H747">
        <v>65</v>
      </c>
      <c r="I747">
        <v>0.51625033575073898</v>
      </c>
      <c r="J747">
        <v>0.33709374160623201</v>
      </c>
      <c r="K747">
        <v>0.12919688423314499</v>
      </c>
      <c r="L747" s="38">
        <v>1.7459038409884501E-2</v>
      </c>
    </row>
    <row r="748" spans="1:12">
      <c r="A748" t="s">
        <v>421</v>
      </c>
      <c r="B748">
        <v>9</v>
      </c>
      <c r="C748">
        <v>6</v>
      </c>
      <c r="D748">
        <v>24</v>
      </c>
      <c r="E748">
        <v>9</v>
      </c>
      <c r="F748">
        <v>9</v>
      </c>
      <c r="G748">
        <v>6</v>
      </c>
      <c r="H748">
        <v>0</v>
      </c>
      <c r="I748">
        <v>0.375</v>
      </c>
      <c r="J748">
        <v>0.375</v>
      </c>
      <c r="K748">
        <v>0.25</v>
      </c>
      <c r="L748">
        <v>0</v>
      </c>
    </row>
    <row r="749" spans="1:12">
      <c r="A749" t="s">
        <v>421</v>
      </c>
      <c r="B749">
        <v>9</v>
      </c>
      <c r="C749">
        <v>7</v>
      </c>
      <c r="D749">
        <v>128</v>
      </c>
      <c r="E749">
        <v>16</v>
      </c>
      <c r="F749">
        <v>50</v>
      </c>
      <c r="G749">
        <v>56</v>
      </c>
      <c r="H749">
        <v>6</v>
      </c>
      <c r="I749">
        <v>0.125</v>
      </c>
      <c r="J749">
        <v>0.390625</v>
      </c>
      <c r="K749">
        <v>0.4375</v>
      </c>
      <c r="L749">
        <v>4.6875E-2</v>
      </c>
    </row>
    <row r="750" spans="1:12">
      <c r="A750" t="s">
        <v>421</v>
      </c>
      <c r="B750">
        <v>9</v>
      </c>
      <c r="C750">
        <v>8</v>
      </c>
      <c r="D750">
        <v>10</v>
      </c>
      <c r="E750">
        <v>2</v>
      </c>
      <c r="F750">
        <v>4</v>
      </c>
      <c r="G750">
        <v>2</v>
      </c>
      <c r="H750">
        <v>2</v>
      </c>
      <c r="I750">
        <v>0.2</v>
      </c>
      <c r="J750">
        <v>0.4</v>
      </c>
      <c r="K750">
        <v>0.2</v>
      </c>
      <c r="L750">
        <v>0.2</v>
      </c>
    </row>
    <row r="751" spans="1:12">
      <c r="A751" t="s">
        <v>421</v>
      </c>
      <c r="B751">
        <v>9</v>
      </c>
      <c r="C751">
        <v>9</v>
      </c>
      <c r="D751">
        <v>26</v>
      </c>
      <c r="E751">
        <v>7</v>
      </c>
      <c r="F751">
        <v>11</v>
      </c>
      <c r="G751">
        <v>7</v>
      </c>
      <c r="H751">
        <v>1</v>
      </c>
      <c r="I751">
        <v>0.269230769230769</v>
      </c>
      <c r="J751">
        <v>0.42307692307692302</v>
      </c>
      <c r="K751">
        <v>0.269230769230769</v>
      </c>
      <c r="L751" s="38">
        <v>3.8461538461538498E-2</v>
      </c>
    </row>
    <row r="752" spans="1:12">
      <c r="A752" t="s">
        <v>421</v>
      </c>
      <c r="B752">
        <v>9</v>
      </c>
      <c r="C752">
        <v>10</v>
      </c>
      <c r="D752">
        <v>13</v>
      </c>
      <c r="E752">
        <v>8</v>
      </c>
      <c r="F752">
        <v>5</v>
      </c>
      <c r="G752">
        <v>0</v>
      </c>
      <c r="H752">
        <v>0</v>
      </c>
      <c r="I752">
        <v>0.61538461538461497</v>
      </c>
      <c r="J752">
        <v>0.38461538461538503</v>
      </c>
      <c r="K752">
        <v>0</v>
      </c>
      <c r="L752">
        <v>0</v>
      </c>
    </row>
    <row r="753" spans="1:12">
      <c r="A753" t="s">
        <v>421</v>
      </c>
      <c r="B753">
        <v>9</v>
      </c>
      <c r="C753">
        <v>11</v>
      </c>
      <c r="D753">
        <v>47</v>
      </c>
      <c r="E753">
        <v>26</v>
      </c>
      <c r="F753">
        <v>15</v>
      </c>
      <c r="G753">
        <v>5</v>
      </c>
      <c r="H753">
        <v>1</v>
      </c>
      <c r="I753">
        <v>0.55319148936170204</v>
      </c>
      <c r="J753">
        <v>0.319148936170213</v>
      </c>
      <c r="K753">
        <v>0.10638297872340401</v>
      </c>
      <c r="L753" s="38">
        <v>2.1276595744680899E-2</v>
      </c>
    </row>
    <row r="754" spans="1:12">
      <c r="A754" t="s">
        <v>421</v>
      </c>
      <c r="B754">
        <v>9</v>
      </c>
      <c r="C754">
        <v>12</v>
      </c>
      <c r="D754">
        <v>43</v>
      </c>
      <c r="E754">
        <v>30</v>
      </c>
      <c r="F754">
        <v>7</v>
      </c>
      <c r="G754">
        <v>6</v>
      </c>
      <c r="H754">
        <v>0</v>
      </c>
      <c r="I754">
        <v>0.69767441860465096</v>
      </c>
      <c r="J754">
        <v>0.162790697674419</v>
      </c>
      <c r="K754">
        <v>0.13953488372093001</v>
      </c>
      <c r="L754">
        <v>0</v>
      </c>
    </row>
    <row r="755" spans="1:12">
      <c r="A755" t="s">
        <v>421</v>
      </c>
      <c r="B755">
        <v>9</v>
      </c>
      <c r="C755">
        <v>13</v>
      </c>
      <c r="D755">
        <v>43</v>
      </c>
      <c r="E755">
        <v>18</v>
      </c>
      <c r="F755">
        <v>20</v>
      </c>
      <c r="G755">
        <v>5</v>
      </c>
      <c r="H755">
        <v>0</v>
      </c>
      <c r="I755">
        <v>0.418604651162791</v>
      </c>
      <c r="J755">
        <v>0.46511627906976699</v>
      </c>
      <c r="K755">
        <v>0.116279069767442</v>
      </c>
      <c r="L755">
        <v>0</v>
      </c>
    </row>
    <row r="756" spans="1:12">
      <c r="A756" t="s">
        <v>421</v>
      </c>
      <c r="B756">
        <v>9</v>
      </c>
      <c r="C756">
        <v>14</v>
      </c>
      <c r="D756">
        <v>83</v>
      </c>
      <c r="E756">
        <v>33</v>
      </c>
      <c r="F756">
        <v>37</v>
      </c>
      <c r="G756">
        <v>12</v>
      </c>
      <c r="H756">
        <v>1</v>
      </c>
      <c r="I756">
        <v>0.39759036144578302</v>
      </c>
      <c r="J756">
        <v>0.44578313253011997</v>
      </c>
      <c r="K756">
        <v>0.14457831325301199</v>
      </c>
      <c r="L756" s="38">
        <v>1.20481927710843E-2</v>
      </c>
    </row>
    <row r="757" spans="1:12">
      <c r="A757" t="s">
        <v>421</v>
      </c>
      <c r="B757">
        <v>9</v>
      </c>
      <c r="C757">
        <v>15</v>
      </c>
      <c r="D757">
        <v>48</v>
      </c>
      <c r="E757">
        <v>11</v>
      </c>
      <c r="F757">
        <v>25</v>
      </c>
      <c r="G757">
        <v>9</v>
      </c>
      <c r="H757">
        <v>3</v>
      </c>
      <c r="I757">
        <v>0.22916666666666699</v>
      </c>
      <c r="J757">
        <v>0.52083333333333304</v>
      </c>
      <c r="K757">
        <v>0.1875</v>
      </c>
      <c r="L757">
        <v>6.25E-2</v>
      </c>
    </row>
    <row r="758" spans="1:12">
      <c r="A758" t="s">
        <v>421</v>
      </c>
      <c r="B758">
        <v>9</v>
      </c>
      <c r="C758">
        <v>16</v>
      </c>
      <c r="D758">
        <v>1055</v>
      </c>
      <c r="E758">
        <v>526</v>
      </c>
      <c r="F758">
        <v>389</v>
      </c>
      <c r="G758">
        <v>123</v>
      </c>
      <c r="H758">
        <v>17</v>
      </c>
      <c r="I758">
        <v>0.49857819905213302</v>
      </c>
      <c r="J758">
        <v>0.36872037914691902</v>
      </c>
      <c r="K758">
        <v>0.11658767772511799</v>
      </c>
      <c r="L758" s="38">
        <v>1.6113744075829401E-2</v>
      </c>
    </row>
    <row r="759" spans="1:12">
      <c r="A759" t="s">
        <v>421</v>
      </c>
      <c r="B759">
        <v>9</v>
      </c>
      <c r="C759">
        <v>17</v>
      </c>
      <c r="D759">
        <v>222</v>
      </c>
      <c r="E759">
        <v>117</v>
      </c>
      <c r="F759">
        <v>80</v>
      </c>
      <c r="G759">
        <v>25</v>
      </c>
      <c r="H759">
        <v>0</v>
      </c>
      <c r="I759">
        <v>0.52702702702702697</v>
      </c>
      <c r="J759">
        <v>0.36036036036036001</v>
      </c>
      <c r="K759">
        <v>0.112612612612613</v>
      </c>
      <c r="L759">
        <v>0</v>
      </c>
    </row>
    <row r="760" spans="1:12">
      <c r="A760" t="s">
        <v>421</v>
      </c>
      <c r="B760">
        <v>9</v>
      </c>
      <c r="C760">
        <v>18</v>
      </c>
      <c r="D760">
        <v>24</v>
      </c>
      <c r="E760">
        <v>14</v>
      </c>
      <c r="F760">
        <v>8</v>
      </c>
      <c r="G760">
        <v>2</v>
      </c>
      <c r="H760">
        <v>0</v>
      </c>
      <c r="I760">
        <v>0.58333333333333304</v>
      </c>
      <c r="J760">
        <v>0.33333333333333298</v>
      </c>
      <c r="K760" s="38">
        <v>8.3333333333333301E-2</v>
      </c>
      <c r="L760">
        <v>0</v>
      </c>
    </row>
    <row r="761" spans="1:12">
      <c r="A761" t="s">
        <v>421</v>
      </c>
      <c r="B761">
        <v>9</v>
      </c>
      <c r="C761">
        <v>19</v>
      </c>
      <c r="D761">
        <v>13</v>
      </c>
      <c r="E761">
        <v>1</v>
      </c>
      <c r="F761">
        <v>8</v>
      </c>
      <c r="G761">
        <v>4</v>
      </c>
      <c r="H761">
        <v>0</v>
      </c>
      <c r="I761" s="38">
        <v>7.69230769230769E-2</v>
      </c>
      <c r="J761">
        <v>0.61538461538461497</v>
      </c>
      <c r="K761">
        <v>0.30769230769230799</v>
      </c>
      <c r="L761">
        <v>0</v>
      </c>
    </row>
    <row r="762" spans="1:12">
      <c r="A762" t="s">
        <v>421</v>
      </c>
      <c r="B762">
        <v>9</v>
      </c>
      <c r="C762">
        <v>20</v>
      </c>
      <c r="D762">
        <v>5</v>
      </c>
      <c r="E762">
        <v>0</v>
      </c>
      <c r="F762">
        <v>3</v>
      </c>
      <c r="G762">
        <v>2</v>
      </c>
      <c r="H762">
        <v>0</v>
      </c>
      <c r="I762">
        <v>0</v>
      </c>
      <c r="J762" t="s">
        <v>39</v>
      </c>
      <c r="K762" t="s">
        <v>40</v>
      </c>
      <c r="L762">
        <v>0</v>
      </c>
    </row>
    <row r="763" spans="1:12">
      <c r="A763" t="s">
        <v>421</v>
      </c>
      <c r="B763">
        <v>9</v>
      </c>
      <c r="C763">
        <v>21</v>
      </c>
      <c r="D763">
        <v>26</v>
      </c>
      <c r="E763">
        <v>7</v>
      </c>
      <c r="F763">
        <v>6</v>
      </c>
      <c r="G763">
        <v>13</v>
      </c>
      <c r="H763">
        <v>0</v>
      </c>
      <c r="I763">
        <v>0.269230769230769</v>
      </c>
      <c r="J763">
        <v>0.230769230769231</v>
      </c>
      <c r="K763">
        <v>0.5</v>
      </c>
      <c r="L763">
        <v>0</v>
      </c>
    </row>
    <row r="764" spans="1:12">
      <c r="A764" t="s">
        <v>421</v>
      </c>
      <c r="B764">
        <v>9</v>
      </c>
      <c r="C764">
        <v>22</v>
      </c>
      <c r="D764">
        <v>407</v>
      </c>
      <c r="E764">
        <v>191</v>
      </c>
      <c r="F764">
        <v>147</v>
      </c>
      <c r="G764">
        <v>53</v>
      </c>
      <c r="H764">
        <v>16</v>
      </c>
      <c r="I764">
        <v>0.46928746928746901</v>
      </c>
      <c r="J764">
        <v>0.361179361179361</v>
      </c>
      <c r="K764">
        <v>0.13022113022112999</v>
      </c>
      <c r="L764" s="38">
        <v>3.9312039312039297E-2</v>
      </c>
    </row>
    <row r="765" spans="1:12">
      <c r="A765" t="s">
        <v>421</v>
      </c>
      <c r="B765">
        <v>9</v>
      </c>
      <c r="C765">
        <v>23</v>
      </c>
      <c r="D765">
        <v>13</v>
      </c>
      <c r="E765">
        <v>3</v>
      </c>
      <c r="F765">
        <v>8</v>
      </c>
      <c r="G765">
        <v>2</v>
      </c>
      <c r="H765">
        <v>0</v>
      </c>
      <c r="I765">
        <v>0.230769230769231</v>
      </c>
      <c r="J765">
        <v>0.61538461538461497</v>
      </c>
      <c r="K765">
        <v>0.15384615384615399</v>
      </c>
      <c r="L765">
        <v>0</v>
      </c>
    </row>
    <row r="766" spans="1:12">
      <c r="A766" t="s">
        <v>421</v>
      </c>
      <c r="B766">
        <v>9</v>
      </c>
      <c r="C766">
        <v>24</v>
      </c>
      <c r="D766">
        <v>813</v>
      </c>
      <c r="E766">
        <v>431</v>
      </c>
      <c r="F766">
        <v>292</v>
      </c>
      <c r="G766">
        <v>83</v>
      </c>
      <c r="H766">
        <v>7</v>
      </c>
      <c r="I766">
        <v>0.53013530135301401</v>
      </c>
      <c r="J766">
        <v>0.35916359163591599</v>
      </c>
      <c r="K766">
        <v>0.102091020910209</v>
      </c>
      <c r="L766" s="38">
        <v>8.61008610086101E-3</v>
      </c>
    </row>
    <row r="767" spans="1:12">
      <c r="A767" t="s">
        <v>421</v>
      </c>
      <c r="B767">
        <v>9</v>
      </c>
      <c r="C767">
        <v>25</v>
      </c>
      <c r="D767">
        <v>210</v>
      </c>
      <c r="E767">
        <v>101</v>
      </c>
      <c r="F767">
        <v>81</v>
      </c>
      <c r="G767">
        <v>26</v>
      </c>
      <c r="H767">
        <v>2</v>
      </c>
      <c r="I767">
        <v>0.48095238095238102</v>
      </c>
      <c r="J767">
        <v>0.38571428571428601</v>
      </c>
      <c r="K767">
        <v>0.12380952380952399</v>
      </c>
      <c r="L767" s="38">
        <v>9.5238095238095195E-3</v>
      </c>
    </row>
    <row r="768" spans="1:12">
      <c r="A768" t="s">
        <v>421</v>
      </c>
      <c r="B768">
        <v>9</v>
      </c>
      <c r="C768">
        <v>27</v>
      </c>
      <c r="D768">
        <v>19</v>
      </c>
      <c r="E768">
        <v>10</v>
      </c>
      <c r="F768">
        <v>8</v>
      </c>
      <c r="G768">
        <v>1</v>
      </c>
      <c r="H768">
        <v>0</v>
      </c>
      <c r="I768">
        <v>0.52631578947368396</v>
      </c>
      <c r="J768">
        <v>0.42105263157894701</v>
      </c>
      <c r="K768" s="38">
        <v>5.2631578947368397E-2</v>
      </c>
      <c r="L768">
        <v>0</v>
      </c>
    </row>
    <row r="769" spans="1:12">
      <c r="A769" t="s">
        <v>421</v>
      </c>
      <c r="B769">
        <v>9</v>
      </c>
      <c r="C769">
        <v>28</v>
      </c>
      <c r="D769">
        <v>212</v>
      </c>
      <c r="E769">
        <v>110</v>
      </c>
      <c r="F769">
        <v>83</v>
      </c>
      <c r="G769">
        <v>16</v>
      </c>
      <c r="H769">
        <v>3</v>
      </c>
      <c r="I769">
        <v>0.51886792452830199</v>
      </c>
      <c r="J769">
        <v>0.39150943396226401</v>
      </c>
      <c r="K769" s="38">
        <v>7.5471698113207503E-2</v>
      </c>
      <c r="L769" s="38">
        <v>1.41509433962264E-2</v>
      </c>
    </row>
    <row r="770" spans="1:12">
      <c r="A770" t="s">
        <v>421</v>
      </c>
      <c r="B770">
        <v>9</v>
      </c>
      <c r="C770">
        <v>29</v>
      </c>
      <c r="D770">
        <v>33</v>
      </c>
      <c r="E770">
        <v>1</v>
      </c>
      <c r="F770">
        <v>11</v>
      </c>
      <c r="G770">
        <v>16</v>
      </c>
      <c r="H770">
        <v>5</v>
      </c>
      <c r="I770" s="38">
        <v>3.03030303030303E-2</v>
      </c>
      <c r="J770">
        <v>0.33333333333333298</v>
      </c>
      <c r="K770">
        <v>0.48484848484848497</v>
      </c>
      <c r="L770">
        <v>0.15151515151515199</v>
      </c>
    </row>
    <row r="771" spans="1:12">
      <c r="A771" t="s">
        <v>421</v>
      </c>
      <c r="B771">
        <v>9</v>
      </c>
      <c r="C771">
        <v>30</v>
      </c>
      <c r="D771">
        <v>28</v>
      </c>
      <c r="E771">
        <v>12</v>
      </c>
      <c r="F771">
        <v>11</v>
      </c>
      <c r="G771">
        <v>4</v>
      </c>
      <c r="H771">
        <v>1</v>
      </c>
      <c r="I771">
        <v>0.42857142857142899</v>
      </c>
      <c r="J771">
        <v>0.39285714285714302</v>
      </c>
      <c r="K771">
        <v>0.14285714285714299</v>
      </c>
      <c r="L771" s="38">
        <v>3.5714285714285698E-2</v>
      </c>
    </row>
    <row r="772" spans="1:12">
      <c r="A772" t="s">
        <v>421</v>
      </c>
      <c r="B772">
        <v>9</v>
      </c>
      <c r="C772">
        <v>31</v>
      </c>
      <c r="D772">
        <v>326</v>
      </c>
      <c r="E772">
        <v>49</v>
      </c>
      <c r="F772">
        <v>126</v>
      </c>
      <c r="G772">
        <v>130</v>
      </c>
      <c r="H772">
        <v>21</v>
      </c>
      <c r="I772">
        <v>0.15030674846625799</v>
      </c>
      <c r="J772">
        <v>0.38650306748466301</v>
      </c>
      <c r="K772">
        <v>0.39877300613496902</v>
      </c>
      <c r="L772" s="38">
        <v>6.4417177914110405E-2</v>
      </c>
    </row>
    <row r="773" spans="1:12">
      <c r="A773" t="s">
        <v>421</v>
      </c>
      <c r="B773">
        <v>9</v>
      </c>
      <c r="C773">
        <v>32</v>
      </c>
      <c r="D773">
        <v>134</v>
      </c>
      <c r="E773">
        <v>5</v>
      </c>
      <c r="F773">
        <v>45</v>
      </c>
      <c r="G773">
        <v>71</v>
      </c>
      <c r="H773">
        <v>13</v>
      </c>
      <c r="I773" s="38">
        <v>3.7313432835820899E-2</v>
      </c>
      <c r="J773">
        <v>0.33582089552238797</v>
      </c>
      <c r="K773">
        <v>0.52985074626865702</v>
      </c>
      <c r="L773" s="38">
        <v>9.7014925373134303E-2</v>
      </c>
    </row>
    <row r="774" spans="1:12">
      <c r="A774" t="s">
        <v>421</v>
      </c>
      <c r="B774">
        <v>9</v>
      </c>
      <c r="C774">
        <v>33</v>
      </c>
      <c r="D774">
        <v>1269</v>
      </c>
      <c r="E774">
        <v>592</v>
      </c>
      <c r="F774">
        <v>491</v>
      </c>
      <c r="G774">
        <v>169</v>
      </c>
      <c r="H774">
        <v>17</v>
      </c>
      <c r="I774">
        <v>0.466509062253743</v>
      </c>
      <c r="J774">
        <v>0.38691883372734398</v>
      </c>
      <c r="K774">
        <v>0.13317572892040999</v>
      </c>
      <c r="L774" s="38">
        <v>1.33963750985028E-2</v>
      </c>
    </row>
    <row r="775" spans="1:12">
      <c r="A775" t="s">
        <v>421</v>
      </c>
      <c r="B775">
        <v>9</v>
      </c>
      <c r="C775">
        <v>34</v>
      </c>
      <c r="D775">
        <v>58</v>
      </c>
      <c r="E775">
        <v>25</v>
      </c>
      <c r="F775">
        <v>26</v>
      </c>
      <c r="G775">
        <v>6</v>
      </c>
      <c r="H775">
        <v>1</v>
      </c>
      <c r="I775">
        <v>0.431034482758621</v>
      </c>
      <c r="J775">
        <v>0.44827586206896602</v>
      </c>
      <c r="K775">
        <v>0.10344827586206901</v>
      </c>
      <c r="L775" s="38">
        <v>1.72413793103448E-2</v>
      </c>
    </row>
    <row r="776" spans="1:12">
      <c r="A776" t="s">
        <v>421</v>
      </c>
      <c r="B776">
        <v>9</v>
      </c>
      <c r="C776">
        <v>35</v>
      </c>
      <c r="D776">
        <v>86</v>
      </c>
      <c r="E776">
        <v>21</v>
      </c>
      <c r="F776">
        <v>33</v>
      </c>
      <c r="G776">
        <v>25</v>
      </c>
      <c r="H776">
        <v>7</v>
      </c>
      <c r="I776">
        <v>0.24418604651162801</v>
      </c>
      <c r="J776">
        <v>0.38372093023255799</v>
      </c>
      <c r="K776">
        <v>0.290697674418605</v>
      </c>
      <c r="L776" s="38">
        <v>8.1395348837209294E-2</v>
      </c>
    </row>
    <row r="777" spans="1:12">
      <c r="A777" t="s">
        <v>421</v>
      </c>
      <c r="B777">
        <v>9</v>
      </c>
      <c r="C777">
        <v>36</v>
      </c>
      <c r="D777">
        <v>131</v>
      </c>
      <c r="E777">
        <v>17</v>
      </c>
      <c r="F777">
        <v>63</v>
      </c>
      <c r="G777">
        <v>43</v>
      </c>
      <c r="H777">
        <v>8</v>
      </c>
      <c r="I777">
        <v>0.12977099236641201</v>
      </c>
      <c r="J777">
        <v>0.480916030534351</v>
      </c>
      <c r="K777">
        <v>0.32824427480916002</v>
      </c>
      <c r="L777" s="38">
        <v>6.1068702290076299E-2</v>
      </c>
    </row>
    <row r="778" spans="1:12">
      <c r="A778" t="s">
        <v>421</v>
      </c>
      <c r="B778">
        <v>9</v>
      </c>
      <c r="C778">
        <v>37</v>
      </c>
      <c r="D778">
        <v>195</v>
      </c>
      <c r="E778">
        <v>26</v>
      </c>
      <c r="F778">
        <v>91</v>
      </c>
      <c r="G778">
        <v>66</v>
      </c>
      <c r="H778">
        <v>12</v>
      </c>
      <c r="I778">
        <v>0.133333333333333</v>
      </c>
      <c r="J778">
        <v>0.46666666666666701</v>
      </c>
      <c r="K778">
        <v>0.33846153846153798</v>
      </c>
      <c r="L778" s="38">
        <v>6.15384615384615E-2</v>
      </c>
    </row>
    <row r="779" spans="1:12">
      <c r="A779" t="s">
        <v>421</v>
      </c>
      <c r="B779">
        <v>9</v>
      </c>
      <c r="C779">
        <v>38</v>
      </c>
      <c r="D779">
        <v>1</v>
      </c>
      <c r="E779">
        <v>1</v>
      </c>
      <c r="F779">
        <v>0</v>
      </c>
      <c r="G779">
        <v>0</v>
      </c>
      <c r="H779">
        <v>0</v>
      </c>
      <c r="I779" t="s">
        <v>38</v>
      </c>
      <c r="J779" t="s">
        <v>38</v>
      </c>
      <c r="K779" t="s">
        <v>38</v>
      </c>
      <c r="L779" t="s">
        <v>38</v>
      </c>
    </row>
    <row r="780" spans="1:12">
      <c r="A780" t="s">
        <v>421</v>
      </c>
      <c r="B780">
        <v>9</v>
      </c>
      <c r="C780">
        <v>39</v>
      </c>
      <c r="D780">
        <v>40</v>
      </c>
      <c r="E780">
        <v>24</v>
      </c>
      <c r="F780">
        <v>14</v>
      </c>
      <c r="G780">
        <v>1</v>
      </c>
      <c r="H780">
        <v>1</v>
      </c>
      <c r="I780">
        <v>0.6</v>
      </c>
      <c r="J780">
        <v>0.35</v>
      </c>
      <c r="K780">
        <v>2.5000000000000001E-2</v>
      </c>
      <c r="L780">
        <v>2.5000000000000001E-2</v>
      </c>
    </row>
    <row r="781" spans="1:12">
      <c r="A781" t="s">
        <v>421</v>
      </c>
      <c r="B781">
        <v>9</v>
      </c>
      <c r="C781">
        <v>40</v>
      </c>
      <c r="D781">
        <v>10</v>
      </c>
      <c r="E781">
        <v>0</v>
      </c>
      <c r="F781">
        <v>9</v>
      </c>
      <c r="G781">
        <v>0</v>
      </c>
      <c r="H781">
        <v>1</v>
      </c>
      <c r="I781">
        <v>0</v>
      </c>
      <c r="J781" t="s">
        <v>46</v>
      </c>
      <c r="K781">
        <v>0</v>
      </c>
      <c r="L781" t="s">
        <v>45</v>
      </c>
    </row>
    <row r="782" spans="1:12">
      <c r="A782" t="s">
        <v>421</v>
      </c>
      <c r="B782">
        <v>9</v>
      </c>
      <c r="C782">
        <v>42</v>
      </c>
      <c r="D782">
        <v>90</v>
      </c>
      <c r="E782">
        <v>55</v>
      </c>
      <c r="F782">
        <v>29</v>
      </c>
      <c r="G782">
        <v>5</v>
      </c>
      <c r="H782">
        <v>1</v>
      </c>
      <c r="I782">
        <v>0.61111111111111105</v>
      </c>
      <c r="J782">
        <v>0.32222222222222202</v>
      </c>
      <c r="K782" s="38">
        <v>5.5555555555555601E-2</v>
      </c>
      <c r="L782" s="38">
        <v>1.1111111111111099E-2</v>
      </c>
    </row>
    <row r="783" spans="1:12">
      <c r="A783" t="s">
        <v>421</v>
      </c>
      <c r="B783">
        <v>9</v>
      </c>
      <c r="C783">
        <v>43</v>
      </c>
      <c r="D783">
        <v>13</v>
      </c>
      <c r="E783">
        <v>9</v>
      </c>
      <c r="F783">
        <v>3</v>
      </c>
      <c r="G783">
        <v>1</v>
      </c>
      <c r="H783">
        <v>0</v>
      </c>
      <c r="I783">
        <v>0.69230769230769196</v>
      </c>
      <c r="J783">
        <v>0.230769230769231</v>
      </c>
      <c r="K783" s="38">
        <v>7.69230769230769E-2</v>
      </c>
      <c r="L783">
        <v>0</v>
      </c>
    </row>
    <row r="784" spans="1:12">
      <c r="A784" t="s">
        <v>421</v>
      </c>
      <c r="B784">
        <v>9</v>
      </c>
      <c r="C784">
        <v>44</v>
      </c>
      <c r="D784">
        <v>20</v>
      </c>
      <c r="E784">
        <v>7</v>
      </c>
      <c r="F784">
        <v>12</v>
      </c>
      <c r="G784">
        <v>1</v>
      </c>
      <c r="H784">
        <v>0</v>
      </c>
      <c r="I784">
        <v>0.35</v>
      </c>
      <c r="J784">
        <v>0.6</v>
      </c>
      <c r="K784">
        <v>0.05</v>
      </c>
      <c r="L784">
        <v>0</v>
      </c>
    </row>
    <row r="785" spans="1:12">
      <c r="A785" t="s">
        <v>421</v>
      </c>
      <c r="B785">
        <v>9</v>
      </c>
      <c r="C785">
        <v>45</v>
      </c>
      <c r="D785">
        <v>62</v>
      </c>
      <c r="E785">
        <v>2</v>
      </c>
      <c r="F785">
        <v>23</v>
      </c>
      <c r="G785">
        <v>29</v>
      </c>
      <c r="H785">
        <v>8</v>
      </c>
      <c r="I785">
        <v>3.2258064516128997E-2</v>
      </c>
      <c r="J785">
        <v>0.37096774193548399</v>
      </c>
      <c r="K785">
        <v>0.467741935483871</v>
      </c>
      <c r="L785">
        <v>0.12903225806451599</v>
      </c>
    </row>
    <row r="786" spans="1:12">
      <c r="A786" t="s">
        <v>421</v>
      </c>
      <c r="B786">
        <v>9</v>
      </c>
      <c r="C786">
        <v>46</v>
      </c>
      <c r="D786">
        <v>14</v>
      </c>
      <c r="E786">
        <v>3</v>
      </c>
      <c r="F786">
        <v>8</v>
      </c>
      <c r="G786">
        <v>3</v>
      </c>
      <c r="H786">
        <v>0</v>
      </c>
      <c r="I786">
        <v>0.214285714285714</v>
      </c>
      <c r="J786">
        <v>0.57142857142857095</v>
      </c>
      <c r="K786">
        <v>0.214285714285714</v>
      </c>
      <c r="L786">
        <v>0</v>
      </c>
    </row>
    <row r="787" spans="1:12">
      <c r="A787" t="s">
        <v>421</v>
      </c>
      <c r="B787">
        <v>9</v>
      </c>
      <c r="C787">
        <v>47</v>
      </c>
      <c r="D787">
        <v>23</v>
      </c>
      <c r="E787">
        <v>12</v>
      </c>
      <c r="F787">
        <v>10</v>
      </c>
      <c r="G787">
        <v>1</v>
      </c>
      <c r="H787">
        <v>0</v>
      </c>
      <c r="I787">
        <v>0.52173913043478304</v>
      </c>
      <c r="J787">
        <v>0.434782608695652</v>
      </c>
      <c r="K787" s="38">
        <v>4.3478260869565202E-2</v>
      </c>
      <c r="L787">
        <v>0</v>
      </c>
    </row>
    <row r="788" spans="1:12">
      <c r="A788" t="s">
        <v>421</v>
      </c>
      <c r="B788">
        <v>9</v>
      </c>
      <c r="C788">
        <v>48</v>
      </c>
      <c r="D788">
        <v>72</v>
      </c>
      <c r="E788">
        <v>31</v>
      </c>
      <c r="F788">
        <v>29</v>
      </c>
      <c r="G788">
        <v>12</v>
      </c>
      <c r="H788">
        <v>0</v>
      </c>
      <c r="I788">
        <v>0.43055555555555602</v>
      </c>
      <c r="J788">
        <v>0.40277777777777801</v>
      </c>
      <c r="K788">
        <v>0.16666666666666699</v>
      </c>
      <c r="L788">
        <v>0</v>
      </c>
    </row>
    <row r="789" spans="1:12">
      <c r="A789" t="s">
        <v>421</v>
      </c>
      <c r="B789">
        <v>9</v>
      </c>
      <c r="C789">
        <v>49</v>
      </c>
      <c r="D789">
        <v>28</v>
      </c>
      <c r="E789">
        <v>15</v>
      </c>
      <c r="F789">
        <v>10</v>
      </c>
      <c r="G789">
        <v>3</v>
      </c>
      <c r="H789">
        <v>0</v>
      </c>
      <c r="I789">
        <v>0.53571428571428603</v>
      </c>
      <c r="J789">
        <v>0.35714285714285698</v>
      </c>
      <c r="K789">
        <v>0.107142857142857</v>
      </c>
      <c r="L789">
        <v>0</v>
      </c>
    </row>
    <row r="790" spans="1:12">
      <c r="A790" t="s">
        <v>421</v>
      </c>
      <c r="B790">
        <v>9</v>
      </c>
      <c r="C790">
        <v>50</v>
      </c>
      <c r="D790">
        <v>12</v>
      </c>
      <c r="E790">
        <v>4</v>
      </c>
      <c r="F790">
        <v>7</v>
      </c>
      <c r="G790">
        <v>1</v>
      </c>
      <c r="H790">
        <v>0</v>
      </c>
      <c r="I790">
        <v>0.33333333333333298</v>
      </c>
      <c r="J790">
        <v>0.58333333333333304</v>
      </c>
      <c r="K790" s="38">
        <v>8.3333333333333301E-2</v>
      </c>
      <c r="L790">
        <v>0</v>
      </c>
    </row>
    <row r="791" spans="1:12">
      <c r="A791" t="s">
        <v>421</v>
      </c>
      <c r="B791">
        <v>9</v>
      </c>
      <c r="C791">
        <v>51</v>
      </c>
      <c r="D791">
        <v>19</v>
      </c>
      <c r="E791">
        <v>1</v>
      </c>
      <c r="F791">
        <v>3</v>
      </c>
      <c r="G791">
        <v>13</v>
      </c>
      <c r="H791">
        <v>2</v>
      </c>
      <c r="I791" s="38">
        <v>5.2631578947368397E-2</v>
      </c>
      <c r="J791">
        <v>0.157894736842105</v>
      </c>
      <c r="K791">
        <v>0.68421052631578905</v>
      </c>
      <c r="L791">
        <v>0.105263157894737</v>
      </c>
    </row>
    <row r="792" spans="1:12">
      <c r="A792" t="s">
        <v>421</v>
      </c>
      <c r="B792">
        <v>9</v>
      </c>
      <c r="C792">
        <v>52</v>
      </c>
      <c r="D792">
        <v>74</v>
      </c>
      <c r="E792">
        <v>29</v>
      </c>
      <c r="F792">
        <v>26</v>
      </c>
      <c r="G792">
        <v>19</v>
      </c>
      <c r="H792">
        <v>0</v>
      </c>
      <c r="I792">
        <v>0.391891891891892</v>
      </c>
      <c r="J792">
        <v>0.35135135135135098</v>
      </c>
      <c r="K792">
        <v>0.25675675675675702</v>
      </c>
      <c r="L792">
        <v>0</v>
      </c>
    </row>
    <row r="793" spans="1:12">
      <c r="A793" t="s">
        <v>421</v>
      </c>
      <c r="B793">
        <v>9</v>
      </c>
      <c r="C793">
        <v>53</v>
      </c>
      <c r="D793">
        <v>5</v>
      </c>
      <c r="E793">
        <v>0</v>
      </c>
      <c r="F793">
        <v>3</v>
      </c>
      <c r="G793">
        <v>2</v>
      </c>
      <c r="H793">
        <v>0</v>
      </c>
      <c r="I793">
        <v>0</v>
      </c>
      <c r="J793" t="s">
        <v>39</v>
      </c>
      <c r="K793" t="s">
        <v>40</v>
      </c>
      <c r="L793">
        <v>0</v>
      </c>
    </row>
    <row r="794" spans="1:12">
      <c r="A794" t="s">
        <v>421</v>
      </c>
      <c r="B794">
        <v>9</v>
      </c>
      <c r="C794">
        <v>54</v>
      </c>
      <c r="D794">
        <v>24</v>
      </c>
      <c r="E794">
        <v>1</v>
      </c>
      <c r="F794">
        <v>9</v>
      </c>
      <c r="G794">
        <v>9</v>
      </c>
      <c r="H794">
        <v>5</v>
      </c>
      <c r="I794" s="38">
        <v>4.1666666666666699E-2</v>
      </c>
      <c r="J794">
        <v>0.375</v>
      </c>
      <c r="K794">
        <v>0.375</v>
      </c>
      <c r="L794">
        <v>0.20833333333333301</v>
      </c>
    </row>
    <row r="795" spans="1:12">
      <c r="A795" t="s">
        <v>421</v>
      </c>
      <c r="B795">
        <v>9</v>
      </c>
      <c r="C795">
        <v>55</v>
      </c>
      <c r="D795">
        <v>29</v>
      </c>
      <c r="E795">
        <v>6</v>
      </c>
      <c r="F795">
        <v>12</v>
      </c>
      <c r="G795">
        <v>10</v>
      </c>
      <c r="H795">
        <v>1</v>
      </c>
      <c r="I795">
        <v>0.20689655172413801</v>
      </c>
      <c r="J795">
        <v>0.41379310344827602</v>
      </c>
      <c r="K795">
        <v>0.34482758620689702</v>
      </c>
      <c r="L795" s="38">
        <v>3.4482758620689703E-2</v>
      </c>
    </row>
    <row r="796" spans="1:12">
      <c r="A796" t="s">
        <v>421</v>
      </c>
      <c r="B796">
        <v>9</v>
      </c>
      <c r="C796">
        <v>56</v>
      </c>
      <c r="D796">
        <v>16</v>
      </c>
      <c r="E796">
        <v>4</v>
      </c>
      <c r="F796">
        <v>9</v>
      </c>
      <c r="G796">
        <v>3</v>
      </c>
      <c r="H796">
        <v>0</v>
      </c>
      <c r="I796">
        <v>0.25</v>
      </c>
      <c r="J796">
        <v>0.5625</v>
      </c>
      <c r="K796">
        <v>0.1875</v>
      </c>
      <c r="L796">
        <v>0</v>
      </c>
    </row>
    <row r="797" spans="1:12">
      <c r="A797" t="s">
        <v>421</v>
      </c>
      <c r="B797">
        <v>9</v>
      </c>
      <c r="C797">
        <v>98</v>
      </c>
      <c r="D797">
        <v>81</v>
      </c>
      <c r="E797">
        <v>29</v>
      </c>
      <c r="F797">
        <v>44</v>
      </c>
      <c r="G797">
        <v>8</v>
      </c>
      <c r="H797">
        <v>0</v>
      </c>
      <c r="I797">
        <v>0.358024691358025</v>
      </c>
      <c r="J797">
        <v>0.54320987654320996</v>
      </c>
      <c r="K797" s="38">
        <v>9.8765432098765399E-2</v>
      </c>
      <c r="L797">
        <v>0</v>
      </c>
    </row>
    <row r="798" spans="1:12">
      <c r="A798" t="s">
        <v>421</v>
      </c>
      <c r="B798">
        <v>10</v>
      </c>
      <c r="C798">
        <v>2</v>
      </c>
      <c r="D798">
        <v>41</v>
      </c>
      <c r="E798">
        <v>18</v>
      </c>
      <c r="F798">
        <v>20</v>
      </c>
      <c r="G798">
        <v>3</v>
      </c>
      <c r="H798">
        <v>0</v>
      </c>
      <c r="I798">
        <v>0.439024390243902</v>
      </c>
      <c r="J798">
        <v>0.48780487804877998</v>
      </c>
      <c r="K798" s="38">
        <v>7.3170731707317097E-2</v>
      </c>
      <c r="L798">
        <v>0</v>
      </c>
    </row>
    <row r="799" spans="1:12">
      <c r="A799" t="s">
        <v>421</v>
      </c>
      <c r="B799">
        <v>10</v>
      </c>
      <c r="C799">
        <v>3</v>
      </c>
      <c r="D799">
        <v>37</v>
      </c>
      <c r="E799">
        <v>15</v>
      </c>
      <c r="F799">
        <v>15</v>
      </c>
      <c r="G799">
        <v>5</v>
      </c>
      <c r="H799">
        <v>2</v>
      </c>
      <c r="I799">
        <v>0.40540540540540498</v>
      </c>
      <c r="J799">
        <v>0.40540540540540498</v>
      </c>
      <c r="K799">
        <v>0.135135135135135</v>
      </c>
      <c r="L799" s="38">
        <v>5.4054054054054099E-2</v>
      </c>
    </row>
    <row r="800" spans="1:12">
      <c r="A800" t="s">
        <v>421</v>
      </c>
      <c r="B800">
        <v>10</v>
      </c>
      <c r="C800">
        <v>4</v>
      </c>
      <c r="D800">
        <v>3</v>
      </c>
      <c r="E800">
        <v>0</v>
      </c>
      <c r="F800">
        <v>0</v>
      </c>
      <c r="G800">
        <v>3</v>
      </c>
      <c r="H800">
        <v>0</v>
      </c>
      <c r="I800" t="s">
        <v>38</v>
      </c>
      <c r="J800" t="s">
        <v>38</v>
      </c>
      <c r="K800" t="s">
        <v>38</v>
      </c>
      <c r="L800" t="s">
        <v>38</v>
      </c>
    </row>
    <row r="801" spans="1:12">
      <c r="A801" t="s">
        <v>421</v>
      </c>
      <c r="B801">
        <v>10</v>
      </c>
      <c r="C801">
        <v>5</v>
      </c>
      <c r="D801">
        <v>3472</v>
      </c>
      <c r="E801">
        <v>1463</v>
      </c>
      <c r="F801">
        <v>1524</v>
      </c>
      <c r="G801">
        <v>443</v>
      </c>
      <c r="H801">
        <v>42</v>
      </c>
      <c r="I801">
        <v>0.421370967741936</v>
      </c>
      <c r="J801">
        <v>0.43894009216589902</v>
      </c>
      <c r="K801">
        <v>0.12759216589861799</v>
      </c>
      <c r="L801" s="38">
        <v>1.2096774193548401E-2</v>
      </c>
    </row>
    <row r="802" spans="1:12">
      <c r="A802" t="s">
        <v>421</v>
      </c>
      <c r="B802">
        <v>10</v>
      </c>
      <c r="C802">
        <v>6</v>
      </c>
      <c r="D802">
        <v>29</v>
      </c>
      <c r="E802">
        <v>5</v>
      </c>
      <c r="F802">
        <v>20</v>
      </c>
      <c r="G802">
        <v>4</v>
      </c>
      <c r="H802">
        <v>0</v>
      </c>
      <c r="I802">
        <v>0.17241379310344801</v>
      </c>
      <c r="J802">
        <v>0.68965517241379304</v>
      </c>
      <c r="K802">
        <v>0.13793103448275901</v>
      </c>
      <c r="L802">
        <v>0</v>
      </c>
    </row>
    <row r="803" spans="1:12">
      <c r="A803" t="s">
        <v>421</v>
      </c>
      <c r="B803">
        <v>10</v>
      </c>
      <c r="C803">
        <v>7</v>
      </c>
      <c r="D803">
        <v>93</v>
      </c>
      <c r="E803">
        <v>10</v>
      </c>
      <c r="F803">
        <v>51</v>
      </c>
      <c r="G803">
        <v>31</v>
      </c>
      <c r="H803">
        <v>1</v>
      </c>
      <c r="I803">
        <v>0.10752688172043</v>
      </c>
      <c r="J803">
        <v>0.54838709677419395</v>
      </c>
      <c r="K803">
        <v>0.33333333333333298</v>
      </c>
      <c r="L803">
        <v>1.0752688172042999E-2</v>
      </c>
    </row>
    <row r="804" spans="1:12">
      <c r="A804" t="s">
        <v>421</v>
      </c>
      <c r="B804">
        <v>10</v>
      </c>
      <c r="C804">
        <v>8</v>
      </c>
      <c r="D804">
        <v>7</v>
      </c>
      <c r="E804">
        <v>1</v>
      </c>
      <c r="F804">
        <v>6</v>
      </c>
      <c r="G804">
        <v>0</v>
      </c>
      <c r="H804">
        <v>0</v>
      </c>
      <c r="I804" t="s">
        <v>40</v>
      </c>
      <c r="J804" t="s">
        <v>39</v>
      </c>
      <c r="K804">
        <v>0</v>
      </c>
      <c r="L804">
        <v>0</v>
      </c>
    </row>
    <row r="805" spans="1:12">
      <c r="A805" t="s">
        <v>421</v>
      </c>
      <c r="B805">
        <v>10</v>
      </c>
      <c r="C805">
        <v>9</v>
      </c>
      <c r="D805">
        <v>11</v>
      </c>
      <c r="E805">
        <v>1</v>
      </c>
      <c r="F805">
        <v>5</v>
      </c>
      <c r="G805">
        <v>5</v>
      </c>
      <c r="H805">
        <v>0</v>
      </c>
      <c r="I805" s="38">
        <v>9.0909090909090898E-2</v>
      </c>
      <c r="J805">
        <v>0.45454545454545497</v>
      </c>
      <c r="K805">
        <v>0.45454545454545497</v>
      </c>
      <c r="L805">
        <v>0</v>
      </c>
    </row>
    <row r="806" spans="1:12">
      <c r="A806" t="s">
        <v>421</v>
      </c>
      <c r="B806">
        <v>10</v>
      </c>
      <c r="C806">
        <v>10</v>
      </c>
      <c r="D806">
        <v>14</v>
      </c>
      <c r="E806">
        <v>5</v>
      </c>
      <c r="F806">
        <v>7</v>
      </c>
      <c r="G806">
        <v>2</v>
      </c>
      <c r="H806">
        <v>0</v>
      </c>
      <c r="I806">
        <v>0.35714285714285698</v>
      </c>
      <c r="J806">
        <v>0.5</v>
      </c>
      <c r="K806">
        <v>0.14285714285714299</v>
      </c>
      <c r="L806">
        <v>0</v>
      </c>
    </row>
    <row r="807" spans="1:12">
      <c r="A807" t="s">
        <v>421</v>
      </c>
      <c r="B807">
        <v>10</v>
      </c>
      <c r="C807">
        <v>11</v>
      </c>
      <c r="D807">
        <v>42</v>
      </c>
      <c r="E807">
        <v>25</v>
      </c>
      <c r="F807">
        <v>14</v>
      </c>
      <c r="G807">
        <v>3</v>
      </c>
      <c r="H807">
        <v>0</v>
      </c>
      <c r="I807">
        <v>0.59523809523809501</v>
      </c>
      <c r="J807">
        <v>0.33333333333333298</v>
      </c>
      <c r="K807" s="38">
        <v>7.1428571428571397E-2</v>
      </c>
      <c r="L807">
        <v>0</v>
      </c>
    </row>
    <row r="808" spans="1:12">
      <c r="A808" t="s">
        <v>421</v>
      </c>
      <c r="B808">
        <v>10</v>
      </c>
      <c r="C808">
        <v>12</v>
      </c>
      <c r="D808">
        <v>31</v>
      </c>
      <c r="E808">
        <v>21</v>
      </c>
      <c r="F808">
        <v>8</v>
      </c>
      <c r="G808">
        <v>1</v>
      </c>
      <c r="H808">
        <v>1</v>
      </c>
      <c r="I808">
        <v>0.67741935483870996</v>
      </c>
      <c r="J808">
        <v>0.25806451612903197</v>
      </c>
      <c r="K808">
        <v>3.2258064516128997E-2</v>
      </c>
      <c r="L808">
        <v>3.2258064516128997E-2</v>
      </c>
    </row>
    <row r="809" spans="1:12">
      <c r="A809" t="s">
        <v>421</v>
      </c>
      <c r="B809">
        <v>10</v>
      </c>
      <c r="C809">
        <v>13</v>
      </c>
      <c r="D809">
        <v>39</v>
      </c>
      <c r="E809">
        <v>12</v>
      </c>
      <c r="F809">
        <v>22</v>
      </c>
      <c r="G809">
        <v>5</v>
      </c>
      <c r="H809">
        <v>0</v>
      </c>
      <c r="I809">
        <v>0.30769230769230799</v>
      </c>
      <c r="J809">
        <v>0.56410256410256399</v>
      </c>
      <c r="K809">
        <v>0.128205128205128</v>
      </c>
      <c r="L809">
        <v>0</v>
      </c>
    </row>
    <row r="810" spans="1:12">
      <c r="A810" t="s">
        <v>421</v>
      </c>
      <c r="B810">
        <v>10</v>
      </c>
      <c r="C810">
        <v>14</v>
      </c>
      <c r="D810">
        <v>82</v>
      </c>
      <c r="E810">
        <v>23</v>
      </c>
      <c r="F810">
        <v>39</v>
      </c>
      <c r="G810">
        <v>17</v>
      </c>
      <c r="H810">
        <v>3</v>
      </c>
      <c r="I810">
        <v>0.28048780487804897</v>
      </c>
      <c r="J810">
        <v>0.47560975609756101</v>
      </c>
      <c r="K810">
        <v>0.207317073170732</v>
      </c>
      <c r="L810" s="38">
        <v>3.65853658536585E-2</v>
      </c>
    </row>
    <row r="811" spans="1:12">
      <c r="A811" t="s">
        <v>421</v>
      </c>
      <c r="B811">
        <v>10</v>
      </c>
      <c r="C811">
        <v>15</v>
      </c>
      <c r="D811">
        <v>39</v>
      </c>
      <c r="E811">
        <v>11</v>
      </c>
      <c r="F811">
        <v>16</v>
      </c>
      <c r="G811">
        <v>9</v>
      </c>
      <c r="H811">
        <v>3</v>
      </c>
      <c r="I811">
        <v>0.28205128205128199</v>
      </c>
      <c r="J811">
        <v>0.41025641025641002</v>
      </c>
      <c r="K811">
        <v>0.230769230769231</v>
      </c>
      <c r="L811" s="38">
        <v>7.69230769230769E-2</v>
      </c>
    </row>
    <row r="812" spans="1:12">
      <c r="A812" t="s">
        <v>421</v>
      </c>
      <c r="B812">
        <v>10</v>
      </c>
      <c r="C812">
        <v>16</v>
      </c>
      <c r="D812">
        <v>1064</v>
      </c>
      <c r="E812">
        <v>475</v>
      </c>
      <c r="F812">
        <v>482</v>
      </c>
      <c r="G812">
        <v>101</v>
      </c>
      <c r="H812">
        <v>6</v>
      </c>
      <c r="I812">
        <v>0.44642857142857101</v>
      </c>
      <c r="J812">
        <v>0.45300751879699203</v>
      </c>
      <c r="K812" s="38">
        <v>9.4924812030075204E-2</v>
      </c>
      <c r="L812" s="38">
        <v>5.6390977443609002E-3</v>
      </c>
    </row>
    <row r="813" spans="1:12">
      <c r="A813" t="s">
        <v>421</v>
      </c>
      <c r="B813">
        <v>10</v>
      </c>
      <c r="C813">
        <v>17</v>
      </c>
      <c r="D813">
        <v>213</v>
      </c>
      <c r="E813">
        <v>114</v>
      </c>
      <c r="F813">
        <v>75</v>
      </c>
      <c r="G813">
        <v>22</v>
      </c>
      <c r="H813">
        <v>2</v>
      </c>
      <c r="I813">
        <v>0.53521126760563398</v>
      </c>
      <c r="J813">
        <v>0.352112676056338</v>
      </c>
      <c r="K813">
        <v>0.10328638497652599</v>
      </c>
      <c r="L813" s="38">
        <v>9.3896713615023494E-3</v>
      </c>
    </row>
    <row r="814" spans="1:12">
      <c r="A814" t="s">
        <v>421</v>
      </c>
      <c r="B814">
        <v>10</v>
      </c>
      <c r="C814">
        <v>18</v>
      </c>
      <c r="D814">
        <v>17</v>
      </c>
      <c r="E814">
        <v>9</v>
      </c>
      <c r="F814">
        <v>8</v>
      </c>
      <c r="G814">
        <v>0</v>
      </c>
      <c r="H814">
        <v>0</v>
      </c>
      <c r="I814">
        <v>0.52941176470588203</v>
      </c>
      <c r="J814">
        <v>0.47058823529411797</v>
      </c>
      <c r="K814">
        <v>0</v>
      </c>
      <c r="L814">
        <v>0</v>
      </c>
    </row>
    <row r="815" spans="1:12">
      <c r="A815" t="s">
        <v>421</v>
      </c>
      <c r="B815">
        <v>10</v>
      </c>
      <c r="C815">
        <v>19</v>
      </c>
      <c r="D815">
        <v>12</v>
      </c>
      <c r="E815">
        <v>3</v>
      </c>
      <c r="F815">
        <v>6</v>
      </c>
      <c r="G815">
        <v>3</v>
      </c>
      <c r="H815">
        <v>0</v>
      </c>
      <c r="I815">
        <v>0.25</v>
      </c>
      <c r="J815">
        <v>0.5</v>
      </c>
      <c r="K815">
        <v>0.25</v>
      </c>
      <c r="L815">
        <v>0</v>
      </c>
    </row>
    <row r="816" spans="1:12">
      <c r="A816" t="s">
        <v>421</v>
      </c>
      <c r="B816">
        <v>10</v>
      </c>
      <c r="C816">
        <v>20</v>
      </c>
      <c r="D816">
        <v>4</v>
      </c>
      <c r="E816">
        <v>0</v>
      </c>
      <c r="F816">
        <v>4</v>
      </c>
      <c r="G816">
        <v>0</v>
      </c>
      <c r="H816">
        <v>0</v>
      </c>
      <c r="I816" t="s">
        <v>38</v>
      </c>
      <c r="J816" t="s">
        <v>38</v>
      </c>
      <c r="K816" t="s">
        <v>38</v>
      </c>
      <c r="L816" t="s">
        <v>38</v>
      </c>
    </row>
    <row r="817" spans="1:12">
      <c r="A817" t="s">
        <v>421</v>
      </c>
      <c r="B817">
        <v>10</v>
      </c>
      <c r="C817">
        <v>21</v>
      </c>
      <c r="D817">
        <v>22</v>
      </c>
      <c r="E817">
        <v>3</v>
      </c>
      <c r="F817">
        <v>14</v>
      </c>
      <c r="G817">
        <v>5</v>
      </c>
      <c r="H817">
        <v>0</v>
      </c>
      <c r="I817">
        <v>0.13636363636363599</v>
      </c>
      <c r="J817">
        <v>0.63636363636363602</v>
      </c>
      <c r="K817">
        <v>0.22727272727272699</v>
      </c>
      <c r="L817">
        <v>0</v>
      </c>
    </row>
    <row r="818" spans="1:12">
      <c r="A818" t="s">
        <v>421</v>
      </c>
      <c r="B818">
        <v>10</v>
      </c>
      <c r="C818">
        <v>22</v>
      </c>
      <c r="D818">
        <v>394</v>
      </c>
      <c r="E818">
        <v>169</v>
      </c>
      <c r="F818">
        <v>169</v>
      </c>
      <c r="G818">
        <v>47</v>
      </c>
      <c r="H818">
        <v>9</v>
      </c>
      <c r="I818">
        <v>0.428934010152284</v>
      </c>
      <c r="J818">
        <v>0.428934010152284</v>
      </c>
      <c r="K818">
        <v>0.11928934010152301</v>
      </c>
      <c r="L818" s="38">
        <v>2.2842639593908601E-2</v>
      </c>
    </row>
    <row r="819" spans="1:12">
      <c r="A819" t="s">
        <v>421</v>
      </c>
      <c r="B819">
        <v>10</v>
      </c>
      <c r="C819">
        <v>23</v>
      </c>
      <c r="D819">
        <v>8</v>
      </c>
      <c r="E819">
        <v>2</v>
      </c>
      <c r="F819">
        <v>3</v>
      </c>
      <c r="G819">
        <v>3</v>
      </c>
      <c r="H819">
        <v>0</v>
      </c>
      <c r="I819">
        <v>0.25</v>
      </c>
      <c r="J819">
        <v>0.375</v>
      </c>
      <c r="K819">
        <v>0.375</v>
      </c>
      <c r="L819">
        <v>0</v>
      </c>
    </row>
    <row r="820" spans="1:12">
      <c r="A820" t="s">
        <v>421</v>
      </c>
      <c r="B820">
        <v>10</v>
      </c>
      <c r="C820">
        <v>24</v>
      </c>
      <c r="D820">
        <v>750</v>
      </c>
      <c r="E820">
        <v>346</v>
      </c>
      <c r="F820">
        <v>324</v>
      </c>
      <c r="G820">
        <v>73</v>
      </c>
      <c r="H820">
        <v>7</v>
      </c>
      <c r="I820">
        <v>0.46133333333333298</v>
      </c>
      <c r="J820">
        <v>0.432</v>
      </c>
      <c r="K820" s="38">
        <v>9.73333333333333E-2</v>
      </c>
      <c r="L820" s="38">
        <v>9.3333333333333306E-3</v>
      </c>
    </row>
    <row r="821" spans="1:12">
      <c r="A821" t="s">
        <v>421</v>
      </c>
      <c r="B821">
        <v>10</v>
      </c>
      <c r="C821">
        <v>25</v>
      </c>
      <c r="D821">
        <v>169</v>
      </c>
      <c r="E821">
        <v>77</v>
      </c>
      <c r="F821">
        <v>71</v>
      </c>
      <c r="G821">
        <v>20</v>
      </c>
      <c r="H821">
        <v>1</v>
      </c>
      <c r="I821">
        <v>0.45562130177514798</v>
      </c>
      <c r="J821">
        <v>0.42011834319526598</v>
      </c>
      <c r="K821">
        <v>0.118343195266272</v>
      </c>
      <c r="L821" s="38">
        <v>5.9171597633136102E-3</v>
      </c>
    </row>
    <row r="822" spans="1:12">
      <c r="A822" t="s">
        <v>421</v>
      </c>
      <c r="B822">
        <v>10</v>
      </c>
      <c r="C822">
        <v>27</v>
      </c>
      <c r="D822">
        <v>13</v>
      </c>
      <c r="E822">
        <v>4</v>
      </c>
      <c r="F822">
        <v>6</v>
      </c>
      <c r="G822">
        <v>3</v>
      </c>
      <c r="H822">
        <v>0</v>
      </c>
      <c r="I822">
        <v>0.30769230769230799</v>
      </c>
      <c r="J822">
        <v>0.46153846153846201</v>
      </c>
      <c r="K822">
        <v>0.230769230769231</v>
      </c>
      <c r="L822">
        <v>0</v>
      </c>
    </row>
    <row r="823" spans="1:12">
      <c r="A823" t="s">
        <v>421</v>
      </c>
      <c r="B823">
        <v>10</v>
      </c>
      <c r="C823">
        <v>28</v>
      </c>
      <c r="D823">
        <v>212</v>
      </c>
      <c r="E823">
        <v>84</v>
      </c>
      <c r="F823">
        <v>103</v>
      </c>
      <c r="G823">
        <v>24</v>
      </c>
      <c r="H823">
        <v>1</v>
      </c>
      <c r="I823">
        <v>0.39622641509433998</v>
      </c>
      <c r="J823">
        <v>0.48584905660377398</v>
      </c>
      <c r="K823">
        <v>0.113207547169811</v>
      </c>
      <c r="L823" s="38">
        <v>4.7169811320754698E-3</v>
      </c>
    </row>
    <row r="824" spans="1:12">
      <c r="A824" t="s">
        <v>421</v>
      </c>
      <c r="B824">
        <v>10</v>
      </c>
      <c r="C824">
        <v>29</v>
      </c>
      <c r="D824">
        <v>25</v>
      </c>
      <c r="E824">
        <v>2</v>
      </c>
      <c r="F824">
        <v>8</v>
      </c>
      <c r="G824">
        <v>12</v>
      </c>
      <c r="H824">
        <v>3</v>
      </c>
      <c r="I824">
        <v>0.08</v>
      </c>
      <c r="J824">
        <v>0.32</v>
      </c>
      <c r="K824">
        <v>0.48</v>
      </c>
      <c r="L824">
        <v>0.12</v>
      </c>
    </row>
    <row r="825" spans="1:12">
      <c r="A825" t="s">
        <v>421</v>
      </c>
      <c r="B825">
        <v>10</v>
      </c>
      <c r="C825">
        <v>30</v>
      </c>
      <c r="D825">
        <v>27</v>
      </c>
      <c r="E825">
        <v>4</v>
      </c>
      <c r="F825">
        <v>15</v>
      </c>
      <c r="G825">
        <v>7</v>
      </c>
      <c r="H825">
        <v>1</v>
      </c>
      <c r="I825">
        <v>0.148148148148148</v>
      </c>
      <c r="J825">
        <v>0.55555555555555602</v>
      </c>
      <c r="K825">
        <v>0.25925925925925902</v>
      </c>
      <c r="L825">
        <v>3.7037037037037E-2</v>
      </c>
    </row>
    <row r="826" spans="1:12">
      <c r="A826" t="s">
        <v>421</v>
      </c>
      <c r="B826">
        <v>10</v>
      </c>
      <c r="C826">
        <v>31</v>
      </c>
      <c r="D826">
        <v>168</v>
      </c>
      <c r="E826">
        <v>26</v>
      </c>
      <c r="F826">
        <v>90</v>
      </c>
      <c r="G826">
        <v>47</v>
      </c>
      <c r="H826">
        <v>5</v>
      </c>
      <c r="I826">
        <v>0.15476190476190499</v>
      </c>
      <c r="J826">
        <v>0.53571428571428603</v>
      </c>
      <c r="K826">
        <v>0.27976190476190499</v>
      </c>
      <c r="L826" s="38">
        <v>2.9761904761904798E-2</v>
      </c>
    </row>
    <row r="827" spans="1:12">
      <c r="A827" t="s">
        <v>421</v>
      </c>
      <c r="B827">
        <v>10</v>
      </c>
      <c r="C827">
        <v>32</v>
      </c>
      <c r="D827">
        <v>128</v>
      </c>
      <c r="E827">
        <v>5</v>
      </c>
      <c r="F827">
        <v>45</v>
      </c>
      <c r="G827">
        <v>70</v>
      </c>
      <c r="H827">
        <v>8</v>
      </c>
      <c r="I827">
        <v>3.90625E-2</v>
      </c>
      <c r="J827">
        <v>0.3515625</v>
      </c>
      <c r="K827">
        <v>0.546875</v>
      </c>
      <c r="L827">
        <v>6.25E-2</v>
      </c>
    </row>
    <row r="828" spans="1:12">
      <c r="A828" t="s">
        <v>421</v>
      </c>
      <c r="B828">
        <v>10</v>
      </c>
      <c r="C828">
        <v>33</v>
      </c>
      <c r="D828">
        <v>1192</v>
      </c>
      <c r="E828">
        <v>461</v>
      </c>
      <c r="F828">
        <v>599</v>
      </c>
      <c r="G828">
        <v>126</v>
      </c>
      <c r="H828">
        <v>6</v>
      </c>
      <c r="I828">
        <v>0.38674496644295298</v>
      </c>
      <c r="J828">
        <v>0.50251677852348997</v>
      </c>
      <c r="K828">
        <v>0.105704697986577</v>
      </c>
      <c r="L828" s="38">
        <v>5.0335570469798698E-3</v>
      </c>
    </row>
    <row r="829" spans="1:12">
      <c r="A829" t="s">
        <v>421</v>
      </c>
      <c r="B829">
        <v>10</v>
      </c>
      <c r="C829">
        <v>34</v>
      </c>
      <c r="D829">
        <v>53</v>
      </c>
      <c r="E829">
        <v>15</v>
      </c>
      <c r="F829">
        <v>33</v>
      </c>
      <c r="G829">
        <v>4</v>
      </c>
      <c r="H829">
        <v>1</v>
      </c>
      <c r="I829">
        <v>0.28301886792452802</v>
      </c>
      <c r="J829">
        <v>0.62264150943396201</v>
      </c>
      <c r="K829" s="38">
        <v>7.5471698113207503E-2</v>
      </c>
      <c r="L829" s="38">
        <v>1.88679245283019E-2</v>
      </c>
    </row>
    <row r="830" spans="1:12">
      <c r="A830" t="s">
        <v>421</v>
      </c>
      <c r="B830">
        <v>10</v>
      </c>
      <c r="C830">
        <v>35</v>
      </c>
      <c r="D830">
        <v>62</v>
      </c>
      <c r="E830">
        <v>14</v>
      </c>
      <c r="F830">
        <v>37</v>
      </c>
      <c r="G830">
        <v>11</v>
      </c>
      <c r="H830">
        <v>0</v>
      </c>
      <c r="I830">
        <v>0.225806451612903</v>
      </c>
      <c r="J830">
        <v>0.59677419354838701</v>
      </c>
      <c r="K830">
        <v>0.17741935483870999</v>
      </c>
      <c r="L830">
        <v>0</v>
      </c>
    </row>
    <row r="831" spans="1:12">
      <c r="A831" t="s">
        <v>421</v>
      </c>
      <c r="B831">
        <v>10</v>
      </c>
      <c r="C831">
        <v>36</v>
      </c>
      <c r="D831">
        <v>141</v>
      </c>
      <c r="E831">
        <v>15</v>
      </c>
      <c r="F831">
        <v>72</v>
      </c>
      <c r="G831">
        <v>48</v>
      </c>
      <c r="H831">
        <v>6</v>
      </c>
      <c r="I831">
        <v>0.10638297872340401</v>
      </c>
      <c r="J831">
        <v>0.51063829787234005</v>
      </c>
      <c r="K831">
        <v>0.340425531914894</v>
      </c>
      <c r="L831" s="38">
        <v>4.2553191489361701E-2</v>
      </c>
    </row>
    <row r="832" spans="1:12">
      <c r="A832" t="s">
        <v>421</v>
      </c>
      <c r="B832">
        <v>10</v>
      </c>
      <c r="C832">
        <v>37</v>
      </c>
      <c r="D832">
        <v>139</v>
      </c>
      <c r="E832">
        <v>14</v>
      </c>
      <c r="F832">
        <v>70</v>
      </c>
      <c r="G832">
        <v>52</v>
      </c>
      <c r="H832">
        <v>3</v>
      </c>
      <c r="I832">
        <v>0.100719424460432</v>
      </c>
      <c r="J832">
        <v>0.50359712230215803</v>
      </c>
      <c r="K832">
        <v>0.37410071942445999</v>
      </c>
      <c r="L832" s="38">
        <v>2.15827338129496E-2</v>
      </c>
    </row>
    <row r="833" spans="1:12">
      <c r="A833" t="s">
        <v>421</v>
      </c>
      <c r="B833">
        <v>10</v>
      </c>
      <c r="C833">
        <v>38</v>
      </c>
      <c r="D833">
        <v>1</v>
      </c>
      <c r="E833">
        <v>0</v>
      </c>
      <c r="F833">
        <v>0</v>
      </c>
      <c r="G833">
        <v>1</v>
      </c>
      <c r="H833">
        <v>0</v>
      </c>
      <c r="I833" t="s">
        <v>38</v>
      </c>
      <c r="J833" t="s">
        <v>38</v>
      </c>
      <c r="K833" t="s">
        <v>38</v>
      </c>
      <c r="L833" t="s">
        <v>38</v>
      </c>
    </row>
    <row r="834" spans="1:12">
      <c r="A834" t="s">
        <v>421</v>
      </c>
      <c r="B834">
        <v>10</v>
      </c>
      <c r="C834">
        <v>39</v>
      </c>
      <c r="D834">
        <v>53</v>
      </c>
      <c r="E834">
        <v>25</v>
      </c>
      <c r="F834">
        <v>25</v>
      </c>
      <c r="G834">
        <v>3</v>
      </c>
      <c r="H834">
        <v>0</v>
      </c>
      <c r="I834">
        <v>0.47169811320754701</v>
      </c>
      <c r="J834">
        <v>0.47169811320754701</v>
      </c>
      <c r="K834" s="38">
        <v>5.6603773584905703E-2</v>
      </c>
      <c r="L834">
        <v>0</v>
      </c>
    </row>
    <row r="835" spans="1:12">
      <c r="A835" t="s">
        <v>421</v>
      </c>
      <c r="B835">
        <v>10</v>
      </c>
      <c r="C835">
        <v>40</v>
      </c>
      <c r="D835">
        <v>10</v>
      </c>
      <c r="E835">
        <v>1</v>
      </c>
      <c r="F835">
        <v>6</v>
      </c>
      <c r="G835">
        <v>3</v>
      </c>
      <c r="H835">
        <v>0</v>
      </c>
      <c r="I835">
        <v>0.1</v>
      </c>
      <c r="J835">
        <v>0.6</v>
      </c>
      <c r="K835">
        <v>0.3</v>
      </c>
      <c r="L835">
        <v>0</v>
      </c>
    </row>
    <row r="836" spans="1:12">
      <c r="A836" t="s">
        <v>421</v>
      </c>
      <c r="B836">
        <v>10</v>
      </c>
      <c r="C836">
        <v>42</v>
      </c>
      <c r="D836">
        <v>103</v>
      </c>
      <c r="E836">
        <v>42</v>
      </c>
      <c r="F836">
        <v>50</v>
      </c>
      <c r="G836">
        <v>8</v>
      </c>
      <c r="H836">
        <v>3</v>
      </c>
      <c r="I836">
        <v>0.40776699029126201</v>
      </c>
      <c r="J836">
        <v>0.485436893203884</v>
      </c>
      <c r="K836" s="38">
        <v>7.7669902912621394E-2</v>
      </c>
      <c r="L836">
        <v>2.9126213592233E-2</v>
      </c>
    </row>
    <row r="837" spans="1:12">
      <c r="A837" t="s">
        <v>421</v>
      </c>
      <c r="B837">
        <v>10</v>
      </c>
      <c r="C837">
        <v>43</v>
      </c>
      <c r="D837">
        <v>6</v>
      </c>
      <c r="E837">
        <v>3</v>
      </c>
      <c r="F837">
        <v>3</v>
      </c>
      <c r="G837">
        <v>0</v>
      </c>
      <c r="H837">
        <v>0</v>
      </c>
      <c r="I837">
        <v>0.5</v>
      </c>
      <c r="J837">
        <v>0.5</v>
      </c>
      <c r="K837">
        <v>0</v>
      </c>
      <c r="L837">
        <v>0</v>
      </c>
    </row>
    <row r="838" spans="1:12">
      <c r="A838" t="s">
        <v>421</v>
      </c>
      <c r="B838">
        <v>10</v>
      </c>
      <c r="C838">
        <v>44</v>
      </c>
      <c r="D838">
        <v>19</v>
      </c>
      <c r="E838">
        <v>8</v>
      </c>
      <c r="F838">
        <v>7</v>
      </c>
      <c r="G838">
        <v>4</v>
      </c>
      <c r="H838">
        <v>0</v>
      </c>
      <c r="I838">
        <v>0.42105263157894701</v>
      </c>
      <c r="J838">
        <v>0.36842105263157898</v>
      </c>
      <c r="K838">
        <v>0.21052631578947401</v>
      </c>
      <c r="L838">
        <v>0</v>
      </c>
    </row>
    <row r="839" spans="1:12">
      <c r="A839" t="s">
        <v>421</v>
      </c>
      <c r="B839">
        <v>10</v>
      </c>
      <c r="C839">
        <v>45</v>
      </c>
      <c r="D839">
        <v>38</v>
      </c>
      <c r="E839">
        <v>1</v>
      </c>
      <c r="F839">
        <v>15</v>
      </c>
      <c r="G839">
        <v>22</v>
      </c>
      <c r="H839">
        <v>0</v>
      </c>
      <c r="I839" s="38">
        <v>2.6315789473684199E-2</v>
      </c>
      <c r="J839">
        <v>0.394736842105263</v>
      </c>
      <c r="K839">
        <v>0.57894736842105299</v>
      </c>
      <c r="L839">
        <v>0</v>
      </c>
    </row>
    <row r="840" spans="1:12">
      <c r="A840" t="s">
        <v>421</v>
      </c>
      <c r="B840">
        <v>10</v>
      </c>
      <c r="C840">
        <v>46</v>
      </c>
      <c r="D840">
        <v>17</v>
      </c>
      <c r="E840">
        <v>0</v>
      </c>
      <c r="F840">
        <v>11</v>
      </c>
      <c r="G840">
        <v>6</v>
      </c>
      <c r="H840">
        <v>0</v>
      </c>
      <c r="I840">
        <v>0</v>
      </c>
      <c r="J840">
        <v>0.64705882352941202</v>
      </c>
      <c r="K840">
        <v>0.35294117647058798</v>
      </c>
      <c r="L840">
        <v>0</v>
      </c>
    </row>
    <row r="841" spans="1:12">
      <c r="A841" t="s">
        <v>421</v>
      </c>
      <c r="B841">
        <v>10</v>
      </c>
      <c r="C841">
        <v>47</v>
      </c>
      <c r="D841">
        <v>15</v>
      </c>
      <c r="E841">
        <v>9</v>
      </c>
      <c r="F841">
        <v>5</v>
      </c>
      <c r="G841">
        <v>1</v>
      </c>
      <c r="H841">
        <v>0</v>
      </c>
      <c r="I841">
        <v>0.6</v>
      </c>
      <c r="J841">
        <v>0.33333333333333298</v>
      </c>
      <c r="K841" s="38">
        <v>6.6666666666666693E-2</v>
      </c>
      <c r="L841">
        <v>0</v>
      </c>
    </row>
    <row r="842" spans="1:12">
      <c r="A842" t="s">
        <v>421</v>
      </c>
      <c r="B842">
        <v>10</v>
      </c>
      <c r="C842">
        <v>48</v>
      </c>
      <c r="D842">
        <v>55</v>
      </c>
      <c r="E842">
        <v>22</v>
      </c>
      <c r="F842">
        <v>29</v>
      </c>
      <c r="G842">
        <v>4</v>
      </c>
      <c r="H842">
        <v>0</v>
      </c>
      <c r="I842">
        <v>0.4</v>
      </c>
      <c r="J842">
        <v>0.527272727272727</v>
      </c>
      <c r="K842" s="38">
        <v>7.2727272727272696E-2</v>
      </c>
      <c r="L842">
        <v>0</v>
      </c>
    </row>
    <row r="843" spans="1:12">
      <c r="A843" t="s">
        <v>421</v>
      </c>
      <c r="B843">
        <v>10</v>
      </c>
      <c r="C843">
        <v>49</v>
      </c>
      <c r="D843">
        <v>34</v>
      </c>
      <c r="E843">
        <v>20</v>
      </c>
      <c r="F843">
        <v>13</v>
      </c>
      <c r="G843">
        <v>1</v>
      </c>
      <c r="H843">
        <v>0</v>
      </c>
      <c r="I843">
        <v>0.58823529411764697</v>
      </c>
      <c r="J843">
        <v>0.38235294117647101</v>
      </c>
      <c r="K843" s="38">
        <v>2.9411764705882401E-2</v>
      </c>
      <c r="L843">
        <v>0</v>
      </c>
    </row>
    <row r="844" spans="1:12">
      <c r="A844" t="s">
        <v>421</v>
      </c>
      <c r="B844">
        <v>10</v>
      </c>
      <c r="C844">
        <v>50</v>
      </c>
      <c r="D844">
        <v>9</v>
      </c>
      <c r="E844">
        <v>4</v>
      </c>
      <c r="F844">
        <v>5</v>
      </c>
      <c r="G844">
        <v>0</v>
      </c>
      <c r="H844">
        <v>0</v>
      </c>
      <c r="I844">
        <v>0.44444444444444398</v>
      </c>
      <c r="J844">
        <v>0.55555555555555602</v>
      </c>
      <c r="K844">
        <v>0</v>
      </c>
      <c r="L844">
        <v>0</v>
      </c>
    </row>
    <row r="845" spans="1:12">
      <c r="A845" t="s">
        <v>421</v>
      </c>
      <c r="B845">
        <v>10</v>
      </c>
      <c r="C845">
        <v>51</v>
      </c>
      <c r="D845">
        <v>21</v>
      </c>
      <c r="E845">
        <v>2</v>
      </c>
      <c r="F845">
        <v>8</v>
      </c>
      <c r="G845">
        <v>7</v>
      </c>
      <c r="H845">
        <v>4</v>
      </c>
      <c r="I845" s="38">
        <v>9.5238095238095205E-2</v>
      </c>
      <c r="J845">
        <v>0.38095238095238099</v>
      </c>
      <c r="K845">
        <v>0.33333333333333298</v>
      </c>
      <c r="L845">
        <v>0.19047619047618999</v>
      </c>
    </row>
    <row r="846" spans="1:12">
      <c r="A846" t="s">
        <v>421</v>
      </c>
      <c r="B846">
        <v>10</v>
      </c>
      <c r="C846">
        <v>52</v>
      </c>
      <c r="D846">
        <v>89</v>
      </c>
      <c r="E846">
        <v>31</v>
      </c>
      <c r="F846">
        <v>39</v>
      </c>
      <c r="G846">
        <v>14</v>
      </c>
      <c r="H846">
        <v>5</v>
      </c>
      <c r="I846">
        <v>0.348314606741573</v>
      </c>
      <c r="J846">
        <v>0.43820224719101097</v>
      </c>
      <c r="K846">
        <v>0.15730337078651699</v>
      </c>
      <c r="L846" s="38">
        <v>5.6179775280898903E-2</v>
      </c>
    </row>
    <row r="847" spans="1:12">
      <c r="A847" t="s">
        <v>421</v>
      </c>
      <c r="B847">
        <v>10</v>
      </c>
      <c r="C847">
        <v>53</v>
      </c>
      <c r="D847">
        <v>5</v>
      </c>
      <c r="E847">
        <v>1</v>
      </c>
      <c r="F847">
        <v>4</v>
      </c>
      <c r="G847">
        <v>0</v>
      </c>
      <c r="H847">
        <v>0</v>
      </c>
      <c r="I847" t="s">
        <v>40</v>
      </c>
      <c r="J847" t="s">
        <v>39</v>
      </c>
      <c r="K847">
        <v>0</v>
      </c>
      <c r="L847">
        <v>0</v>
      </c>
    </row>
    <row r="848" spans="1:12">
      <c r="A848" t="s">
        <v>421</v>
      </c>
      <c r="B848">
        <v>10</v>
      </c>
      <c r="C848">
        <v>54</v>
      </c>
      <c r="D848">
        <v>28</v>
      </c>
      <c r="E848">
        <v>2</v>
      </c>
      <c r="F848">
        <v>12</v>
      </c>
      <c r="G848">
        <v>14</v>
      </c>
      <c r="H848">
        <v>0</v>
      </c>
      <c r="I848" s="38">
        <v>7.1428571428571397E-2</v>
      </c>
      <c r="J848">
        <v>0.42857142857142899</v>
      </c>
      <c r="K848">
        <v>0.5</v>
      </c>
      <c r="L848">
        <v>0</v>
      </c>
    </row>
    <row r="849" spans="1:12">
      <c r="A849" t="s">
        <v>421</v>
      </c>
      <c r="B849">
        <v>10</v>
      </c>
      <c r="C849">
        <v>55</v>
      </c>
      <c r="D849">
        <v>20</v>
      </c>
      <c r="E849">
        <v>0</v>
      </c>
      <c r="F849">
        <v>11</v>
      </c>
      <c r="G849">
        <v>8</v>
      </c>
      <c r="H849">
        <v>1</v>
      </c>
      <c r="I849">
        <v>0</v>
      </c>
      <c r="J849">
        <v>0.55000000000000004</v>
      </c>
      <c r="K849">
        <v>0.4</v>
      </c>
      <c r="L849">
        <v>0.05</v>
      </c>
    </row>
    <row r="850" spans="1:12">
      <c r="A850" t="s">
        <v>421</v>
      </c>
      <c r="B850">
        <v>10</v>
      </c>
      <c r="C850">
        <v>56</v>
      </c>
      <c r="D850">
        <v>21</v>
      </c>
      <c r="E850">
        <v>5</v>
      </c>
      <c r="F850">
        <v>13</v>
      </c>
      <c r="G850">
        <v>1</v>
      </c>
      <c r="H850">
        <v>2</v>
      </c>
      <c r="I850">
        <v>0.238095238095238</v>
      </c>
      <c r="J850">
        <v>0.61904761904761896</v>
      </c>
      <c r="K850" s="38">
        <v>4.7619047619047603E-2</v>
      </c>
      <c r="L850" s="38">
        <v>9.5238095238095205E-2</v>
      </c>
    </row>
    <row r="851" spans="1:12">
      <c r="A851" t="s">
        <v>421</v>
      </c>
      <c r="B851">
        <v>10</v>
      </c>
      <c r="C851">
        <v>98</v>
      </c>
      <c r="D851">
        <v>108</v>
      </c>
      <c r="E851">
        <v>33</v>
      </c>
      <c r="F851">
        <v>60</v>
      </c>
      <c r="G851">
        <v>14</v>
      </c>
      <c r="H851">
        <v>1</v>
      </c>
      <c r="I851">
        <v>0.30555555555555602</v>
      </c>
      <c r="J851">
        <v>0.55555555555555602</v>
      </c>
      <c r="K851">
        <v>0.12962962962963001</v>
      </c>
      <c r="L851" s="38">
        <v>9.2592592592592605E-3</v>
      </c>
    </row>
    <row r="852" spans="1:12">
      <c r="A852" t="s">
        <v>422</v>
      </c>
      <c r="B852">
        <v>3</v>
      </c>
      <c r="C852">
        <v>2</v>
      </c>
      <c r="D852">
        <v>37</v>
      </c>
      <c r="E852">
        <v>15</v>
      </c>
      <c r="F852">
        <v>14</v>
      </c>
      <c r="G852">
        <v>7</v>
      </c>
      <c r="H852">
        <v>1</v>
      </c>
      <c r="I852">
        <v>0.40540540540540498</v>
      </c>
      <c r="J852">
        <v>0.37837837837837801</v>
      </c>
      <c r="K852">
        <v>0.18918918918918901</v>
      </c>
      <c r="L852">
        <v>2.7027027027027001E-2</v>
      </c>
    </row>
    <row r="853" spans="1:12">
      <c r="A853" t="s">
        <v>422</v>
      </c>
      <c r="B853">
        <v>3</v>
      </c>
      <c r="C853">
        <v>3</v>
      </c>
      <c r="D853">
        <v>36</v>
      </c>
      <c r="E853">
        <v>7</v>
      </c>
      <c r="F853">
        <v>13</v>
      </c>
      <c r="G853">
        <v>14</v>
      </c>
      <c r="H853">
        <v>2</v>
      </c>
      <c r="I853">
        <v>0.194444444444444</v>
      </c>
      <c r="J853">
        <v>0.36111111111111099</v>
      </c>
      <c r="K853">
        <v>0.38888888888888901</v>
      </c>
      <c r="L853" s="38">
        <v>5.5555555555555601E-2</v>
      </c>
    </row>
    <row r="854" spans="1:12">
      <c r="A854" t="s">
        <v>422</v>
      </c>
      <c r="B854">
        <v>3</v>
      </c>
      <c r="C854">
        <v>4</v>
      </c>
      <c r="D854">
        <v>4</v>
      </c>
      <c r="E854">
        <v>1</v>
      </c>
      <c r="F854">
        <v>0</v>
      </c>
      <c r="G854">
        <v>3</v>
      </c>
      <c r="H854">
        <v>0</v>
      </c>
      <c r="I854" t="s">
        <v>38</v>
      </c>
      <c r="J854" t="s">
        <v>38</v>
      </c>
      <c r="K854" t="s">
        <v>38</v>
      </c>
      <c r="L854" t="s">
        <v>38</v>
      </c>
    </row>
    <row r="855" spans="1:12">
      <c r="A855" t="s">
        <v>422</v>
      </c>
      <c r="B855">
        <v>3</v>
      </c>
      <c r="C855">
        <v>5</v>
      </c>
      <c r="D855">
        <v>3474</v>
      </c>
      <c r="E855">
        <v>1454</v>
      </c>
      <c r="F855">
        <v>1348</v>
      </c>
      <c r="G855">
        <v>593</v>
      </c>
      <c r="H855">
        <v>79</v>
      </c>
      <c r="I855">
        <v>0.41853770869314899</v>
      </c>
      <c r="J855">
        <v>0.38802533103051201</v>
      </c>
      <c r="K855">
        <v>0.17069660333909001</v>
      </c>
      <c r="L855" s="38">
        <v>2.2740356937248098E-2</v>
      </c>
    </row>
    <row r="856" spans="1:12">
      <c r="A856" t="s">
        <v>422</v>
      </c>
      <c r="B856">
        <v>3</v>
      </c>
      <c r="C856">
        <v>6</v>
      </c>
      <c r="D856">
        <v>20</v>
      </c>
      <c r="E856">
        <v>5</v>
      </c>
      <c r="F856">
        <v>12</v>
      </c>
      <c r="G856">
        <v>3</v>
      </c>
      <c r="H856">
        <v>0</v>
      </c>
      <c r="I856">
        <v>0.25</v>
      </c>
      <c r="J856">
        <v>0.6</v>
      </c>
      <c r="K856">
        <v>0.15</v>
      </c>
      <c r="L856">
        <v>0</v>
      </c>
    </row>
    <row r="857" spans="1:12">
      <c r="A857" t="s">
        <v>422</v>
      </c>
      <c r="B857">
        <v>3</v>
      </c>
      <c r="C857">
        <v>7</v>
      </c>
      <c r="D857">
        <v>133</v>
      </c>
      <c r="E857">
        <v>19</v>
      </c>
      <c r="F857">
        <v>49</v>
      </c>
      <c r="G857">
        <v>55</v>
      </c>
      <c r="H857">
        <v>10</v>
      </c>
      <c r="I857">
        <v>0.14285714285714299</v>
      </c>
      <c r="J857">
        <v>0.36842105263157898</v>
      </c>
      <c r="K857">
        <v>0.41353383458646598</v>
      </c>
      <c r="L857">
        <v>7.5187969924811998E-2</v>
      </c>
    </row>
    <row r="858" spans="1:12">
      <c r="A858" t="s">
        <v>422</v>
      </c>
      <c r="B858">
        <v>3</v>
      </c>
      <c r="C858">
        <v>8</v>
      </c>
      <c r="D858">
        <v>11</v>
      </c>
      <c r="E858">
        <v>4</v>
      </c>
      <c r="F858">
        <v>7</v>
      </c>
      <c r="G858">
        <v>0</v>
      </c>
      <c r="H858">
        <v>0</v>
      </c>
      <c r="I858">
        <v>0.36363636363636398</v>
      </c>
      <c r="J858">
        <v>0.63636363636363602</v>
      </c>
      <c r="K858">
        <v>0</v>
      </c>
      <c r="L858">
        <v>0</v>
      </c>
    </row>
    <row r="859" spans="1:12">
      <c r="A859" t="s">
        <v>422</v>
      </c>
      <c r="B859">
        <v>3</v>
      </c>
      <c r="C859">
        <v>9</v>
      </c>
      <c r="D859">
        <v>12</v>
      </c>
      <c r="E859">
        <v>1</v>
      </c>
      <c r="F859">
        <v>6</v>
      </c>
      <c r="G859">
        <v>4</v>
      </c>
      <c r="H859">
        <v>1</v>
      </c>
      <c r="I859" s="38">
        <v>8.3333333333333301E-2</v>
      </c>
      <c r="J859">
        <v>0.5</v>
      </c>
      <c r="K859">
        <v>0.33333333333333298</v>
      </c>
      <c r="L859" s="38">
        <v>8.3333333333333301E-2</v>
      </c>
    </row>
    <row r="860" spans="1:12">
      <c r="A860" t="s">
        <v>422</v>
      </c>
      <c r="B860">
        <v>3</v>
      </c>
      <c r="C860">
        <v>10</v>
      </c>
      <c r="D860">
        <v>14</v>
      </c>
      <c r="E860">
        <v>7</v>
      </c>
      <c r="F860">
        <v>6</v>
      </c>
      <c r="G860">
        <v>1</v>
      </c>
      <c r="H860">
        <v>0</v>
      </c>
      <c r="I860">
        <v>0.5</v>
      </c>
      <c r="J860">
        <v>0.42857142857142899</v>
      </c>
      <c r="K860" s="38">
        <v>7.1428571428571397E-2</v>
      </c>
      <c r="L860">
        <v>0</v>
      </c>
    </row>
    <row r="861" spans="1:12">
      <c r="A861" t="s">
        <v>422</v>
      </c>
      <c r="B861">
        <v>3</v>
      </c>
      <c r="C861">
        <v>11</v>
      </c>
      <c r="D861">
        <v>28</v>
      </c>
      <c r="E861">
        <v>14</v>
      </c>
      <c r="F861">
        <v>12</v>
      </c>
      <c r="G861">
        <v>1</v>
      </c>
      <c r="H861">
        <v>1</v>
      </c>
      <c r="I861">
        <v>0.5</v>
      </c>
      <c r="J861">
        <v>0.42857142857142899</v>
      </c>
      <c r="K861" s="38">
        <v>3.5714285714285698E-2</v>
      </c>
      <c r="L861" s="38">
        <v>3.5714285714285698E-2</v>
      </c>
    </row>
    <row r="862" spans="1:12">
      <c r="A862" t="s">
        <v>422</v>
      </c>
      <c r="B862">
        <v>3</v>
      </c>
      <c r="C862">
        <v>12</v>
      </c>
      <c r="D862">
        <v>33</v>
      </c>
      <c r="E862">
        <v>17</v>
      </c>
      <c r="F862">
        <v>12</v>
      </c>
      <c r="G862">
        <v>4</v>
      </c>
      <c r="H862">
        <v>0</v>
      </c>
      <c r="I862">
        <v>0.51515151515151503</v>
      </c>
      <c r="J862">
        <v>0.36363636363636398</v>
      </c>
      <c r="K862">
        <v>0.12121212121212099</v>
      </c>
      <c r="L862">
        <v>0</v>
      </c>
    </row>
    <row r="863" spans="1:12">
      <c r="A863" t="s">
        <v>422</v>
      </c>
      <c r="B863">
        <v>3</v>
      </c>
      <c r="C863">
        <v>13</v>
      </c>
      <c r="D863">
        <v>48</v>
      </c>
      <c r="E863">
        <v>28</v>
      </c>
      <c r="F863">
        <v>20</v>
      </c>
      <c r="G863">
        <v>0</v>
      </c>
      <c r="H863">
        <v>0</v>
      </c>
      <c r="I863">
        <v>0.58333333333333304</v>
      </c>
      <c r="J863">
        <v>0.41666666666666702</v>
      </c>
      <c r="K863">
        <v>0</v>
      </c>
      <c r="L863">
        <v>0</v>
      </c>
    </row>
    <row r="864" spans="1:12">
      <c r="A864" t="s">
        <v>422</v>
      </c>
      <c r="B864">
        <v>3</v>
      </c>
      <c r="C864">
        <v>14</v>
      </c>
      <c r="D864">
        <v>76</v>
      </c>
      <c r="E864">
        <v>32</v>
      </c>
      <c r="F864">
        <v>28</v>
      </c>
      <c r="G864">
        <v>15</v>
      </c>
      <c r="H864">
        <v>1</v>
      </c>
      <c r="I864">
        <v>0.42105263157894701</v>
      </c>
      <c r="J864">
        <v>0.36842105263157898</v>
      </c>
      <c r="K864">
        <v>0.197368421052632</v>
      </c>
      <c r="L864" s="38">
        <v>1.3157894736842099E-2</v>
      </c>
    </row>
    <row r="865" spans="1:12">
      <c r="A865" t="s">
        <v>422</v>
      </c>
      <c r="B865">
        <v>3</v>
      </c>
      <c r="C865">
        <v>15</v>
      </c>
      <c r="D865">
        <v>31</v>
      </c>
      <c r="E865">
        <v>5</v>
      </c>
      <c r="F865">
        <v>8</v>
      </c>
      <c r="G865">
        <v>17</v>
      </c>
      <c r="H865">
        <v>1</v>
      </c>
      <c r="I865">
        <v>0.16129032258064499</v>
      </c>
      <c r="J865">
        <v>0.25806451612903197</v>
      </c>
      <c r="K865">
        <v>0.54838709677419395</v>
      </c>
      <c r="L865">
        <v>3.2258064516128997E-2</v>
      </c>
    </row>
    <row r="866" spans="1:12">
      <c r="A866" t="s">
        <v>422</v>
      </c>
      <c r="B866">
        <v>3</v>
      </c>
      <c r="C866">
        <v>16</v>
      </c>
      <c r="D866">
        <v>991</v>
      </c>
      <c r="E866">
        <v>400</v>
      </c>
      <c r="F866">
        <v>439</v>
      </c>
      <c r="G866">
        <v>146</v>
      </c>
      <c r="H866">
        <v>6</v>
      </c>
      <c r="I866">
        <v>0.403632694248234</v>
      </c>
      <c r="J866">
        <v>0.44298688193743702</v>
      </c>
      <c r="K866">
        <v>0.14732593340060501</v>
      </c>
      <c r="L866" s="38">
        <v>6.0544904137235104E-3</v>
      </c>
    </row>
    <row r="867" spans="1:12">
      <c r="A867" t="s">
        <v>422</v>
      </c>
      <c r="B867">
        <v>3</v>
      </c>
      <c r="C867">
        <v>17</v>
      </c>
      <c r="D867">
        <v>287</v>
      </c>
      <c r="E867">
        <v>77</v>
      </c>
      <c r="F867">
        <v>135</v>
      </c>
      <c r="G867">
        <v>53</v>
      </c>
      <c r="H867">
        <v>22</v>
      </c>
      <c r="I867">
        <v>0.26829268292682901</v>
      </c>
      <c r="J867">
        <v>0.47038327526132401</v>
      </c>
      <c r="K867">
        <v>0.184668989547038</v>
      </c>
      <c r="L867" s="38">
        <v>7.6655052264808399E-2</v>
      </c>
    </row>
    <row r="868" spans="1:12">
      <c r="A868" t="s">
        <v>422</v>
      </c>
      <c r="B868">
        <v>3</v>
      </c>
      <c r="C868">
        <v>18</v>
      </c>
      <c r="D868">
        <v>21</v>
      </c>
      <c r="E868">
        <v>6</v>
      </c>
      <c r="F868">
        <v>11</v>
      </c>
      <c r="G868">
        <v>4</v>
      </c>
      <c r="H868">
        <v>0</v>
      </c>
      <c r="I868">
        <v>0.28571428571428598</v>
      </c>
      <c r="J868">
        <v>0.52380952380952395</v>
      </c>
      <c r="K868">
        <v>0.19047619047618999</v>
      </c>
      <c r="L868">
        <v>0</v>
      </c>
    </row>
    <row r="869" spans="1:12">
      <c r="A869" t="s">
        <v>422</v>
      </c>
      <c r="B869">
        <v>3</v>
      </c>
      <c r="C869">
        <v>19</v>
      </c>
      <c r="D869">
        <v>12</v>
      </c>
      <c r="E869">
        <v>4</v>
      </c>
      <c r="F869">
        <v>3</v>
      </c>
      <c r="G869">
        <v>5</v>
      </c>
      <c r="H869">
        <v>0</v>
      </c>
      <c r="I869">
        <v>0.33333333333333298</v>
      </c>
      <c r="J869">
        <v>0.25</v>
      </c>
      <c r="K869">
        <v>0.41666666666666702</v>
      </c>
      <c r="L869">
        <v>0</v>
      </c>
    </row>
    <row r="870" spans="1:12">
      <c r="A870" t="s">
        <v>422</v>
      </c>
      <c r="B870">
        <v>3</v>
      </c>
      <c r="C870">
        <v>20</v>
      </c>
      <c r="D870">
        <v>9</v>
      </c>
      <c r="E870">
        <v>2</v>
      </c>
      <c r="F870">
        <v>3</v>
      </c>
      <c r="G870">
        <v>4</v>
      </c>
      <c r="H870">
        <v>0</v>
      </c>
      <c r="I870">
        <v>0.22222222222222199</v>
      </c>
      <c r="J870">
        <v>0.33333333333333298</v>
      </c>
      <c r="K870">
        <v>0.44444444444444398</v>
      </c>
      <c r="L870">
        <v>0</v>
      </c>
    </row>
    <row r="871" spans="1:12">
      <c r="A871" t="s">
        <v>422</v>
      </c>
      <c r="B871">
        <v>3</v>
      </c>
      <c r="C871">
        <v>21</v>
      </c>
      <c r="D871">
        <v>17</v>
      </c>
      <c r="E871">
        <v>2</v>
      </c>
      <c r="F871">
        <v>4</v>
      </c>
      <c r="G871">
        <v>11</v>
      </c>
      <c r="H871">
        <v>0</v>
      </c>
      <c r="I871">
        <v>0.11764705882352899</v>
      </c>
      <c r="J871">
        <v>0.23529411764705899</v>
      </c>
      <c r="K871">
        <v>0.64705882352941202</v>
      </c>
      <c r="L871">
        <v>0</v>
      </c>
    </row>
    <row r="872" spans="1:12">
      <c r="A872" t="s">
        <v>422</v>
      </c>
      <c r="B872">
        <v>3</v>
      </c>
      <c r="C872">
        <v>22</v>
      </c>
      <c r="D872">
        <v>340</v>
      </c>
      <c r="E872">
        <v>114</v>
      </c>
      <c r="F872">
        <v>154</v>
      </c>
      <c r="G872">
        <v>65</v>
      </c>
      <c r="H872">
        <v>7</v>
      </c>
      <c r="I872">
        <v>0.33529411764705902</v>
      </c>
      <c r="J872">
        <v>0.45294117647058801</v>
      </c>
      <c r="K872">
        <v>0.191176470588235</v>
      </c>
      <c r="L872" s="38">
        <v>2.0588235294117602E-2</v>
      </c>
    </row>
    <row r="873" spans="1:12">
      <c r="A873" t="s">
        <v>422</v>
      </c>
      <c r="B873">
        <v>3</v>
      </c>
      <c r="C873">
        <v>23</v>
      </c>
      <c r="D873">
        <v>11</v>
      </c>
      <c r="E873">
        <v>1</v>
      </c>
      <c r="F873">
        <v>8</v>
      </c>
      <c r="G873">
        <v>2</v>
      </c>
      <c r="H873">
        <v>0</v>
      </c>
      <c r="I873" s="38">
        <v>9.0909090909090898E-2</v>
      </c>
      <c r="J873">
        <v>0.72727272727272696</v>
      </c>
      <c r="K873">
        <v>0.18181818181818199</v>
      </c>
      <c r="L873">
        <v>0</v>
      </c>
    </row>
    <row r="874" spans="1:12">
      <c r="A874" t="s">
        <v>422</v>
      </c>
      <c r="B874">
        <v>3</v>
      </c>
      <c r="C874">
        <v>24</v>
      </c>
      <c r="D874">
        <v>640</v>
      </c>
      <c r="E874">
        <v>261</v>
      </c>
      <c r="F874">
        <v>279</v>
      </c>
      <c r="G874">
        <v>95</v>
      </c>
      <c r="H874">
        <v>5</v>
      </c>
      <c r="I874">
        <v>0.40781250000000002</v>
      </c>
      <c r="J874">
        <v>0.43593749999999998</v>
      </c>
      <c r="K874">
        <v>0.1484375</v>
      </c>
      <c r="L874">
        <v>7.8125E-3</v>
      </c>
    </row>
    <row r="875" spans="1:12">
      <c r="A875" t="s">
        <v>422</v>
      </c>
      <c r="B875">
        <v>3</v>
      </c>
      <c r="C875">
        <v>25</v>
      </c>
      <c r="D875">
        <v>135</v>
      </c>
      <c r="E875">
        <v>46</v>
      </c>
      <c r="F875">
        <v>68</v>
      </c>
      <c r="G875">
        <v>19</v>
      </c>
      <c r="H875">
        <v>2</v>
      </c>
      <c r="I875">
        <v>0.34074074074074101</v>
      </c>
      <c r="J875">
        <v>0.50370370370370399</v>
      </c>
      <c r="K875">
        <v>0.140740740740741</v>
      </c>
      <c r="L875" s="38">
        <v>1.48148148148148E-2</v>
      </c>
    </row>
    <row r="876" spans="1:12">
      <c r="A876" t="s">
        <v>422</v>
      </c>
      <c r="B876">
        <v>3</v>
      </c>
      <c r="C876">
        <v>27</v>
      </c>
      <c r="D876">
        <v>7</v>
      </c>
      <c r="E876">
        <v>4</v>
      </c>
      <c r="F876">
        <v>3</v>
      </c>
      <c r="G876">
        <v>0</v>
      </c>
      <c r="H876">
        <v>0</v>
      </c>
      <c r="I876">
        <v>0.57142857142857095</v>
      </c>
      <c r="J876">
        <v>0.42857142857142899</v>
      </c>
      <c r="K876">
        <v>0</v>
      </c>
      <c r="L876">
        <v>0</v>
      </c>
    </row>
    <row r="877" spans="1:12">
      <c r="A877" t="s">
        <v>422</v>
      </c>
      <c r="B877">
        <v>3</v>
      </c>
      <c r="C877">
        <v>28</v>
      </c>
      <c r="D877">
        <v>190</v>
      </c>
      <c r="E877">
        <v>68</v>
      </c>
      <c r="F877">
        <v>91</v>
      </c>
      <c r="G877">
        <v>27</v>
      </c>
      <c r="H877">
        <v>4</v>
      </c>
      <c r="I877">
        <v>0.35789473684210499</v>
      </c>
      <c r="J877">
        <v>0.47894736842105301</v>
      </c>
      <c r="K877">
        <v>0.14210526315789501</v>
      </c>
      <c r="L877" s="38">
        <v>2.1052631578947399E-2</v>
      </c>
    </row>
    <row r="878" spans="1:12">
      <c r="A878" t="s">
        <v>422</v>
      </c>
      <c r="B878">
        <v>3</v>
      </c>
      <c r="C878">
        <v>29</v>
      </c>
      <c r="D878">
        <v>33</v>
      </c>
      <c r="E878">
        <v>2</v>
      </c>
      <c r="F878">
        <v>6</v>
      </c>
      <c r="G878">
        <v>19</v>
      </c>
      <c r="H878">
        <v>6</v>
      </c>
      <c r="I878" s="38">
        <v>6.0606060606060601E-2</v>
      </c>
      <c r="J878">
        <v>0.18181818181818199</v>
      </c>
      <c r="K878">
        <v>0.57575757575757602</v>
      </c>
      <c r="L878">
        <v>0.18181818181818199</v>
      </c>
    </row>
    <row r="879" spans="1:12">
      <c r="A879" t="s">
        <v>422</v>
      </c>
      <c r="B879">
        <v>3</v>
      </c>
      <c r="C879">
        <v>30</v>
      </c>
      <c r="D879">
        <v>32</v>
      </c>
      <c r="E879">
        <v>5</v>
      </c>
      <c r="F879">
        <v>7</v>
      </c>
      <c r="G879">
        <v>14</v>
      </c>
      <c r="H879">
        <v>6</v>
      </c>
      <c r="I879">
        <v>0.15625</v>
      </c>
      <c r="J879">
        <v>0.21875</v>
      </c>
      <c r="K879">
        <v>0.4375</v>
      </c>
      <c r="L879">
        <v>0.1875</v>
      </c>
    </row>
    <row r="880" spans="1:12">
      <c r="A880" t="s">
        <v>422</v>
      </c>
      <c r="B880">
        <v>3</v>
      </c>
      <c r="C880">
        <v>31</v>
      </c>
      <c r="D880">
        <v>309</v>
      </c>
      <c r="E880">
        <v>28</v>
      </c>
      <c r="F880">
        <v>106</v>
      </c>
      <c r="G880">
        <v>138</v>
      </c>
      <c r="H880">
        <v>37</v>
      </c>
      <c r="I880" s="38">
        <v>9.0614886731391606E-2</v>
      </c>
      <c r="J880">
        <v>0.34304207119741098</v>
      </c>
      <c r="K880">
        <v>0.44660194174757301</v>
      </c>
      <c r="L880">
        <v>0.119741100323625</v>
      </c>
    </row>
    <row r="881" spans="1:12">
      <c r="A881" t="s">
        <v>422</v>
      </c>
      <c r="B881">
        <v>3</v>
      </c>
      <c r="C881">
        <v>32</v>
      </c>
      <c r="D881">
        <v>164</v>
      </c>
      <c r="E881">
        <v>4</v>
      </c>
      <c r="F881">
        <v>53</v>
      </c>
      <c r="G881">
        <v>84</v>
      </c>
      <c r="H881">
        <v>23</v>
      </c>
      <c r="I881">
        <v>2.4390243902439001E-2</v>
      </c>
      <c r="J881">
        <v>0.32317073170731703</v>
      </c>
      <c r="K881">
        <v>0.51219512195121997</v>
      </c>
      <c r="L881">
        <v>0.14024390243902399</v>
      </c>
    </row>
    <row r="882" spans="1:12">
      <c r="A882" t="s">
        <v>422</v>
      </c>
      <c r="B882">
        <v>3</v>
      </c>
      <c r="C882">
        <v>33</v>
      </c>
      <c r="D882">
        <v>1114</v>
      </c>
      <c r="E882">
        <v>458</v>
      </c>
      <c r="F882">
        <v>459</v>
      </c>
      <c r="G882">
        <v>174</v>
      </c>
      <c r="H882">
        <v>23</v>
      </c>
      <c r="I882">
        <v>0.41113105924596099</v>
      </c>
      <c r="J882">
        <v>0.412028725314183</v>
      </c>
      <c r="K882">
        <v>0.15619389587073601</v>
      </c>
      <c r="L882" s="38">
        <v>2.0646319569120299E-2</v>
      </c>
    </row>
    <row r="883" spans="1:12">
      <c r="A883" t="s">
        <v>422</v>
      </c>
      <c r="B883">
        <v>3</v>
      </c>
      <c r="C883">
        <v>34</v>
      </c>
      <c r="D883">
        <v>28</v>
      </c>
      <c r="E883">
        <v>5</v>
      </c>
      <c r="F883">
        <v>19</v>
      </c>
      <c r="G883">
        <v>3</v>
      </c>
      <c r="H883">
        <v>1</v>
      </c>
      <c r="I883">
        <v>0.17857142857142899</v>
      </c>
      <c r="J883">
        <v>0.67857142857142905</v>
      </c>
      <c r="K883">
        <v>0.107142857142857</v>
      </c>
      <c r="L883" s="38">
        <v>3.5714285714285698E-2</v>
      </c>
    </row>
    <row r="884" spans="1:12">
      <c r="A884" t="s">
        <v>422</v>
      </c>
      <c r="B884">
        <v>3</v>
      </c>
      <c r="C884">
        <v>35</v>
      </c>
      <c r="D884">
        <v>49</v>
      </c>
      <c r="E884">
        <v>9</v>
      </c>
      <c r="F884">
        <v>23</v>
      </c>
      <c r="G884">
        <v>14</v>
      </c>
      <c r="H884">
        <v>3</v>
      </c>
      <c r="I884">
        <v>0.183673469387755</v>
      </c>
      <c r="J884">
        <v>0.469387755102041</v>
      </c>
      <c r="K884">
        <v>0.28571428571428598</v>
      </c>
      <c r="L884" s="38">
        <v>6.1224489795918401E-2</v>
      </c>
    </row>
    <row r="885" spans="1:12">
      <c r="A885" t="s">
        <v>422</v>
      </c>
      <c r="B885">
        <v>3</v>
      </c>
      <c r="C885">
        <v>36</v>
      </c>
      <c r="D885">
        <v>112</v>
      </c>
      <c r="E885">
        <v>20</v>
      </c>
      <c r="F885">
        <v>45</v>
      </c>
      <c r="G885">
        <v>39</v>
      </c>
      <c r="H885">
        <v>8</v>
      </c>
      <c r="I885">
        <v>0.17857142857142899</v>
      </c>
      <c r="J885">
        <v>0.40178571428571402</v>
      </c>
      <c r="K885">
        <v>0.34821428571428598</v>
      </c>
      <c r="L885" s="38">
        <v>7.1428571428571397E-2</v>
      </c>
    </row>
    <row r="886" spans="1:12">
      <c r="A886" t="s">
        <v>422</v>
      </c>
      <c r="B886">
        <v>3</v>
      </c>
      <c r="C886">
        <v>37</v>
      </c>
      <c r="D886">
        <v>156</v>
      </c>
      <c r="E886">
        <v>26</v>
      </c>
      <c r="F886">
        <v>56</v>
      </c>
      <c r="G886">
        <v>59</v>
      </c>
      <c r="H886">
        <v>15</v>
      </c>
      <c r="I886">
        <v>0.16666666666666699</v>
      </c>
      <c r="J886">
        <v>0.35897435897435898</v>
      </c>
      <c r="K886">
        <v>0.37820512820512803</v>
      </c>
      <c r="L886" s="38">
        <v>9.6153846153846201E-2</v>
      </c>
    </row>
    <row r="887" spans="1:12">
      <c r="A887" t="s">
        <v>422</v>
      </c>
      <c r="B887">
        <v>3</v>
      </c>
      <c r="C887">
        <v>39</v>
      </c>
      <c r="D887">
        <v>36</v>
      </c>
      <c r="E887">
        <v>20</v>
      </c>
      <c r="F887">
        <v>11</v>
      </c>
      <c r="G887">
        <v>4</v>
      </c>
      <c r="H887">
        <v>1</v>
      </c>
      <c r="I887">
        <v>0.55555555555555602</v>
      </c>
      <c r="J887">
        <v>0.30555555555555602</v>
      </c>
      <c r="K887">
        <v>0.11111111111111099</v>
      </c>
      <c r="L887" s="38">
        <v>2.7777777777777801E-2</v>
      </c>
    </row>
    <row r="888" spans="1:12">
      <c r="A888" t="s">
        <v>422</v>
      </c>
      <c r="B888">
        <v>3</v>
      </c>
      <c r="C888">
        <v>40</v>
      </c>
      <c r="D888">
        <v>11</v>
      </c>
      <c r="E888">
        <v>4</v>
      </c>
      <c r="F888">
        <v>7</v>
      </c>
      <c r="G888">
        <v>0</v>
      </c>
      <c r="H888">
        <v>0</v>
      </c>
      <c r="I888">
        <v>0.36363636363636398</v>
      </c>
      <c r="J888">
        <v>0.63636363636363602</v>
      </c>
      <c r="K888">
        <v>0</v>
      </c>
      <c r="L888">
        <v>0</v>
      </c>
    </row>
    <row r="889" spans="1:12">
      <c r="A889" t="s">
        <v>422</v>
      </c>
      <c r="B889">
        <v>3</v>
      </c>
      <c r="C889">
        <v>42</v>
      </c>
      <c r="D889">
        <v>91</v>
      </c>
      <c r="E889">
        <v>37</v>
      </c>
      <c r="F889">
        <v>41</v>
      </c>
      <c r="G889">
        <v>11</v>
      </c>
      <c r="H889">
        <v>2</v>
      </c>
      <c r="I889">
        <v>0.40659340659340698</v>
      </c>
      <c r="J889">
        <v>0.450549450549451</v>
      </c>
      <c r="K889">
        <v>0.120879120879121</v>
      </c>
      <c r="L889">
        <v>2.1978021978022001E-2</v>
      </c>
    </row>
    <row r="890" spans="1:12">
      <c r="A890" t="s">
        <v>422</v>
      </c>
      <c r="B890">
        <v>3</v>
      </c>
      <c r="C890">
        <v>43</v>
      </c>
      <c r="D890">
        <v>3</v>
      </c>
      <c r="E890">
        <v>2</v>
      </c>
      <c r="F890">
        <v>1</v>
      </c>
      <c r="G890">
        <v>0</v>
      </c>
      <c r="H890">
        <v>0</v>
      </c>
      <c r="I890" t="s">
        <v>38</v>
      </c>
      <c r="J890" t="s">
        <v>38</v>
      </c>
      <c r="K890" t="s">
        <v>38</v>
      </c>
      <c r="L890" t="s">
        <v>38</v>
      </c>
    </row>
    <row r="891" spans="1:12">
      <c r="A891" t="s">
        <v>422</v>
      </c>
      <c r="B891">
        <v>3</v>
      </c>
      <c r="C891">
        <v>44</v>
      </c>
      <c r="D891">
        <v>11</v>
      </c>
      <c r="E891">
        <v>4</v>
      </c>
      <c r="F891">
        <v>4</v>
      </c>
      <c r="G891">
        <v>3</v>
      </c>
      <c r="H891">
        <v>0</v>
      </c>
      <c r="I891">
        <v>0.36363636363636398</v>
      </c>
      <c r="J891">
        <v>0.36363636363636398</v>
      </c>
      <c r="K891">
        <v>0.27272727272727298</v>
      </c>
      <c r="L891">
        <v>0</v>
      </c>
    </row>
    <row r="892" spans="1:12">
      <c r="A892" t="s">
        <v>422</v>
      </c>
      <c r="B892">
        <v>3</v>
      </c>
      <c r="C892">
        <v>45</v>
      </c>
      <c r="D892">
        <v>49</v>
      </c>
      <c r="E892">
        <v>3</v>
      </c>
      <c r="F892">
        <v>9</v>
      </c>
      <c r="G892">
        <v>30</v>
      </c>
      <c r="H892">
        <v>7</v>
      </c>
      <c r="I892" s="38">
        <v>6.1224489795918401E-2</v>
      </c>
      <c r="J892">
        <v>0.183673469387755</v>
      </c>
      <c r="K892">
        <v>0.61224489795918402</v>
      </c>
      <c r="L892">
        <v>0.14285714285714299</v>
      </c>
    </row>
    <row r="893" spans="1:12">
      <c r="A893" t="s">
        <v>422</v>
      </c>
      <c r="B893">
        <v>3</v>
      </c>
      <c r="C893">
        <v>46</v>
      </c>
      <c r="D893">
        <v>15</v>
      </c>
      <c r="E893">
        <v>2</v>
      </c>
      <c r="F893">
        <v>8</v>
      </c>
      <c r="G893">
        <v>5</v>
      </c>
      <c r="H893">
        <v>0</v>
      </c>
      <c r="I893">
        <v>0.133333333333333</v>
      </c>
      <c r="J893">
        <v>0.53333333333333299</v>
      </c>
      <c r="K893">
        <v>0.33333333333333298</v>
      </c>
      <c r="L893">
        <v>0</v>
      </c>
    </row>
    <row r="894" spans="1:12">
      <c r="A894" t="s">
        <v>422</v>
      </c>
      <c r="B894">
        <v>3</v>
      </c>
      <c r="C894">
        <v>47</v>
      </c>
      <c r="D894">
        <v>34</v>
      </c>
      <c r="E894">
        <v>15</v>
      </c>
      <c r="F894">
        <v>11</v>
      </c>
      <c r="G894">
        <v>6</v>
      </c>
      <c r="H894">
        <v>2</v>
      </c>
      <c r="I894">
        <v>0.441176470588235</v>
      </c>
      <c r="J894">
        <v>0.32352941176470601</v>
      </c>
      <c r="K894">
        <v>0.17647058823529399</v>
      </c>
      <c r="L894" s="38">
        <v>5.8823529411764698E-2</v>
      </c>
    </row>
    <row r="895" spans="1:12">
      <c r="A895" t="s">
        <v>422</v>
      </c>
      <c r="B895">
        <v>3</v>
      </c>
      <c r="C895">
        <v>48</v>
      </c>
      <c r="D895">
        <v>49</v>
      </c>
      <c r="E895">
        <v>26</v>
      </c>
      <c r="F895">
        <v>21</v>
      </c>
      <c r="G895">
        <v>2</v>
      </c>
      <c r="H895">
        <v>0</v>
      </c>
      <c r="I895">
        <v>0.530612244897959</v>
      </c>
      <c r="J895">
        <v>0.42857142857142899</v>
      </c>
      <c r="K895" s="38">
        <v>4.08163265306122E-2</v>
      </c>
      <c r="L895">
        <v>0</v>
      </c>
    </row>
    <row r="896" spans="1:12">
      <c r="A896" t="s">
        <v>422</v>
      </c>
      <c r="B896">
        <v>3</v>
      </c>
      <c r="C896">
        <v>49</v>
      </c>
      <c r="D896">
        <v>19</v>
      </c>
      <c r="E896">
        <v>5</v>
      </c>
      <c r="F896">
        <v>11</v>
      </c>
      <c r="G896">
        <v>2</v>
      </c>
      <c r="H896">
        <v>1</v>
      </c>
      <c r="I896">
        <v>0.26315789473684198</v>
      </c>
      <c r="J896">
        <v>0.57894736842105299</v>
      </c>
      <c r="K896">
        <v>0.105263157894737</v>
      </c>
      <c r="L896" s="38">
        <v>5.2631578947368397E-2</v>
      </c>
    </row>
    <row r="897" spans="1:12">
      <c r="A897" t="s">
        <v>422</v>
      </c>
      <c r="B897">
        <v>3</v>
      </c>
      <c r="C897">
        <v>50</v>
      </c>
      <c r="D897">
        <v>4</v>
      </c>
      <c r="E897">
        <v>2</v>
      </c>
      <c r="F897">
        <v>2</v>
      </c>
      <c r="G897">
        <v>0</v>
      </c>
      <c r="H897">
        <v>0</v>
      </c>
      <c r="I897" t="s">
        <v>38</v>
      </c>
      <c r="J897" t="s">
        <v>38</v>
      </c>
      <c r="K897" t="s">
        <v>38</v>
      </c>
      <c r="L897" t="s">
        <v>38</v>
      </c>
    </row>
    <row r="898" spans="1:12">
      <c r="A898" t="s">
        <v>422</v>
      </c>
      <c r="B898">
        <v>3</v>
      </c>
      <c r="C898">
        <v>51</v>
      </c>
      <c r="D898">
        <v>30</v>
      </c>
      <c r="E898">
        <v>2</v>
      </c>
      <c r="F898">
        <v>9</v>
      </c>
      <c r="G898">
        <v>15</v>
      </c>
      <c r="H898">
        <v>4</v>
      </c>
      <c r="I898" s="38">
        <v>6.6666666666666693E-2</v>
      </c>
      <c r="J898">
        <v>0.3</v>
      </c>
      <c r="K898">
        <v>0.5</v>
      </c>
      <c r="L898">
        <v>0.133333333333333</v>
      </c>
    </row>
    <row r="899" spans="1:12">
      <c r="A899" t="s">
        <v>422</v>
      </c>
      <c r="B899">
        <v>3</v>
      </c>
      <c r="C899">
        <v>52</v>
      </c>
      <c r="D899">
        <v>96</v>
      </c>
      <c r="E899">
        <v>27</v>
      </c>
      <c r="F899">
        <v>41</v>
      </c>
      <c r="G899">
        <v>22</v>
      </c>
      <c r="H899">
        <v>6</v>
      </c>
      <c r="I899">
        <v>0.28125</v>
      </c>
      <c r="J899">
        <v>0.42708333333333298</v>
      </c>
      <c r="K899">
        <v>0.22916666666666699</v>
      </c>
      <c r="L899">
        <v>6.25E-2</v>
      </c>
    </row>
    <row r="900" spans="1:12">
      <c r="A900" t="s">
        <v>422</v>
      </c>
      <c r="B900">
        <v>3</v>
      </c>
      <c r="C900">
        <v>53</v>
      </c>
      <c r="D900">
        <v>3</v>
      </c>
      <c r="E900">
        <v>0</v>
      </c>
      <c r="F900">
        <v>2</v>
      </c>
      <c r="G900">
        <v>1</v>
      </c>
      <c r="H900">
        <v>0</v>
      </c>
      <c r="I900" t="s">
        <v>38</v>
      </c>
      <c r="J900" t="s">
        <v>38</v>
      </c>
      <c r="K900" t="s">
        <v>38</v>
      </c>
      <c r="L900" t="s">
        <v>38</v>
      </c>
    </row>
    <row r="901" spans="1:12">
      <c r="A901" t="s">
        <v>422</v>
      </c>
      <c r="B901">
        <v>3</v>
      </c>
      <c r="C901">
        <v>54</v>
      </c>
      <c r="D901">
        <v>32</v>
      </c>
      <c r="E901">
        <v>1</v>
      </c>
      <c r="F901">
        <v>6</v>
      </c>
      <c r="G901">
        <v>16</v>
      </c>
      <c r="H901">
        <v>9</v>
      </c>
      <c r="I901">
        <v>3.125E-2</v>
      </c>
      <c r="J901">
        <v>0.1875</v>
      </c>
      <c r="K901">
        <v>0.5</v>
      </c>
      <c r="L901">
        <v>0.28125</v>
      </c>
    </row>
    <row r="902" spans="1:12">
      <c r="A902" t="s">
        <v>422</v>
      </c>
      <c r="B902">
        <v>3</v>
      </c>
      <c r="C902">
        <v>55</v>
      </c>
      <c r="D902">
        <v>24</v>
      </c>
      <c r="E902">
        <v>1</v>
      </c>
      <c r="F902">
        <v>12</v>
      </c>
      <c r="G902">
        <v>10</v>
      </c>
      <c r="H902">
        <v>1</v>
      </c>
      <c r="I902" s="38">
        <v>4.1666666666666699E-2</v>
      </c>
      <c r="J902">
        <v>0.5</v>
      </c>
      <c r="K902">
        <v>0.41666666666666702</v>
      </c>
      <c r="L902" s="38">
        <v>4.1666666666666699E-2</v>
      </c>
    </row>
    <row r="903" spans="1:12">
      <c r="A903" t="s">
        <v>422</v>
      </c>
      <c r="B903">
        <v>3</v>
      </c>
      <c r="C903">
        <v>56</v>
      </c>
      <c r="D903">
        <v>16</v>
      </c>
      <c r="E903">
        <v>4</v>
      </c>
      <c r="F903">
        <v>2</v>
      </c>
      <c r="G903">
        <v>9</v>
      </c>
      <c r="H903">
        <v>1</v>
      </c>
      <c r="I903">
        <v>0.25</v>
      </c>
      <c r="J903">
        <v>0.125</v>
      </c>
      <c r="K903">
        <v>0.5625</v>
      </c>
      <c r="L903">
        <v>6.25E-2</v>
      </c>
    </row>
    <row r="904" spans="1:12">
      <c r="A904" t="s">
        <v>422</v>
      </c>
      <c r="B904">
        <v>4</v>
      </c>
      <c r="C904">
        <v>2</v>
      </c>
      <c r="D904">
        <v>49</v>
      </c>
      <c r="E904">
        <v>15</v>
      </c>
      <c r="F904">
        <v>28</v>
      </c>
      <c r="G904">
        <v>6</v>
      </c>
      <c r="H904">
        <v>0</v>
      </c>
      <c r="I904">
        <v>0.30612244897959201</v>
      </c>
      <c r="J904">
        <v>0.57142857142857095</v>
      </c>
      <c r="K904">
        <v>0.122448979591837</v>
      </c>
      <c r="L904">
        <v>0</v>
      </c>
    </row>
    <row r="905" spans="1:12">
      <c r="A905" t="s">
        <v>422</v>
      </c>
      <c r="B905">
        <v>4</v>
      </c>
      <c r="C905">
        <v>3</v>
      </c>
      <c r="D905">
        <v>25</v>
      </c>
      <c r="E905">
        <v>7</v>
      </c>
      <c r="F905">
        <v>10</v>
      </c>
      <c r="G905">
        <v>8</v>
      </c>
      <c r="H905">
        <v>0</v>
      </c>
      <c r="I905">
        <v>0.28000000000000003</v>
      </c>
      <c r="J905">
        <v>0.4</v>
      </c>
      <c r="K905">
        <v>0.32</v>
      </c>
      <c r="L905">
        <v>0</v>
      </c>
    </row>
    <row r="906" spans="1:12">
      <c r="A906" t="s">
        <v>422</v>
      </c>
      <c r="B906">
        <v>4</v>
      </c>
      <c r="C906">
        <v>4</v>
      </c>
      <c r="D906">
        <v>2</v>
      </c>
      <c r="E906">
        <v>1</v>
      </c>
      <c r="F906">
        <v>0</v>
      </c>
      <c r="G906">
        <v>1</v>
      </c>
      <c r="H906">
        <v>0</v>
      </c>
      <c r="I906" t="s">
        <v>38</v>
      </c>
      <c r="J906" t="s">
        <v>38</v>
      </c>
      <c r="K906" t="s">
        <v>38</v>
      </c>
      <c r="L906" t="s">
        <v>38</v>
      </c>
    </row>
    <row r="907" spans="1:12">
      <c r="A907" t="s">
        <v>422</v>
      </c>
      <c r="B907">
        <v>4</v>
      </c>
      <c r="C907">
        <v>5</v>
      </c>
      <c r="D907">
        <v>3522</v>
      </c>
      <c r="E907">
        <v>1249</v>
      </c>
      <c r="F907">
        <v>1632</v>
      </c>
      <c r="G907">
        <v>607</v>
      </c>
      <c r="H907">
        <v>34</v>
      </c>
      <c r="I907">
        <v>0.354628052243044</v>
      </c>
      <c r="J907">
        <v>0.46337308347529799</v>
      </c>
      <c r="K907">
        <v>0.17234525837592299</v>
      </c>
      <c r="L907" s="38">
        <v>9.6536059057353799E-3</v>
      </c>
    </row>
    <row r="908" spans="1:12">
      <c r="A908" t="s">
        <v>422</v>
      </c>
      <c r="B908">
        <v>4</v>
      </c>
      <c r="C908">
        <v>6</v>
      </c>
      <c r="D908">
        <v>17</v>
      </c>
      <c r="E908">
        <v>5</v>
      </c>
      <c r="F908">
        <v>8</v>
      </c>
      <c r="G908">
        <v>4</v>
      </c>
      <c r="H908">
        <v>0</v>
      </c>
      <c r="I908">
        <v>0.29411764705882398</v>
      </c>
      <c r="J908">
        <v>0.47058823529411797</v>
      </c>
      <c r="K908">
        <v>0.23529411764705899</v>
      </c>
      <c r="L908">
        <v>0</v>
      </c>
    </row>
    <row r="909" spans="1:12">
      <c r="A909" t="s">
        <v>422</v>
      </c>
      <c r="B909">
        <v>4</v>
      </c>
      <c r="C909">
        <v>7</v>
      </c>
      <c r="D909">
        <v>114</v>
      </c>
      <c r="E909">
        <v>13</v>
      </c>
      <c r="F909">
        <v>50</v>
      </c>
      <c r="G909">
        <v>50</v>
      </c>
      <c r="H909">
        <v>1</v>
      </c>
      <c r="I909">
        <v>0.114035087719298</v>
      </c>
      <c r="J909">
        <v>0.43859649122806998</v>
      </c>
      <c r="K909">
        <v>0.43859649122806998</v>
      </c>
      <c r="L909" s="38">
        <v>8.7719298245613996E-3</v>
      </c>
    </row>
    <row r="910" spans="1:12">
      <c r="A910" t="s">
        <v>422</v>
      </c>
      <c r="B910">
        <v>4</v>
      </c>
      <c r="C910">
        <v>8</v>
      </c>
      <c r="D910">
        <v>11</v>
      </c>
      <c r="E910">
        <v>1</v>
      </c>
      <c r="F910">
        <v>6</v>
      </c>
      <c r="G910">
        <v>4</v>
      </c>
      <c r="H910">
        <v>0</v>
      </c>
      <c r="I910" s="38">
        <v>9.0909090909090898E-2</v>
      </c>
      <c r="J910">
        <v>0.54545454545454497</v>
      </c>
      <c r="K910">
        <v>0.36363636363636398</v>
      </c>
      <c r="L910">
        <v>0</v>
      </c>
    </row>
    <row r="911" spans="1:12">
      <c r="A911" t="s">
        <v>422</v>
      </c>
      <c r="B911">
        <v>4</v>
      </c>
      <c r="C911">
        <v>9</v>
      </c>
      <c r="D911">
        <v>14</v>
      </c>
      <c r="E911">
        <v>4</v>
      </c>
      <c r="F911">
        <v>7</v>
      </c>
      <c r="G911">
        <v>3</v>
      </c>
      <c r="H911">
        <v>0</v>
      </c>
      <c r="I911">
        <v>0.28571428571428598</v>
      </c>
      <c r="J911">
        <v>0.5</v>
      </c>
      <c r="K911">
        <v>0.214285714285714</v>
      </c>
      <c r="L911">
        <v>0</v>
      </c>
    </row>
    <row r="912" spans="1:12">
      <c r="A912" t="s">
        <v>422</v>
      </c>
      <c r="B912">
        <v>4</v>
      </c>
      <c r="C912">
        <v>10</v>
      </c>
      <c r="D912">
        <v>16</v>
      </c>
      <c r="E912">
        <v>5</v>
      </c>
      <c r="F912">
        <v>8</v>
      </c>
      <c r="G912">
        <v>2</v>
      </c>
      <c r="H912">
        <v>1</v>
      </c>
      <c r="I912">
        <v>0.3125</v>
      </c>
      <c r="J912">
        <v>0.5</v>
      </c>
      <c r="K912">
        <v>0.125</v>
      </c>
      <c r="L912">
        <v>6.25E-2</v>
      </c>
    </row>
    <row r="913" spans="1:12">
      <c r="A913" t="s">
        <v>422</v>
      </c>
      <c r="B913">
        <v>4</v>
      </c>
      <c r="C913">
        <v>11</v>
      </c>
      <c r="D913">
        <v>40</v>
      </c>
      <c r="E913">
        <v>19</v>
      </c>
      <c r="F913">
        <v>14</v>
      </c>
      <c r="G913">
        <v>5</v>
      </c>
      <c r="H913">
        <v>2</v>
      </c>
      <c r="I913">
        <v>0.47499999999999998</v>
      </c>
      <c r="J913">
        <v>0.35</v>
      </c>
      <c r="K913">
        <v>0.125</v>
      </c>
      <c r="L913">
        <v>0.05</v>
      </c>
    </row>
    <row r="914" spans="1:12">
      <c r="A914" t="s">
        <v>422</v>
      </c>
      <c r="B914">
        <v>4</v>
      </c>
      <c r="C914">
        <v>12</v>
      </c>
      <c r="D914">
        <v>32</v>
      </c>
      <c r="E914">
        <v>9</v>
      </c>
      <c r="F914">
        <v>20</v>
      </c>
      <c r="G914">
        <v>3</v>
      </c>
      <c r="H914">
        <v>0</v>
      </c>
      <c r="I914">
        <v>0.28125</v>
      </c>
      <c r="J914">
        <v>0.625</v>
      </c>
      <c r="K914">
        <v>9.375E-2</v>
      </c>
      <c r="L914">
        <v>0</v>
      </c>
    </row>
    <row r="915" spans="1:12">
      <c r="A915" t="s">
        <v>422</v>
      </c>
      <c r="B915">
        <v>4</v>
      </c>
      <c r="C915">
        <v>13</v>
      </c>
      <c r="D915">
        <v>73</v>
      </c>
      <c r="E915">
        <v>34</v>
      </c>
      <c r="F915">
        <v>33</v>
      </c>
      <c r="G915">
        <v>5</v>
      </c>
      <c r="H915">
        <v>1</v>
      </c>
      <c r="I915">
        <v>0.465753424657534</v>
      </c>
      <c r="J915">
        <v>0.45205479452054798</v>
      </c>
      <c r="K915" s="38">
        <v>6.8493150684931503E-2</v>
      </c>
      <c r="L915" s="38">
        <v>1.3698630136986301E-2</v>
      </c>
    </row>
    <row r="916" spans="1:12">
      <c r="A916" t="s">
        <v>422</v>
      </c>
      <c r="B916">
        <v>4</v>
      </c>
      <c r="C916">
        <v>14</v>
      </c>
      <c r="D916">
        <v>82</v>
      </c>
      <c r="E916">
        <v>28</v>
      </c>
      <c r="F916">
        <v>38</v>
      </c>
      <c r="G916">
        <v>16</v>
      </c>
      <c r="H916">
        <v>0</v>
      </c>
      <c r="I916">
        <v>0.34146341463414598</v>
      </c>
      <c r="J916">
        <v>0.46341463414634099</v>
      </c>
      <c r="K916">
        <v>0.19512195121951201</v>
      </c>
      <c r="L916">
        <v>0</v>
      </c>
    </row>
    <row r="917" spans="1:12">
      <c r="A917" t="s">
        <v>422</v>
      </c>
      <c r="B917">
        <v>4</v>
      </c>
      <c r="C917">
        <v>15</v>
      </c>
      <c r="D917">
        <v>39</v>
      </c>
      <c r="E917">
        <v>12</v>
      </c>
      <c r="F917">
        <v>17</v>
      </c>
      <c r="G917">
        <v>10</v>
      </c>
      <c r="H917">
        <v>0</v>
      </c>
      <c r="I917">
        <v>0.30769230769230799</v>
      </c>
      <c r="J917">
        <v>0.43589743589743601</v>
      </c>
      <c r="K917">
        <v>0.256410256410256</v>
      </c>
      <c r="L917">
        <v>0</v>
      </c>
    </row>
    <row r="918" spans="1:12">
      <c r="A918" t="s">
        <v>422</v>
      </c>
      <c r="B918">
        <v>4</v>
      </c>
      <c r="C918">
        <v>16</v>
      </c>
      <c r="D918">
        <v>1011</v>
      </c>
      <c r="E918">
        <v>361</v>
      </c>
      <c r="F918">
        <v>516</v>
      </c>
      <c r="G918">
        <v>128</v>
      </c>
      <c r="H918">
        <v>6</v>
      </c>
      <c r="I918">
        <v>0.35707220573689402</v>
      </c>
      <c r="J918">
        <v>0.51038575667655794</v>
      </c>
      <c r="K918">
        <v>0.12660731948565801</v>
      </c>
      <c r="L918" s="38">
        <v>5.9347181008902097E-3</v>
      </c>
    </row>
    <row r="919" spans="1:12">
      <c r="A919" t="s">
        <v>422</v>
      </c>
      <c r="B919">
        <v>4</v>
      </c>
      <c r="C919">
        <v>17</v>
      </c>
      <c r="D919">
        <v>272</v>
      </c>
      <c r="E919">
        <v>60</v>
      </c>
      <c r="F919">
        <v>145</v>
      </c>
      <c r="G919">
        <v>55</v>
      </c>
      <c r="H919">
        <v>12</v>
      </c>
      <c r="I919">
        <v>0.220588235294118</v>
      </c>
      <c r="J919">
        <v>0.53308823529411797</v>
      </c>
      <c r="K919">
        <v>0.20220588235294101</v>
      </c>
      <c r="L919" s="38">
        <v>4.4117647058823498E-2</v>
      </c>
    </row>
    <row r="920" spans="1:12">
      <c r="A920" t="s">
        <v>422</v>
      </c>
      <c r="B920">
        <v>4</v>
      </c>
      <c r="C920">
        <v>18</v>
      </c>
      <c r="D920">
        <v>17</v>
      </c>
      <c r="E920">
        <v>5</v>
      </c>
      <c r="F920">
        <v>8</v>
      </c>
      <c r="G920">
        <v>4</v>
      </c>
      <c r="H920">
        <v>0</v>
      </c>
      <c r="I920">
        <v>0.29411764705882398</v>
      </c>
      <c r="J920">
        <v>0.47058823529411797</v>
      </c>
      <c r="K920">
        <v>0.23529411764705899</v>
      </c>
      <c r="L920">
        <v>0</v>
      </c>
    </row>
    <row r="921" spans="1:12">
      <c r="A921" t="s">
        <v>422</v>
      </c>
      <c r="B921">
        <v>4</v>
      </c>
      <c r="C921">
        <v>19</v>
      </c>
      <c r="D921">
        <v>6</v>
      </c>
      <c r="E921">
        <v>0</v>
      </c>
      <c r="F921">
        <v>5</v>
      </c>
      <c r="G921">
        <v>1</v>
      </c>
      <c r="H921">
        <v>0</v>
      </c>
      <c r="I921">
        <v>0</v>
      </c>
      <c r="J921" t="s">
        <v>39</v>
      </c>
      <c r="K921" t="s">
        <v>40</v>
      </c>
      <c r="L921">
        <v>0</v>
      </c>
    </row>
    <row r="922" spans="1:12">
      <c r="A922" t="s">
        <v>422</v>
      </c>
      <c r="B922">
        <v>4</v>
      </c>
      <c r="C922">
        <v>20</v>
      </c>
      <c r="D922">
        <v>2</v>
      </c>
      <c r="E922">
        <v>1</v>
      </c>
      <c r="F922">
        <v>1</v>
      </c>
      <c r="G922">
        <v>0</v>
      </c>
      <c r="H922">
        <v>0</v>
      </c>
      <c r="I922" t="s">
        <v>38</v>
      </c>
      <c r="J922" t="s">
        <v>38</v>
      </c>
      <c r="K922" t="s">
        <v>38</v>
      </c>
      <c r="L922" t="s">
        <v>38</v>
      </c>
    </row>
    <row r="923" spans="1:12">
      <c r="A923" t="s">
        <v>422</v>
      </c>
      <c r="B923">
        <v>4</v>
      </c>
      <c r="C923">
        <v>21</v>
      </c>
      <c r="D923">
        <v>24</v>
      </c>
      <c r="E923">
        <v>8</v>
      </c>
      <c r="F923">
        <v>11</v>
      </c>
      <c r="G923">
        <v>5</v>
      </c>
      <c r="H923">
        <v>0</v>
      </c>
      <c r="I923">
        <v>0.33333333333333298</v>
      </c>
      <c r="J923">
        <v>0.45833333333333298</v>
      </c>
      <c r="K923">
        <v>0.20833333333333301</v>
      </c>
      <c r="L923">
        <v>0</v>
      </c>
    </row>
    <row r="924" spans="1:12">
      <c r="A924" t="s">
        <v>422</v>
      </c>
      <c r="B924">
        <v>4</v>
      </c>
      <c r="C924">
        <v>22</v>
      </c>
      <c r="D924">
        <v>364</v>
      </c>
      <c r="E924">
        <v>121</v>
      </c>
      <c r="F924">
        <v>182</v>
      </c>
      <c r="G924">
        <v>54</v>
      </c>
      <c r="H924">
        <v>7</v>
      </c>
      <c r="I924">
        <v>0.33241758241758201</v>
      </c>
      <c r="J924">
        <v>0.5</v>
      </c>
      <c r="K924">
        <v>0.14835164835164799</v>
      </c>
      <c r="L924" s="38">
        <v>1.9230769230769201E-2</v>
      </c>
    </row>
    <row r="925" spans="1:12">
      <c r="A925" t="s">
        <v>422</v>
      </c>
      <c r="B925">
        <v>4</v>
      </c>
      <c r="C925">
        <v>23</v>
      </c>
      <c r="D925">
        <v>6</v>
      </c>
      <c r="E925">
        <v>1</v>
      </c>
      <c r="F925">
        <v>3</v>
      </c>
      <c r="G925">
        <v>2</v>
      </c>
      <c r="H925">
        <v>0</v>
      </c>
      <c r="I925">
        <v>0.16666666666666699</v>
      </c>
      <c r="J925">
        <v>0.5</v>
      </c>
      <c r="K925">
        <v>0.33333333333333298</v>
      </c>
      <c r="L925">
        <v>0</v>
      </c>
    </row>
    <row r="926" spans="1:12">
      <c r="A926" t="s">
        <v>422</v>
      </c>
      <c r="B926">
        <v>4</v>
      </c>
      <c r="C926">
        <v>24</v>
      </c>
      <c r="D926">
        <v>684</v>
      </c>
      <c r="E926">
        <v>273</v>
      </c>
      <c r="F926">
        <v>348</v>
      </c>
      <c r="G926">
        <v>59</v>
      </c>
      <c r="H926">
        <v>4</v>
      </c>
      <c r="I926">
        <v>0.39912280701754399</v>
      </c>
      <c r="J926">
        <v>0.50877192982456099</v>
      </c>
      <c r="K926" s="38">
        <v>8.6257309941520505E-2</v>
      </c>
      <c r="L926" s="38">
        <v>5.8479532163742704E-3</v>
      </c>
    </row>
    <row r="927" spans="1:12">
      <c r="A927" t="s">
        <v>422</v>
      </c>
      <c r="B927">
        <v>4</v>
      </c>
      <c r="C927">
        <v>25</v>
      </c>
      <c r="D927">
        <v>172</v>
      </c>
      <c r="E927">
        <v>45</v>
      </c>
      <c r="F927">
        <v>85</v>
      </c>
      <c r="G927">
        <v>39</v>
      </c>
      <c r="H927">
        <v>3</v>
      </c>
      <c r="I927">
        <v>0.26162790697674398</v>
      </c>
      <c r="J927">
        <v>0.49418604651162801</v>
      </c>
      <c r="K927">
        <v>0.226744186046512</v>
      </c>
      <c r="L927" s="38">
        <v>1.74418604651163E-2</v>
      </c>
    </row>
    <row r="928" spans="1:12">
      <c r="A928" t="s">
        <v>422</v>
      </c>
      <c r="B928">
        <v>4</v>
      </c>
      <c r="C928">
        <v>27</v>
      </c>
      <c r="D928">
        <v>9</v>
      </c>
      <c r="E928">
        <v>2</v>
      </c>
      <c r="F928">
        <v>6</v>
      </c>
      <c r="G928">
        <v>1</v>
      </c>
      <c r="H928">
        <v>0</v>
      </c>
      <c r="I928">
        <v>0.22222222222222199</v>
      </c>
      <c r="J928">
        <v>0.66666666666666696</v>
      </c>
      <c r="K928">
        <v>0.11111111111111099</v>
      </c>
      <c r="L928">
        <v>0</v>
      </c>
    </row>
    <row r="929" spans="1:12">
      <c r="A929" t="s">
        <v>422</v>
      </c>
      <c r="B929">
        <v>4</v>
      </c>
      <c r="C929">
        <v>28</v>
      </c>
      <c r="D929">
        <v>181</v>
      </c>
      <c r="E929">
        <v>63</v>
      </c>
      <c r="F929">
        <v>92</v>
      </c>
      <c r="G929">
        <v>26</v>
      </c>
      <c r="H929">
        <v>0</v>
      </c>
      <c r="I929">
        <v>0.34806629834254099</v>
      </c>
      <c r="J929">
        <v>0.50828729281768004</v>
      </c>
      <c r="K929">
        <v>0.143646408839779</v>
      </c>
      <c r="L929">
        <v>0</v>
      </c>
    </row>
    <row r="930" spans="1:12">
      <c r="A930" t="s">
        <v>422</v>
      </c>
      <c r="B930">
        <v>4</v>
      </c>
      <c r="C930">
        <v>29</v>
      </c>
      <c r="D930">
        <v>28</v>
      </c>
      <c r="E930">
        <v>2</v>
      </c>
      <c r="F930">
        <v>12</v>
      </c>
      <c r="G930">
        <v>13</v>
      </c>
      <c r="H930">
        <v>1</v>
      </c>
      <c r="I930" s="38">
        <v>7.1428571428571397E-2</v>
      </c>
      <c r="J930">
        <v>0.42857142857142899</v>
      </c>
      <c r="K930">
        <v>0.46428571428571402</v>
      </c>
      <c r="L930" s="38">
        <v>3.5714285714285698E-2</v>
      </c>
    </row>
    <row r="931" spans="1:12">
      <c r="A931" t="s">
        <v>422</v>
      </c>
      <c r="B931">
        <v>4</v>
      </c>
      <c r="C931">
        <v>30</v>
      </c>
      <c r="D931">
        <v>25</v>
      </c>
      <c r="E931">
        <v>3</v>
      </c>
      <c r="F931">
        <v>12</v>
      </c>
      <c r="G931">
        <v>10</v>
      </c>
      <c r="H931">
        <v>0</v>
      </c>
      <c r="I931">
        <v>0.12</v>
      </c>
      <c r="J931">
        <v>0.48</v>
      </c>
      <c r="K931">
        <v>0.4</v>
      </c>
      <c r="L931">
        <v>0</v>
      </c>
    </row>
    <row r="932" spans="1:12">
      <c r="A932" t="s">
        <v>422</v>
      </c>
      <c r="B932">
        <v>4</v>
      </c>
      <c r="C932">
        <v>31</v>
      </c>
      <c r="D932">
        <v>266</v>
      </c>
      <c r="E932">
        <v>18</v>
      </c>
      <c r="F932">
        <v>86</v>
      </c>
      <c r="G932">
        <v>149</v>
      </c>
      <c r="H932">
        <v>13</v>
      </c>
      <c r="I932" s="38">
        <v>6.7669172932330796E-2</v>
      </c>
      <c r="J932">
        <v>0.32330827067669199</v>
      </c>
      <c r="K932">
        <v>0.56015037593984995</v>
      </c>
      <c r="L932" s="38">
        <v>4.8872180451127803E-2</v>
      </c>
    </row>
    <row r="933" spans="1:12">
      <c r="A933" t="s">
        <v>422</v>
      </c>
      <c r="B933">
        <v>4</v>
      </c>
      <c r="C933">
        <v>32</v>
      </c>
      <c r="D933">
        <v>178</v>
      </c>
      <c r="E933">
        <v>5</v>
      </c>
      <c r="F933">
        <v>57</v>
      </c>
      <c r="G933">
        <v>105</v>
      </c>
      <c r="H933">
        <v>11</v>
      </c>
      <c r="I933" s="38">
        <v>2.8089887640449399E-2</v>
      </c>
      <c r="J933">
        <v>0.32022471910112399</v>
      </c>
      <c r="K933">
        <v>0.58988764044943798</v>
      </c>
      <c r="L933" s="38">
        <v>6.1797752808988797E-2</v>
      </c>
    </row>
    <row r="934" spans="1:12">
      <c r="A934" t="s">
        <v>422</v>
      </c>
      <c r="B934">
        <v>4</v>
      </c>
      <c r="C934">
        <v>33</v>
      </c>
      <c r="D934">
        <v>1120</v>
      </c>
      <c r="E934">
        <v>408</v>
      </c>
      <c r="F934">
        <v>539</v>
      </c>
      <c r="G934">
        <v>165</v>
      </c>
      <c r="H934">
        <v>8</v>
      </c>
      <c r="I934">
        <v>0.36428571428571399</v>
      </c>
      <c r="J934">
        <v>0.48125000000000001</v>
      </c>
      <c r="K934">
        <v>0.14732142857142899</v>
      </c>
      <c r="L934" s="38">
        <v>7.14285714285714E-3</v>
      </c>
    </row>
    <row r="935" spans="1:12">
      <c r="A935" t="s">
        <v>422</v>
      </c>
      <c r="B935">
        <v>4</v>
      </c>
      <c r="C935">
        <v>34</v>
      </c>
      <c r="D935">
        <v>34</v>
      </c>
      <c r="E935">
        <v>7</v>
      </c>
      <c r="F935">
        <v>19</v>
      </c>
      <c r="G935">
        <v>7</v>
      </c>
      <c r="H935">
        <v>1</v>
      </c>
      <c r="I935">
        <v>0.20588235294117599</v>
      </c>
      <c r="J935">
        <v>0.55882352941176505</v>
      </c>
      <c r="K935">
        <v>0.20588235294117599</v>
      </c>
      <c r="L935" s="38">
        <v>2.9411764705882401E-2</v>
      </c>
    </row>
    <row r="936" spans="1:12">
      <c r="A936" t="s">
        <v>422</v>
      </c>
      <c r="B936">
        <v>4</v>
      </c>
      <c r="C936">
        <v>35</v>
      </c>
      <c r="D936">
        <v>40</v>
      </c>
      <c r="E936">
        <v>10</v>
      </c>
      <c r="F936">
        <v>17</v>
      </c>
      <c r="G936">
        <v>12</v>
      </c>
      <c r="H936">
        <v>1</v>
      </c>
      <c r="I936">
        <v>0.25</v>
      </c>
      <c r="J936">
        <v>0.42499999999999999</v>
      </c>
      <c r="K936">
        <v>0.3</v>
      </c>
      <c r="L936">
        <v>2.5000000000000001E-2</v>
      </c>
    </row>
    <row r="937" spans="1:12">
      <c r="A937" t="s">
        <v>422</v>
      </c>
      <c r="B937">
        <v>4</v>
      </c>
      <c r="C937">
        <v>36</v>
      </c>
      <c r="D937">
        <v>103</v>
      </c>
      <c r="E937">
        <v>7</v>
      </c>
      <c r="F937">
        <v>52</v>
      </c>
      <c r="G937">
        <v>41</v>
      </c>
      <c r="H937">
        <v>3</v>
      </c>
      <c r="I937" s="38">
        <v>6.7961165048543701E-2</v>
      </c>
      <c r="J937">
        <v>0.50485436893203905</v>
      </c>
      <c r="K937">
        <v>0.39805825242718401</v>
      </c>
      <c r="L937">
        <v>2.9126213592233E-2</v>
      </c>
    </row>
    <row r="938" spans="1:12">
      <c r="A938" t="s">
        <v>422</v>
      </c>
      <c r="B938">
        <v>4</v>
      </c>
      <c r="C938">
        <v>37</v>
      </c>
      <c r="D938">
        <v>140</v>
      </c>
      <c r="E938">
        <v>17</v>
      </c>
      <c r="F938">
        <v>58</v>
      </c>
      <c r="G938">
        <v>57</v>
      </c>
      <c r="H938">
        <v>8</v>
      </c>
      <c r="I938">
        <v>0.121428571428571</v>
      </c>
      <c r="J938">
        <v>0.41428571428571398</v>
      </c>
      <c r="K938">
        <v>0.40714285714285697</v>
      </c>
      <c r="L938" s="38">
        <v>5.7142857142857099E-2</v>
      </c>
    </row>
    <row r="939" spans="1:12">
      <c r="A939" t="s">
        <v>422</v>
      </c>
      <c r="B939">
        <v>4</v>
      </c>
      <c r="C939">
        <v>38</v>
      </c>
      <c r="D939">
        <v>1</v>
      </c>
      <c r="E939">
        <v>0</v>
      </c>
      <c r="F939">
        <v>0</v>
      </c>
      <c r="G939">
        <v>1</v>
      </c>
      <c r="H939">
        <v>0</v>
      </c>
      <c r="I939" t="s">
        <v>38</v>
      </c>
      <c r="J939" t="s">
        <v>38</v>
      </c>
      <c r="K939" t="s">
        <v>38</v>
      </c>
      <c r="L939" t="s">
        <v>38</v>
      </c>
    </row>
    <row r="940" spans="1:12">
      <c r="A940" t="s">
        <v>422</v>
      </c>
      <c r="B940">
        <v>4</v>
      </c>
      <c r="C940">
        <v>39</v>
      </c>
      <c r="D940">
        <v>34</v>
      </c>
      <c r="E940">
        <v>8</v>
      </c>
      <c r="F940">
        <v>21</v>
      </c>
      <c r="G940">
        <v>5</v>
      </c>
      <c r="H940">
        <v>0</v>
      </c>
      <c r="I940">
        <v>0.23529411764705899</v>
      </c>
      <c r="J940">
        <v>0.61764705882352899</v>
      </c>
      <c r="K940">
        <v>0.14705882352941199</v>
      </c>
      <c r="L940">
        <v>0</v>
      </c>
    </row>
    <row r="941" spans="1:12">
      <c r="A941" t="s">
        <v>422</v>
      </c>
      <c r="B941">
        <v>4</v>
      </c>
      <c r="C941">
        <v>40</v>
      </c>
      <c r="D941">
        <v>12</v>
      </c>
      <c r="E941">
        <v>3</v>
      </c>
      <c r="F941">
        <v>7</v>
      </c>
      <c r="G941">
        <v>2</v>
      </c>
      <c r="H941">
        <v>0</v>
      </c>
      <c r="I941">
        <v>0.25</v>
      </c>
      <c r="J941">
        <v>0.58333333333333304</v>
      </c>
      <c r="K941">
        <v>0.16666666666666699</v>
      </c>
      <c r="L941">
        <v>0</v>
      </c>
    </row>
    <row r="942" spans="1:12">
      <c r="A942" t="s">
        <v>422</v>
      </c>
      <c r="B942">
        <v>4</v>
      </c>
      <c r="C942">
        <v>42</v>
      </c>
      <c r="D942">
        <v>85</v>
      </c>
      <c r="E942">
        <v>37</v>
      </c>
      <c r="F942">
        <v>36</v>
      </c>
      <c r="G942">
        <v>10</v>
      </c>
      <c r="H942">
        <v>2</v>
      </c>
      <c r="I942">
        <v>0.435294117647059</v>
      </c>
      <c r="J942">
        <v>0.42352941176470599</v>
      </c>
      <c r="K942">
        <v>0.11764705882352899</v>
      </c>
      <c r="L942" s="38">
        <v>2.3529411764705899E-2</v>
      </c>
    </row>
    <row r="943" spans="1:12">
      <c r="A943" t="s">
        <v>422</v>
      </c>
      <c r="B943">
        <v>4</v>
      </c>
      <c r="C943">
        <v>43</v>
      </c>
      <c r="D943">
        <v>6</v>
      </c>
      <c r="E943">
        <v>4</v>
      </c>
      <c r="F943">
        <v>2</v>
      </c>
      <c r="G943">
        <v>0</v>
      </c>
      <c r="H943">
        <v>0</v>
      </c>
      <c r="I943" t="s">
        <v>39</v>
      </c>
      <c r="J943" t="s">
        <v>40</v>
      </c>
      <c r="K943">
        <v>0</v>
      </c>
      <c r="L943">
        <v>0</v>
      </c>
    </row>
    <row r="944" spans="1:12">
      <c r="A944" t="s">
        <v>422</v>
      </c>
      <c r="B944">
        <v>4</v>
      </c>
      <c r="C944">
        <v>44</v>
      </c>
      <c r="D944">
        <v>14</v>
      </c>
      <c r="E944">
        <v>5</v>
      </c>
      <c r="F944">
        <v>6</v>
      </c>
      <c r="G944">
        <v>3</v>
      </c>
      <c r="H944">
        <v>0</v>
      </c>
      <c r="I944">
        <v>0.35714285714285698</v>
      </c>
      <c r="J944">
        <v>0.42857142857142899</v>
      </c>
      <c r="K944">
        <v>0.214285714285714</v>
      </c>
      <c r="L944">
        <v>0</v>
      </c>
    </row>
    <row r="945" spans="1:12">
      <c r="A945" t="s">
        <v>422</v>
      </c>
      <c r="B945">
        <v>4</v>
      </c>
      <c r="C945">
        <v>45</v>
      </c>
      <c r="D945">
        <v>59</v>
      </c>
      <c r="E945">
        <v>1</v>
      </c>
      <c r="F945">
        <v>23</v>
      </c>
      <c r="G945">
        <v>29</v>
      </c>
      <c r="H945">
        <v>6</v>
      </c>
      <c r="I945" s="38">
        <v>1.6949152542372899E-2</v>
      </c>
      <c r="J945">
        <v>0.38983050847457601</v>
      </c>
      <c r="K945">
        <v>0.49152542372881403</v>
      </c>
      <c r="L945">
        <v>0.101694915254237</v>
      </c>
    </row>
    <row r="946" spans="1:12">
      <c r="A946" t="s">
        <v>422</v>
      </c>
      <c r="B946">
        <v>4</v>
      </c>
      <c r="C946">
        <v>46</v>
      </c>
      <c r="D946">
        <v>16</v>
      </c>
      <c r="E946">
        <v>1</v>
      </c>
      <c r="F946">
        <v>12</v>
      </c>
      <c r="G946">
        <v>3</v>
      </c>
      <c r="H946">
        <v>0</v>
      </c>
      <c r="I946">
        <v>6.25E-2</v>
      </c>
      <c r="J946">
        <v>0.75</v>
      </c>
      <c r="K946">
        <v>0.1875</v>
      </c>
      <c r="L946">
        <v>0</v>
      </c>
    </row>
    <row r="947" spans="1:12">
      <c r="A947" t="s">
        <v>422</v>
      </c>
      <c r="B947">
        <v>4</v>
      </c>
      <c r="C947">
        <v>47</v>
      </c>
      <c r="D947">
        <v>36</v>
      </c>
      <c r="E947">
        <v>16</v>
      </c>
      <c r="F947">
        <v>17</v>
      </c>
      <c r="G947">
        <v>3</v>
      </c>
      <c r="H947">
        <v>0</v>
      </c>
      <c r="I947">
        <v>0.44444444444444398</v>
      </c>
      <c r="J947">
        <v>0.47222222222222199</v>
      </c>
      <c r="K947" s="38">
        <v>8.3333333333333301E-2</v>
      </c>
      <c r="L947">
        <v>0</v>
      </c>
    </row>
    <row r="948" spans="1:12">
      <c r="A948" t="s">
        <v>422</v>
      </c>
      <c r="B948">
        <v>4</v>
      </c>
      <c r="C948">
        <v>48</v>
      </c>
      <c r="D948">
        <v>55</v>
      </c>
      <c r="E948">
        <v>16</v>
      </c>
      <c r="F948">
        <v>26</v>
      </c>
      <c r="G948">
        <v>13</v>
      </c>
      <c r="H948">
        <v>0</v>
      </c>
      <c r="I948">
        <v>0.29090909090909101</v>
      </c>
      <c r="J948">
        <v>0.472727272727273</v>
      </c>
      <c r="K948">
        <v>0.236363636363636</v>
      </c>
      <c r="L948">
        <v>0</v>
      </c>
    </row>
    <row r="949" spans="1:12">
      <c r="A949" t="s">
        <v>422</v>
      </c>
      <c r="B949">
        <v>4</v>
      </c>
      <c r="C949">
        <v>49</v>
      </c>
      <c r="D949">
        <v>24</v>
      </c>
      <c r="E949">
        <v>5</v>
      </c>
      <c r="F949">
        <v>13</v>
      </c>
      <c r="G949">
        <v>5</v>
      </c>
      <c r="H949">
        <v>1</v>
      </c>
      <c r="I949">
        <v>0.20833333333333301</v>
      </c>
      <c r="J949">
        <v>0.54166666666666696</v>
      </c>
      <c r="K949">
        <v>0.20833333333333301</v>
      </c>
      <c r="L949" s="38">
        <v>4.1666666666666699E-2</v>
      </c>
    </row>
    <row r="950" spans="1:12">
      <c r="A950" t="s">
        <v>422</v>
      </c>
      <c r="B950">
        <v>4</v>
      </c>
      <c r="C950">
        <v>50</v>
      </c>
      <c r="D950">
        <v>8</v>
      </c>
      <c r="E950">
        <v>2</v>
      </c>
      <c r="F950">
        <v>5</v>
      </c>
      <c r="G950">
        <v>1</v>
      </c>
      <c r="H950">
        <v>0</v>
      </c>
      <c r="I950">
        <v>0.25</v>
      </c>
      <c r="J950">
        <v>0.625</v>
      </c>
      <c r="K950">
        <v>0.125</v>
      </c>
      <c r="L950">
        <v>0</v>
      </c>
    </row>
    <row r="951" spans="1:12">
      <c r="A951" t="s">
        <v>422</v>
      </c>
      <c r="B951">
        <v>4</v>
      </c>
      <c r="C951">
        <v>51</v>
      </c>
      <c r="D951">
        <v>21</v>
      </c>
      <c r="E951">
        <v>0</v>
      </c>
      <c r="F951">
        <v>7</v>
      </c>
      <c r="G951">
        <v>13</v>
      </c>
      <c r="H951">
        <v>1</v>
      </c>
      <c r="I951">
        <v>0</v>
      </c>
      <c r="J951">
        <v>0.33333333333333298</v>
      </c>
      <c r="K951">
        <v>0.61904761904761896</v>
      </c>
      <c r="L951" s="38">
        <v>4.7619047619047603E-2</v>
      </c>
    </row>
    <row r="952" spans="1:12">
      <c r="A952" t="s">
        <v>422</v>
      </c>
      <c r="B952">
        <v>4</v>
      </c>
      <c r="C952">
        <v>52</v>
      </c>
      <c r="D952">
        <v>85</v>
      </c>
      <c r="E952">
        <v>16</v>
      </c>
      <c r="F952">
        <v>37</v>
      </c>
      <c r="G952">
        <v>30</v>
      </c>
      <c r="H952">
        <v>2</v>
      </c>
      <c r="I952">
        <v>0.188235294117647</v>
      </c>
      <c r="J952">
        <v>0.435294117647059</v>
      </c>
      <c r="K952">
        <v>0.35294117647058798</v>
      </c>
      <c r="L952" s="38">
        <v>2.3529411764705899E-2</v>
      </c>
    </row>
    <row r="953" spans="1:12">
      <c r="A953" t="s">
        <v>422</v>
      </c>
      <c r="B953">
        <v>4</v>
      </c>
      <c r="C953">
        <v>53</v>
      </c>
      <c r="D953">
        <v>1</v>
      </c>
      <c r="E953">
        <v>0</v>
      </c>
      <c r="F953">
        <v>1</v>
      </c>
      <c r="G953">
        <v>0</v>
      </c>
      <c r="H953">
        <v>0</v>
      </c>
      <c r="I953" t="s">
        <v>38</v>
      </c>
      <c r="J953" t="s">
        <v>38</v>
      </c>
      <c r="K953" t="s">
        <v>38</v>
      </c>
      <c r="L953" t="s">
        <v>38</v>
      </c>
    </row>
    <row r="954" spans="1:12">
      <c r="A954" t="s">
        <v>422</v>
      </c>
      <c r="B954">
        <v>4</v>
      </c>
      <c r="C954">
        <v>54</v>
      </c>
      <c r="D954">
        <v>41</v>
      </c>
      <c r="E954">
        <v>0</v>
      </c>
      <c r="F954">
        <v>12</v>
      </c>
      <c r="G954">
        <v>25</v>
      </c>
      <c r="H954">
        <v>4</v>
      </c>
      <c r="I954">
        <v>0</v>
      </c>
      <c r="J954">
        <v>0.292682926829268</v>
      </c>
      <c r="K954">
        <v>0.60975609756097604</v>
      </c>
      <c r="L954" s="38">
        <v>9.7560975609756101E-2</v>
      </c>
    </row>
    <row r="955" spans="1:12">
      <c r="A955" t="s">
        <v>422</v>
      </c>
      <c r="B955">
        <v>4</v>
      </c>
      <c r="C955">
        <v>55</v>
      </c>
      <c r="D955">
        <v>17</v>
      </c>
      <c r="E955">
        <v>1</v>
      </c>
      <c r="F955">
        <v>2</v>
      </c>
      <c r="G955">
        <v>14</v>
      </c>
      <c r="H955">
        <v>0</v>
      </c>
      <c r="I955" s="38">
        <v>5.8823529411764698E-2</v>
      </c>
      <c r="J955">
        <v>0.11764705882352899</v>
      </c>
      <c r="K955">
        <v>0.82352941176470595</v>
      </c>
      <c r="L955">
        <v>0</v>
      </c>
    </row>
    <row r="956" spans="1:12">
      <c r="A956" t="s">
        <v>422</v>
      </c>
      <c r="B956">
        <v>4</v>
      </c>
      <c r="C956">
        <v>56</v>
      </c>
      <c r="D956">
        <v>14</v>
      </c>
      <c r="E956">
        <v>1</v>
      </c>
      <c r="F956">
        <v>7</v>
      </c>
      <c r="G956">
        <v>4</v>
      </c>
      <c r="H956">
        <v>2</v>
      </c>
      <c r="I956" s="38">
        <v>7.1428571428571397E-2</v>
      </c>
      <c r="J956">
        <v>0.5</v>
      </c>
      <c r="K956">
        <v>0.28571428571428598</v>
      </c>
      <c r="L956">
        <v>0.14285714285714299</v>
      </c>
    </row>
    <row r="957" spans="1:12">
      <c r="A957" t="s">
        <v>422</v>
      </c>
      <c r="B957">
        <v>5</v>
      </c>
      <c r="C957">
        <v>2</v>
      </c>
      <c r="D957">
        <v>36</v>
      </c>
      <c r="E957">
        <v>11</v>
      </c>
      <c r="F957">
        <v>17</v>
      </c>
      <c r="G957">
        <v>8</v>
      </c>
      <c r="H957">
        <v>0</v>
      </c>
      <c r="I957">
        <v>0.30555555555555602</v>
      </c>
      <c r="J957">
        <v>0.47222222222222199</v>
      </c>
      <c r="K957">
        <v>0.22222222222222199</v>
      </c>
      <c r="L957">
        <v>0</v>
      </c>
    </row>
    <row r="958" spans="1:12">
      <c r="A958" t="s">
        <v>422</v>
      </c>
      <c r="B958">
        <v>5</v>
      </c>
      <c r="C958">
        <v>3</v>
      </c>
      <c r="D958">
        <v>29</v>
      </c>
      <c r="E958">
        <v>6</v>
      </c>
      <c r="F958">
        <v>12</v>
      </c>
      <c r="G958">
        <v>10</v>
      </c>
      <c r="H958">
        <v>1</v>
      </c>
      <c r="I958">
        <v>0.20689655172413801</v>
      </c>
      <c r="J958">
        <v>0.41379310344827602</v>
      </c>
      <c r="K958">
        <v>0.34482758620689702</v>
      </c>
      <c r="L958" s="38">
        <v>3.4482758620689703E-2</v>
      </c>
    </row>
    <row r="959" spans="1:12">
      <c r="A959" t="s">
        <v>422</v>
      </c>
      <c r="B959">
        <v>5</v>
      </c>
      <c r="C959">
        <v>4</v>
      </c>
      <c r="D959">
        <v>4</v>
      </c>
      <c r="E959">
        <v>0</v>
      </c>
      <c r="F959">
        <v>2</v>
      </c>
      <c r="G959">
        <v>2</v>
      </c>
      <c r="H959">
        <v>0</v>
      </c>
      <c r="I959" t="s">
        <v>38</v>
      </c>
      <c r="J959" t="s">
        <v>38</v>
      </c>
      <c r="K959" t="s">
        <v>38</v>
      </c>
      <c r="L959" t="s">
        <v>38</v>
      </c>
    </row>
    <row r="960" spans="1:12">
      <c r="A960" t="s">
        <v>422</v>
      </c>
      <c r="B960">
        <v>5</v>
      </c>
      <c r="C960">
        <v>5</v>
      </c>
      <c r="D960">
        <v>3478</v>
      </c>
      <c r="E960">
        <v>1133</v>
      </c>
      <c r="F960">
        <v>1642</v>
      </c>
      <c r="G960">
        <v>684</v>
      </c>
      <c r="H960">
        <v>19</v>
      </c>
      <c r="I960">
        <v>0.325761932144911</v>
      </c>
      <c r="J960">
        <v>0.47211040828062101</v>
      </c>
      <c r="K960">
        <v>0.196664749856239</v>
      </c>
      <c r="L960" s="38">
        <v>5.4629097182288698E-3</v>
      </c>
    </row>
    <row r="961" spans="1:12">
      <c r="A961" t="s">
        <v>422</v>
      </c>
      <c r="B961">
        <v>5</v>
      </c>
      <c r="C961">
        <v>6</v>
      </c>
      <c r="D961">
        <v>21</v>
      </c>
      <c r="E961">
        <v>4</v>
      </c>
      <c r="F961">
        <v>11</v>
      </c>
      <c r="G961">
        <v>6</v>
      </c>
      <c r="H961">
        <v>0</v>
      </c>
      <c r="I961">
        <v>0.19047619047618999</v>
      </c>
      <c r="J961">
        <v>0.52380952380952395</v>
      </c>
      <c r="K961">
        <v>0.28571428571428598</v>
      </c>
      <c r="L961">
        <v>0</v>
      </c>
    </row>
    <row r="962" spans="1:12">
      <c r="A962" t="s">
        <v>422</v>
      </c>
      <c r="B962">
        <v>5</v>
      </c>
      <c r="C962">
        <v>7</v>
      </c>
      <c r="D962">
        <v>111</v>
      </c>
      <c r="E962">
        <v>10</v>
      </c>
      <c r="F962">
        <v>37</v>
      </c>
      <c r="G962">
        <v>61</v>
      </c>
      <c r="H962">
        <v>3</v>
      </c>
      <c r="I962" s="38">
        <v>9.00900900900901E-2</v>
      </c>
      <c r="J962">
        <v>0.33333333333333298</v>
      </c>
      <c r="K962">
        <v>0.54954954954955004</v>
      </c>
      <c r="L962">
        <v>2.7027027027027001E-2</v>
      </c>
    </row>
    <row r="963" spans="1:12">
      <c r="A963" t="s">
        <v>422</v>
      </c>
      <c r="B963">
        <v>5</v>
      </c>
      <c r="C963">
        <v>8</v>
      </c>
      <c r="D963">
        <v>23</v>
      </c>
      <c r="E963">
        <v>2</v>
      </c>
      <c r="F963">
        <v>13</v>
      </c>
      <c r="G963">
        <v>8</v>
      </c>
      <c r="H963">
        <v>0</v>
      </c>
      <c r="I963" s="38">
        <v>8.6956521739130405E-2</v>
      </c>
      <c r="J963">
        <v>0.565217391304348</v>
      </c>
      <c r="K963">
        <v>0.34782608695652201</v>
      </c>
      <c r="L963">
        <v>0</v>
      </c>
    </row>
    <row r="964" spans="1:12">
      <c r="A964" t="s">
        <v>422</v>
      </c>
      <c r="B964">
        <v>5</v>
      </c>
      <c r="C964">
        <v>9</v>
      </c>
      <c r="D964">
        <v>5</v>
      </c>
      <c r="E964">
        <v>1</v>
      </c>
      <c r="F964">
        <v>1</v>
      </c>
      <c r="G964">
        <v>3</v>
      </c>
      <c r="H964">
        <v>0</v>
      </c>
      <c r="I964">
        <v>0.2</v>
      </c>
      <c r="J964">
        <v>0.2</v>
      </c>
      <c r="K964">
        <v>0.6</v>
      </c>
      <c r="L964">
        <v>0</v>
      </c>
    </row>
    <row r="965" spans="1:12">
      <c r="A965" t="s">
        <v>422</v>
      </c>
      <c r="B965">
        <v>5</v>
      </c>
      <c r="C965">
        <v>10</v>
      </c>
      <c r="D965">
        <v>18</v>
      </c>
      <c r="E965">
        <v>7</v>
      </c>
      <c r="F965">
        <v>9</v>
      </c>
      <c r="G965">
        <v>2</v>
      </c>
      <c r="H965">
        <v>0</v>
      </c>
      <c r="I965">
        <v>0.38888888888888901</v>
      </c>
      <c r="J965">
        <v>0.5</v>
      </c>
      <c r="K965">
        <v>0.11111111111111099</v>
      </c>
      <c r="L965">
        <v>0</v>
      </c>
    </row>
    <row r="966" spans="1:12">
      <c r="A966" t="s">
        <v>422</v>
      </c>
      <c r="B966">
        <v>5</v>
      </c>
      <c r="C966">
        <v>11</v>
      </c>
      <c r="D966">
        <v>49</v>
      </c>
      <c r="E966">
        <v>16</v>
      </c>
      <c r="F966">
        <v>26</v>
      </c>
      <c r="G966">
        <v>7</v>
      </c>
      <c r="H966">
        <v>0</v>
      </c>
      <c r="I966">
        <v>0.32653061224489799</v>
      </c>
      <c r="J966">
        <v>0.530612244897959</v>
      </c>
      <c r="K966">
        <v>0.14285714285714299</v>
      </c>
      <c r="L966">
        <v>0</v>
      </c>
    </row>
    <row r="967" spans="1:12">
      <c r="A967" t="s">
        <v>422</v>
      </c>
      <c r="B967">
        <v>5</v>
      </c>
      <c r="C967">
        <v>12</v>
      </c>
      <c r="D967">
        <v>32</v>
      </c>
      <c r="E967">
        <v>13</v>
      </c>
      <c r="F967">
        <v>16</v>
      </c>
      <c r="G967">
        <v>3</v>
      </c>
      <c r="H967">
        <v>0</v>
      </c>
      <c r="I967">
        <v>0.40625</v>
      </c>
      <c r="J967">
        <v>0.5</v>
      </c>
      <c r="K967">
        <v>9.375E-2</v>
      </c>
      <c r="L967">
        <v>0</v>
      </c>
    </row>
    <row r="968" spans="1:12">
      <c r="A968" t="s">
        <v>422</v>
      </c>
      <c r="B968">
        <v>5</v>
      </c>
      <c r="C968">
        <v>13</v>
      </c>
      <c r="D968">
        <v>56</v>
      </c>
      <c r="E968">
        <v>24</v>
      </c>
      <c r="F968">
        <v>21</v>
      </c>
      <c r="G968">
        <v>11</v>
      </c>
      <c r="H968">
        <v>0</v>
      </c>
      <c r="I968">
        <v>0.42857142857142899</v>
      </c>
      <c r="J968">
        <v>0.375</v>
      </c>
      <c r="K968">
        <v>0.19642857142857101</v>
      </c>
      <c r="L968">
        <v>0</v>
      </c>
    </row>
    <row r="969" spans="1:12">
      <c r="A969" t="s">
        <v>422</v>
      </c>
      <c r="B969">
        <v>5</v>
      </c>
      <c r="C969">
        <v>14</v>
      </c>
      <c r="D969">
        <v>89</v>
      </c>
      <c r="E969">
        <v>29</v>
      </c>
      <c r="F969">
        <v>45</v>
      </c>
      <c r="G969">
        <v>15</v>
      </c>
      <c r="H969">
        <v>0</v>
      </c>
      <c r="I969">
        <v>0.325842696629214</v>
      </c>
      <c r="J969">
        <v>0.50561797752809001</v>
      </c>
      <c r="K969">
        <v>0.16853932584269701</v>
      </c>
      <c r="L969">
        <v>0</v>
      </c>
    </row>
    <row r="970" spans="1:12">
      <c r="A970" t="s">
        <v>422</v>
      </c>
      <c r="B970">
        <v>5</v>
      </c>
      <c r="C970">
        <v>15</v>
      </c>
      <c r="D970">
        <v>39</v>
      </c>
      <c r="E970">
        <v>4</v>
      </c>
      <c r="F970">
        <v>13</v>
      </c>
      <c r="G970">
        <v>20</v>
      </c>
      <c r="H970">
        <v>2</v>
      </c>
      <c r="I970">
        <v>0.102564102564103</v>
      </c>
      <c r="J970">
        <v>0.33333333333333298</v>
      </c>
      <c r="K970">
        <v>0.512820512820513</v>
      </c>
      <c r="L970" s="38">
        <v>5.1282051282051301E-2</v>
      </c>
    </row>
    <row r="971" spans="1:12">
      <c r="A971" t="s">
        <v>422</v>
      </c>
      <c r="B971">
        <v>5</v>
      </c>
      <c r="C971">
        <v>16</v>
      </c>
      <c r="D971">
        <v>1035</v>
      </c>
      <c r="E971">
        <v>307</v>
      </c>
      <c r="F971">
        <v>518</v>
      </c>
      <c r="G971">
        <v>204</v>
      </c>
      <c r="H971">
        <v>6</v>
      </c>
      <c r="I971">
        <v>0.29661835748792298</v>
      </c>
      <c r="J971">
        <v>0.50048309178743999</v>
      </c>
      <c r="K971">
        <v>0.197101449275362</v>
      </c>
      <c r="L971" s="38">
        <v>5.7971014492753598E-3</v>
      </c>
    </row>
    <row r="972" spans="1:12">
      <c r="A972" t="s">
        <v>422</v>
      </c>
      <c r="B972">
        <v>5</v>
      </c>
      <c r="C972">
        <v>17</v>
      </c>
      <c r="D972">
        <v>281</v>
      </c>
      <c r="E972">
        <v>54</v>
      </c>
      <c r="F972">
        <v>145</v>
      </c>
      <c r="G972">
        <v>79</v>
      </c>
      <c r="H972">
        <v>3</v>
      </c>
      <c r="I972">
        <v>0.19217081850533799</v>
      </c>
      <c r="J972">
        <v>0.51601423487544495</v>
      </c>
      <c r="K972">
        <v>0.28113879003558701</v>
      </c>
      <c r="L972" s="38">
        <v>1.06761565836299E-2</v>
      </c>
    </row>
    <row r="973" spans="1:12">
      <c r="A973" t="s">
        <v>422</v>
      </c>
      <c r="B973">
        <v>5</v>
      </c>
      <c r="C973">
        <v>18</v>
      </c>
      <c r="D973">
        <v>20</v>
      </c>
      <c r="E973">
        <v>5</v>
      </c>
      <c r="F973">
        <v>9</v>
      </c>
      <c r="G973">
        <v>6</v>
      </c>
      <c r="H973">
        <v>0</v>
      </c>
      <c r="I973">
        <v>0.25</v>
      </c>
      <c r="J973">
        <v>0.45</v>
      </c>
      <c r="K973">
        <v>0.3</v>
      </c>
      <c r="L973">
        <v>0</v>
      </c>
    </row>
    <row r="974" spans="1:12">
      <c r="A974" t="s">
        <v>422</v>
      </c>
      <c r="B974">
        <v>5</v>
      </c>
      <c r="C974">
        <v>19</v>
      </c>
      <c r="D974">
        <v>12</v>
      </c>
      <c r="E974">
        <v>0</v>
      </c>
      <c r="F974">
        <v>8</v>
      </c>
      <c r="G974">
        <v>4</v>
      </c>
      <c r="H974">
        <v>0</v>
      </c>
      <c r="I974">
        <v>0</v>
      </c>
      <c r="J974">
        <v>0.66666666666666696</v>
      </c>
      <c r="K974">
        <v>0.33333333333333298</v>
      </c>
      <c r="L974">
        <v>0</v>
      </c>
    </row>
    <row r="975" spans="1:12">
      <c r="A975" t="s">
        <v>422</v>
      </c>
      <c r="B975">
        <v>5</v>
      </c>
      <c r="C975">
        <v>20</v>
      </c>
      <c r="D975">
        <v>5</v>
      </c>
      <c r="E975">
        <v>0</v>
      </c>
      <c r="F975">
        <v>4</v>
      </c>
      <c r="G975">
        <v>1</v>
      </c>
      <c r="H975">
        <v>0</v>
      </c>
      <c r="I975">
        <v>0</v>
      </c>
      <c r="J975" t="s">
        <v>39</v>
      </c>
      <c r="K975" t="s">
        <v>40</v>
      </c>
      <c r="L975">
        <v>0</v>
      </c>
    </row>
    <row r="976" spans="1:12">
      <c r="A976" t="s">
        <v>422</v>
      </c>
      <c r="B976">
        <v>5</v>
      </c>
      <c r="C976">
        <v>21</v>
      </c>
      <c r="D976">
        <v>11</v>
      </c>
      <c r="E976">
        <v>1</v>
      </c>
      <c r="F976">
        <v>6</v>
      </c>
      <c r="G976">
        <v>4</v>
      </c>
      <c r="H976">
        <v>0</v>
      </c>
      <c r="I976" s="38">
        <v>9.0909090909090898E-2</v>
      </c>
      <c r="J976">
        <v>0.54545454545454497</v>
      </c>
      <c r="K976">
        <v>0.36363636363636398</v>
      </c>
      <c r="L976">
        <v>0</v>
      </c>
    </row>
    <row r="977" spans="1:12">
      <c r="A977" t="s">
        <v>422</v>
      </c>
      <c r="B977">
        <v>5</v>
      </c>
      <c r="C977">
        <v>22</v>
      </c>
      <c r="D977">
        <v>362</v>
      </c>
      <c r="E977">
        <v>118</v>
      </c>
      <c r="F977">
        <v>175</v>
      </c>
      <c r="G977">
        <v>67</v>
      </c>
      <c r="H977">
        <v>2</v>
      </c>
      <c r="I977">
        <v>0.325966850828729</v>
      </c>
      <c r="J977">
        <v>0.48342541436464098</v>
      </c>
      <c r="K977">
        <v>0.18508287292817699</v>
      </c>
      <c r="L977" s="38">
        <v>5.5248618784530402E-3</v>
      </c>
    </row>
    <row r="978" spans="1:12">
      <c r="A978" t="s">
        <v>422</v>
      </c>
      <c r="B978">
        <v>5</v>
      </c>
      <c r="C978">
        <v>23</v>
      </c>
      <c r="D978">
        <v>3</v>
      </c>
      <c r="E978">
        <v>0</v>
      </c>
      <c r="F978">
        <v>2</v>
      </c>
      <c r="G978">
        <v>1</v>
      </c>
      <c r="H978">
        <v>0</v>
      </c>
      <c r="I978" t="s">
        <v>38</v>
      </c>
      <c r="J978" t="s">
        <v>38</v>
      </c>
      <c r="K978" t="s">
        <v>38</v>
      </c>
      <c r="L978" t="s">
        <v>38</v>
      </c>
    </row>
    <row r="979" spans="1:12">
      <c r="A979" t="s">
        <v>422</v>
      </c>
      <c r="B979">
        <v>5</v>
      </c>
      <c r="C979">
        <v>24</v>
      </c>
      <c r="D979">
        <v>621</v>
      </c>
      <c r="E979">
        <v>191</v>
      </c>
      <c r="F979">
        <v>325</v>
      </c>
      <c r="G979">
        <v>102</v>
      </c>
      <c r="H979">
        <v>3</v>
      </c>
      <c r="I979">
        <v>0.30756843800322098</v>
      </c>
      <c r="J979">
        <v>0.52334943639291498</v>
      </c>
      <c r="K979">
        <v>0.164251207729469</v>
      </c>
      <c r="L979" s="38">
        <v>4.8309178743961402E-3</v>
      </c>
    </row>
    <row r="980" spans="1:12">
      <c r="A980" t="s">
        <v>422</v>
      </c>
      <c r="B980">
        <v>5</v>
      </c>
      <c r="C980">
        <v>25</v>
      </c>
      <c r="D980">
        <v>154</v>
      </c>
      <c r="E980">
        <v>30</v>
      </c>
      <c r="F980">
        <v>89</v>
      </c>
      <c r="G980">
        <v>33</v>
      </c>
      <c r="H980">
        <v>2</v>
      </c>
      <c r="I980">
        <v>0.19480519480519501</v>
      </c>
      <c r="J980">
        <v>0.57792207792207795</v>
      </c>
      <c r="K980">
        <v>0.214285714285714</v>
      </c>
      <c r="L980">
        <v>1.2987012987013E-2</v>
      </c>
    </row>
    <row r="981" spans="1:12">
      <c r="A981" t="s">
        <v>422</v>
      </c>
      <c r="B981">
        <v>5</v>
      </c>
      <c r="C981">
        <v>27</v>
      </c>
      <c r="D981">
        <v>12</v>
      </c>
      <c r="E981">
        <v>2</v>
      </c>
      <c r="F981">
        <v>5</v>
      </c>
      <c r="G981">
        <v>5</v>
      </c>
      <c r="H981">
        <v>0</v>
      </c>
      <c r="I981">
        <v>0.16666666666666699</v>
      </c>
      <c r="J981">
        <v>0.41666666666666702</v>
      </c>
      <c r="K981">
        <v>0.41666666666666702</v>
      </c>
      <c r="L981">
        <v>0</v>
      </c>
    </row>
    <row r="982" spans="1:12">
      <c r="A982" t="s">
        <v>422</v>
      </c>
      <c r="B982">
        <v>5</v>
      </c>
      <c r="C982">
        <v>28</v>
      </c>
      <c r="D982">
        <v>190</v>
      </c>
      <c r="E982">
        <v>56</v>
      </c>
      <c r="F982">
        <v>101</v>
      </c>
      <c r="G982">
        <v>33</v>
      </c>
      <c r="H982">
        <v>0</v>
      </c>
      <c r="I982">
        <v>0.29473684210526302</v>
      </c>
      <c r="J982">
        <v>0.53157894736842104</v>
      </c>
      <c r="K982">
        <v>0.173684210526316</v>
      </c>
      <c r="L982">
        <v>0</v>
      </c>
    </row>
    <row r="983" spans="1:12">
      <c r="A983" t="s">
        <v>422</v>
      </c>
      <c r="B983">
        <v>5</v>
      </c>
      <c r="C983">
        <v>29</v>
      </c>
      <c r="D983">
        <v>19</v>
      </c>
      <c r="E983">
        <v>1</v>
      </c>
      <c r="F983">
        <v>6</v>
      </c>
      <c r="G983">
        <v>11</v>
      </c>
      <c r="H983">
        <v>1</v>
      </c>
      <c r="I983" s="38">
        <v>5.2631578947368397E-2</v>
      </c>
      <c r="J983">
        <v>0.31578947368421101</v>
      </c>
      <c r="K983">
        <v>0.57894736842105299</v>
      </c>
      <c r="L983" s="38">
        <v>5.2631578947368397E-2</v>
      </c>
    </row>
    <row r="984" spans="1:12">
      <c r="A984" t="s">
        <v>422</v>
      </c>
      <c r="B984">
        <v>5</v>
      </c>
      <c r="C984">
        <v>30</v>
      </c>
      <c r="D984">
        <v>27</v>
      </c>
      <c r="E984">
        <v>1</v>
      </c>
      <c r="F984">
        <v>11</v>
      </c>
      <c r="G984">
        <v>15</v>
      </c>
      <c r="H984">
        <v>0</v>
      </c>
      <c r="I984">
        <v>3.7037037037037E-2</v>
      </c>
      <c r="J984">
        <v>0.407407407407407</v>
      </c>
      <c r="K984">
        <v>0.55555555555555602</v>
      </c>
      <c r="L984">
        <v>0</v>
      </c>
    </row>
    <row r="985" spans="1:12">
      <c r="A985" t="s">
        <v>422</v>
      </c>
      <c r="B985">
        <v>5</v>
      </c>
      <c r="C985">
        <v>31</v>
      </c>
      <c r="D985">
        <v>304</v>
      </c>
      <c r="E985">
        <v>9</v>
      </c>
      <c r="F985">
        <v>92</v>
      </c>
      <c r="G985">
        <v>192</v>
      </c>
      <c r="H985">
        <v>11</v>
      </c>
      <c r="I985" s="38">
        <v>2.9605263157894701E-2</v>
      </c>
      <c r="J985">
        <v>0.30263157894736797</v>
      </c>
      <c r="K985">
        <v>0.63157894736842102</v>
      </c>
      <c r="L985" s="38">
        <v>3.6184210526315798E-2</v>
      </c>
    </row>
    <row r="986" spans="1:12">
      <c r="A986" t="s">
        <v>422</v>
      </c>
      <c r="B986">
        <v>5</v>
      </c>
      <c r="C986">
        <v>32</v>
      </c>
      <c r="D986">
        <v>131</v>
      </c>
      <c r="E986">
        <v>3</v>
      </c>
      <c r="F986">
        <v>32</v>
      </c>
      <c r="G986">
        <v>89</v>
      </c>
      <c r="H986">
        <v>7</v>
      </c>
      <c r="I986" s="38">
        <v>2.2900763358778602E-2</v>
      </c>
      <c r="J986">
        <v>0.244274809160305</v>
      </c>
      <c r="K986">
        <v>0.67938931297709904</v>
      </c>
      <c r="L986" s="38">
        <v>5.34351145038168E-2</v>
      </c>
    </row>
    <row r="987" spans="1:12">
      <c r="A987" t="s">
        <v>422</v>
      </c>
      <c r="B987">
        <v>5</v>
      </c>
      <c r="C987">
        <v>33</v>
      </c>
      <c r="D987">
        <v>1133</v>
      </c>
      <c r="E987">
        <v>338</v>
      </c>
      <c r="F987">
        <v>544</v>
      </c>
      <c r="G987">
        <v>247</v>
      </c>
      <c r="H987">
        <v>4</v>
      </c>
      <c r="I987">
        <v>0.29832303618711398</v>
      </c>
      <c r="J987">
        <v>0.48014121800529602</v>
      </c>
      <c r="K987">
        <v>0.218005295675199</v>
      </c>
      <c r="L987" s="38">
        <v>3.5304501323918801E-3</v>
      </c>
    </row>
    <row r="988" spans="1:12">
      <c r="A988" t="s">
        <v>422</v>
      </c>
      <c r="B988">
        <v>5</v>
      </c>
      <c r="C988">
        <v>34</v>
      </c>
      <c r="D988">
        <v>31</v>
      </c>
      <c r="E988">
        <v>9</v>
      </c>
      <c r="F988">
        <v>11</v>
      </c>
      <c r="G988">
        <v>10</v>
      </c>
      <c r="H988">
        <v>1</v>
      </c>
      <c r="I988">
        <v>0.29032258064516098</v>
      </c>
      <c r="J988">
        <v>0.35483870967741898</v>
      </c>
      <c r="K988">
        <v>0.32258064516128998</v>
      </c>
      <c r="L988">
        <v>3.2258064516128997E-2</v>
      </c>
    </row>
    <row r="989" spans="1:12">
      <c r="A989" t="s">
        <v>422</v>
      </c>
      <c r="B989">
        <v>5</v>
      </c>
      <c r="C989">
        <v>35</v>
      </c>
      <c r="D989">
        <v>61</v>
      </c>
      <c r="E989">
        <v>9</v>
      </c>
      <c r="F989">
        <v>17</v>
      </c>
      <c r="G989">
        <v>33</v>
      </c>
      <c r="H989">
        <v>2</v>
      </c>
      <c r="I989">
        <v>0.14754098360655701</v>
      </c>
      <c r="J989">
        <v>0.27868852459016402</v>
      </c>
      <c r="K989">
        <v>0.54098360655737698</v>
      </c>
      <c r="L989" s="38">
        <v>3.2786885245901599E-2</v>
      </c>
    </row>
    <row r="990" spans="1:12">
      <c r="A990" t="s">
        <v>422</v>
      </c>
      <c r="B990">
        <v>5</v>
      </c>
      <c r="C990">
        <v>36</v>
      </c>
      <c r="D990">
        <v>113</v>
      </c>
      <c r="E990">
        <v>9</v>
      </c>
      <c r="F990">
        <v>52</v>
      </c>
      <c r="G990">
        <v>50</v>
      </c>
      <c r="H990">
        <v>2</v>
      </c>
      <c r="I990">
        <v>7.9646017699115002E-2</v>
      </c>
      <c r="J990">
        <v>0.46017699115044203</v>
      </c>
      <c r="K990">
        <v>0.44247787610619499</v>
      </c>
      <c r="L990" s="38">
        <v>1.7699115044247801E-2</v>
      </c>
    </row>
    <row r="991" spans="1:12">
      <c r="A991" t="s">
        <v>422</v>
      </c>
      <c r="B991">
        <v>5</v>
      </c>
      <c r="C991">
        <v>37</v>
      </c>
      <c r="D991">
        <v>136</v>
      </c>
      <c r="E991">
        <v>13</v>
      </c>
      <c r="F991">
        <v>50</v>
      </c>
      <c r="G991">
        <v>68</v>
      </c>
      <c r="H991">
        <v>5</v>
      </c>
      <c r="I991" s="38">
        <v>9.5588235294117599E-2</v>
      </c>
      <c r="J991">
        <v>0.36764705882352899</v>
      </c>
      <c r="K991">
        <v>0.5</v>
      </c>
      <c r="L991" s="38">
        <v>3.6764705882352901E-2</v>
      </c>
    </row>
    <row r="992" spans="1:12">
      <c r="A992" t="s">
        <v>422</v>
      </c>
      <c r="B992">
        <v>5</v>
      </c>
      <c r="C992">
        <v>38</v>
      </c>
      <c r="D992">
        <v>1</v>
      </c>
      <c r="E992">
        <v>0</v>
      </c>
      <c r="F992">
        <v>1</v>
      </c>
      <c r="G992">
        <v>0</v>
      </c>
      <c r="H992">
        <v>0</v>
      </c>
      <c r="I992" t="s">
        <v>38</v>
      </c>
      <c r="J992" t="s">
        <v>38</v>
      </c>
      <c r="K992" t="s">
        <v>38</v>
      </c>
      <c r="L992" t="s">
        <v>38</v>
      </c>
    </row>
    <row r="993" spans="1:12">
      <c r="A993" t="s">
        <v>422</v>
      </c>
      <c r="B993">
        <v>5</v>
      </c>
      <c r="C993">
        <v>39</v>
      </c>
      <c r="D993">
        <v>49</v>
      </c>
      <c r="E993">
        <v>23</v>
      </c>
      <c r="F993">
        <v>24</v>
      </c>
      <c r="G993">
        <v>2</v>
      </c>
      <c r="H993">
        <v>0</v>
      </c>
      <c r="I993">
        <v>0.469387755102041</v>
      </c>
      <c r="J993">
        <v>0.48979591836734698</v>
      </c>
      <c r="K993" s="38">
        <v>4.08163265306122E-2</v>
      </c>
      <c r="L993">
        <v>0</v>
      </c>
    </row>
    <row r="994" spans="1:12">
      <c r="A994" t="s">
        <v>422</v>
      </c>
      <c r="B994">
        <v>5</v>
      </c>
      <c r="C994">
        <v>40</v>
      </c>
      <c r="D994">
        <v>6</v>
      </c>
      <c r="E994">
        <v>0</v>
      </c>
      <c r="F994">
        <v>5</v>
      </c>
      <c r="G994">
        <v>1</v>
      </c>
      <c r="H994">
        <v>0</v>
      </c>
      <c r="I994">
        <v>0</v>
      </c>
      <c r="J994" t="s">
        <v>39</v>
      </c>
      <c r="K994" t="s">
        <v>40</v>
      </c>
      <c r="L994">
        <v>0</v>
      </c>
    </row>
    <row r="995" spans="1:12">
      <c r="A995" t="s">
        <v>422</v>
      </c>
      <c r="B995">
        <v>5</v>
      </c>
      <c r="C995">
        <v>42</v>
      </c>
      <c r="D995">
        <v>110</v>
      </c>
      <c r="E995">
        <v>35</v>
      </c>
      <c r="F995">
        <v>55</v>
      </c>
      <c r="G995">
        <v>20</v>
      </c>
      <c r="H995">
        <v>0</v>
      </c>
      <c r="I995">
        <v>0.31818181818181801</v>
      </c>
      <c r="J995">
        <v>0.5</v>
      </c>
      <c r="K995">
        <v>0.18181818181818199</v>
      </c>
      <c r="L995">
        <v>0</v>
      </c>
    </row>
    <row r="996" spans="1:12">
      <c r="A996" t="s">
        <v>422</v>
      </c>
      <c r="B996">
        <v>5</v>
      </c>
      <c r="C996">
        <v>43</v>
      </c>
      <c r="D996">
        <v>3</v>
      </c>
      <c r="E996">
        <v>2</v>
      </c>
      <c r="F996">
        <v>1</v>
      </c>
      <c r="G996">
        <v>0</v>
      </c>
      <c r="H996">
        <v>0</v>
      </c>
      <c r="I996" t="s">
        <v>38</v>
      </c>
      <c r="J996" t="s">
        <v>38</v>
      </c>
      <c r="K996" t="s">
        <v>38</v>
      </c>
      <c r="L996" t="s">
        <v>38</v>
      </c>
    </row>
    <row r="997" spans="1:12">
      <c r="A997" t="s">
        <v>422</v>
      </c>
      <c r="B997">
        <v>5</v>
      </c>
      <c r="C997">
        <v>44</v>
      </c>
      <c r="D997">
        <v>12</v>
      </c>
      <c r="E997">
        <v>1</v>
      </c>
      <c r="F997">
        <v>6</v>
      </c>
      <c r="G997">
        <v>5</v>
      </c>
      <c r="H997">
        <v>0</v>
      </c>
      <c r="I997" s="38">
        <v>8.3333333333333301E-2</v>
      </c>
      <c r="J997">
        <v>0.5</v>
      </c>
      <c r="K997">
        <v>0.41666666666666702</v>
      </c>
      <c r="L997">
        <v>0</v>
      </c>
    </row>
    <row r="998" spans="1:12">
      <c r="A998" t="s">
        <v>422</v>
      </c>
      <c r="B998">
        <v>5</v>
      </c>
      <c r="C998">
        <v>45</v>
      </c>
      <c r="D998">
        <v>56</v>
      </c>
      <c r="E998">
        <v>2</v>
      </c>
      <c r="F998">
        <v>18</v>
      </c>
      <c r="G998">
        <v>33</v>
      </c>
      <c r="H998">
        <v>3</v>
      </c>
      <c r="I998" s="38">
        <v>3.5714285714285698E-2</v>
      </c>
      <c r="J998">
        <v>0.32142857142857101</v>
      </c>
      <c r="K998">
        <v>0.58928571428571397</v>
      </c>
      <c r="L998" s="38">
        <v>5.3571428571428603E-2</v>
      </c>
    </row>
    <row r="999" spans="1:12">
      <c r="A999" t="s">
        <v>422</v>
      </c>
      <c r="B999">
        <v>5</v>
      </c>
      <c r="C999">
        <v>46</v>
      </c>
      <c r="D999">
        <v>17</v>
      </c>
      <c r="E999">
        <v>0</v>
      </c>
      <c r="F999">
        <v>6</v>
      </c>
      <c r="G999">
        <v>11</v>
      </c>
      <c r="H999">
        <v>0</v>
      </c>
      <c r="I999">
        <v>0</v>
      </c>
      <c r="J999">
        <v>0.35294117647058798</v>
      </c>
      <c r="K999">
        <v>0.64705882352941202</v>
      </c>
      <c r="L999">
        <v>0</v>
      </c>
    </row>
    <row r="1000" spans="1:12">
      <c r="A1000" t="s">
        <v>422</v>
      </c>
      <c r="B1000">
        <v>5</v>
      </c>
      <c r="C1000">
        <v>47</v>
      </c>
      <c r="D1000">
        <v>24</v>
      </c>
      <c r="E1000">
        <v>7</v>
      </c>
      <c r="F1000">
        <v>14</v>
      </c>
      <c r="G1000">
        <v>3</v>
      </c>
      <c r="H1000">
        <v>0</v>
      </c>
      <c r="I1000">
        <v>0.29166666666666702</v>
      </c>
      <c r="J1000">
        <v>0.58333333333333304</v>
      </c>
      <c r="K1000">
        <v>0.125</v>
      </c>
      <c r="L1000">
        <v>0</v>
      </c>
    </row>
    <row r="1001" spans="1:12">
      <c r="A1001" t="s">
        <v>422</v>
      </c>
      <c r="B1001">
        <v>5</v>
      </c>
      <c r="C1001">
        <v>48</v>
      </c>
      <c r="D1001">
        <v>50</v>
      </c>
      <c r="E1001">
        <v>13</v>
      </c>
      <c r="F1001">
        <v>31</v>
      </c>
      <c r="G1001">
        <v>6</v>
      </c>
      <c r="H1001">
        <v>0</v>
      </c>
      <c r="I1001">
        <v>0.26</v>
      </c>
      <c r="J1001">
        <v>0.62</v>
      </c>
      <c r="K1001">
        <v>0.12</v>
      </c>
      <c r="L1001">
        <v>0</v>
      </c>
    </row>
    <row r="1002" spans="1:12">
      <c r="A1002" t="s">
        <v>422</v>
      </c>
      <c r="B1002">
        <v>5</v>
      </c>
      <c r="C1002">
        <v>49</v>
      </c>
      <c r="D1002">
        <v>17</v>
      </c>
      <c r="E1002">
        <v>5</v>
      </c>
      <c r="F1002">
        <v>9</v>
      </c>
      <c r="G1002">
        <v>2</v>
      </c>
      <c r="H1002">
        <v>1</v>
      </c>
      <c r="I1002">
        <v>0.29411764705882398</v>
      </c>
      <c r="J1002">
        <v>0.52941176470588203</v>
      </c>
      <c r="K1002">
        <v>0.11764705882352899</v>
      </c>
      <c r="L1002" s="38">
        <v>5.8823529411764698E-2</v>
      </c>
    </row>
    <row r="1003" spans="1:12">
      <c r="A1003" t="s">
        <v>422</v>
      </c>
      <c r="B1003">
        <v>5</v>
      </c>
      <c r="C1003">
        <v>50</v>
      </c>
      <c r="D1003">
        <v>6</v>
      </c>
      <c r="E1003">
        <v>3</v>
      </c>
      <c r="F1003">
        <v>1</v>
      </c>
      <c r="G1003">
        <v>2</v>
      </c>
      <c r="H1003">
        <v>0</v>
      </c>
      <c r="I1003">
        <v>0.5</v>
      </c>
      <c r="J1003">
        <v>0.16666666666666699</v>
      </c>
      <c r="K1003">
        <v>0.33333333333333298</v>
      </c>
      <c r="L1003">
        <v>0</v>
      </c>
    </row>
    <row r="1004" spans="1:12">
      <c r="A1004" t="s">
        <v>422</v>
      </c>
      <c r="B1004">
        <v>5</v>
      </c>
      <c r="C1004">
        <v>51</v>
      </c>
      <c r="D1004">
        <v>19</v>
      </c>
      <c r="E1004">
        <v>0</v>
      </c>
      <c r="F1004">
        <v>3</v>
      </c>
      <c r="G1004">
        <v>15</v>
      </c>
      <c r="H1004">
        <v>1</v>
      </c>
      <c r="I1004">
        <v>0</v>
      </c>
      <c r="J1004">
        <v>0.157894736842105</v>
      </c>
      <c r="K1004">
        <v>0.78947368421052599</v>
      </c>
      <c r="L1004" s="38">
        <v>5.2631578947368397E-2</v>
      </c>
    </row>
    <row r="1005" spans="1:12">
      <c r="A1005" t="s">
        <v>422</v>
      </c>
      <c r="B1005">
        <v>5</v>
      </c>
      <c r="C1005">
        <v>52</v>
      </c>
      <c r="D1005">
        <v>83</v>
      </c>
      <c r="E1005">
        <v>14</v>
      </c>
      <c r="F1005">
        <v>43</v>
      </c>
      <c r="G1005">
        <v>26</v>
      </c>
      <c r="H1005">
        <v>0</v>
      </c>
      <c r="I1005">
        <v>0.16867469879518099</v>
      </c>
      <c r="J1005">
        <v>0.51807228915662695</v>
      </c>
      <c r="K1005">
        <v>0.313253012048193</v>
      </c>
      <c r="L1005">
        <v>0</v>
      </c>
    </row>
    <row r="1006" spans="1:12">
      <c r="A1006" t="s">
        <v>422</v>
      </c>
      <c r="B1006">
        <v>5</v>
      </c>
      <c r="C1006">
        <v>53</v>
      </c>
      <c r="D1006">
        <v>4</v>
      </c>
      <c r="E1006">
        <v>0</v>
      </c>
      <c r="F1006">
        <v>2</v>
      </c>
      <c r="G1006">
        <v>2</v>
      </c>
      <c r="H1006">
        <v>0</v>
      </c>
      <c r="I1006" t="s">
        <v>38</v>
      </c>
      <c r="J1006" t="s">
        <v>38</v>
      </c>
      <c r="K1006" t="s">
        <v>38</v>
      </c>
      <c r="L1006" t="s">
        <v>38</v>
      </c>
    </row>
    <row r="1007" spans="1:12">
      <c r="A1007" t="s">
        <v>422</v>
      </c>
      <c r="B1007">
        <v>5</v>
      </c>
      <c r="C1007">
        <v>54</v>
      </c>
      <c r="D1007">
        <v>31</v>
      </c>
      <c r="E1007">
        <v>0</v>
      </c>
      <c r="F1007">
        <v>10</v>
      </c>
      <c r="G1007">
        <v>21</v>
      </c>
      <c r="H1007">
        <v>0</v>
      </c>
      <c r="I1007">
        <v>0</v>
      </c>
      <c r="J1007">
        <v>0.32258064516128998</v>
      </c>
      <c r="K1007">
        <v>0.67741935483870996</v>
      </c>
      <c r="L1007">
        <v>0</v>
      </c>
    </row>
    <row r="1008" spans="1:12">
      <c r="A1008" t="s">
        <v>422</v>
      </c>
      <c r="B1008">
        <v>5</v>
      </c>
      <c r="C1008">
        <v>55</v>
      </c>
      <c r="D1008">
        <v>27</v>
      </c>
      <c r="E1008">
        <v>0</v>
      </c>
      <c r="F1008">
        <v>10</v>
      </c>
      <c r="G1008">
        <v>17</v>
      </c>
      <c r="H1008">
        <v>0</v>
      </c>
      <c r="I1008">
        <v>0</v>
      </c>
      <c r="J1008">
        <v>0.37037037037037002</v>
      </c>
      <c r="K1008">
        <v>0.62962962962962998</v>
      </c>
      <c r="L1008">
        <v>0</v>
      </c>
    </row>
    <row r="1009" spans="1:12">
      <c r="A1009" t="s">
        <v>422</v>
      </c>
      <c r="B1009">
        <v>5</v>
      </c>
      <c r="C1009">
        <v>56</v>
      </c>
      <c r="D1009">
        <v>21</v>
      </c>
      <c r="E1009">
        <v>2</v>
      </c>
      <c r="F1009">
        <v>11</v>
      </c>
      <c r="G1009">
        <v>8</v>
      </c>
      <c r="H1009">
        <v>0</v>
      </c>
      <c r="I1009" s="38">
        <v>9.5238095238095205E-2</v>
      </c>
      <c r="J1009">
        <v>0.52380952380952395</v>
      </c>
      <c r="K1009">
        <v>0.38095238095238099</v>
      </c>
      <c r="L1009">
        <v>0</v>
      </c>
    </row>
    <row r="1010" spans="1:12">
      <c r="A1010" t="s">
        <v>422</v>
      </c>
      <c r="B1010">
        <v>6</v>
      </c>
      <c r="C1010">
        <v>2</v>
      </c>
      <c r="D1010">
        <v>34</v>
      </c>
      <c r="E1010">
        <v>7</v>
      </c>
      <c r="F1010">
        <v>19</v>
      </c>
      <c r="G1010">
        <v>7</v>
      </c>
      <c r="H1010">
        <v>1</v>
      </c>
      <c r="I1010">
        <v>0.20588235294117599</v>
      </c>
      <c r="J1010">
        <v>0.55882352941176505</v>
      </c>
      <c r="K1010">
        <v>0.20588235294117599</v>
      </c>
      <c r="L1010" s="38">
        <v>2.9411764705882401E-2</v>
      </c>
    </row>
    <row r="1011" spans="1:12">
      <c r="A1011" t="s">
        <v>422</v>
      </c>
      <c r="B1011">
        <v>6</v>
      </c>
      <c r="C1011">
        <v>3</v>
      </c>
      <c r="D1011">
        <v>31</v>
      </c>
      <c r="E1011">
        <v>5</v>
      </c>
      <c r="F1011">
        <v>11</v>
      </c>
      <c r="G1011">
        <v>12</v>
      </c>
      <c r="H1011">
        <v>3</v>
      </c>
      <c r="I1011">
        <v>0.16129032258064499</v>
      </c>
      <c r="J1011">
        <v>0.35483870967741898</v>
      </c>
      <c r="K1011">
        <v>0.38709677419354799</v>
      </c>
      <c r="L1011" s="38">
        <v>9.6774193548387094E-2</v>
      </c>
    </row>
    <row r="1012" spans="1:12">
      <c r="A1012" t="s">
        <v>422</v>
      </c>
      <c r="B1012">
        <v>6</v>
      </c>
      <c r="C1012">
        <v>4</v>
      </c>
      <c r="D1012">
        <v>6</v>
      </c>
      <c r="E1012">
        <v>2</v>
      </c>
      <c r="F1012">
        <v>2</v>
      </c>
      <c r="G1012">
        <v>2</v>
      </c>
      <c r="H1012">
        <v>0</v>
      </c>
      <c r="I1012">
        <v>0.33333333333333298</v>
      </c>
      <c r="J1012">
        <v>0.33333333333333298</v>
      </c>
      <c r="K1012">
        <v>0.33333333333333298</v>
      </c>
      <c r="L1012">
        <v>0</v>
      </c>
    </row>
    <row r="1013" spans="1:12">
      <c r="A1013" t="s">
        <v>422</v>
      </c>
      <c r="B1013">
        <v>6</v>
      </c>
      <c r="C1013">
        <v>5</v>
      </c>
      <c r="D1013">
        <v>3567</v>
      </c>
      <c r="E1013">
        <v>1418</v>
      </c>
      <c r="F1013">
        <v>1387</v>
      </c>
      <c r="G1013">
        <v>636</v>
      </c>
      <c r="H1013">
        <v>126</v>
      </c>
      <c r="I1013">
        <v>0.39753294084664997</v>
      </c>
      <c r="J1013">
        <v>0.38884216428371199</v>
      </c>
      <c r="K1013">
        <v>0.178301093355761</v>
      </c>
      <c r="L1013" s="38">
        <v>3.53238015138772E-2</v>
      </c>
    </row>
    <row r="1014" spans="1:12">
      <c r="A1014" t="s">
        <v>422</v>
      </c>
      <c r="B1014">
        <v>6</v>
      </c>
      <c r="C1014">
        <v>6</v>
      </c>
      <c r="D1014">
        <v>18</v>
      </c>
      <c r="E1014">
        <v>5</v>
      </c>
      <c r="F1014">
        <v>9</v>
      </c>
      <c r="G1014">
        <v>3</v>
      </c>
      <c r="H1014">
        <v>1</v>
      </c>
      <c r="I1014">
        <v>0.27777777777777801</v>
      </c>
      <c r="J1014">
        <v>0.5</v>
      </c>
      <c r="K1014">
        <v>0.16666666666666699</v>
      </c>
      <c r="L1014" s="38">
        <v>5.5555555555555601E-2</v>
      </c>
    </row>
    <row r="1015" spans="1:12">
      <c r="A1015" t="s">
        <v>422</v>
      </c>
      <c r="B1015">
        <v>6</v>
      </c>
      <c r="C1015">
        <v>7</v>
      </c>
      <c r="D1015">
        <v>110</v>
      </c>
      <c r="E1015">
        <v>4</v>
      </c>
      <c r="F1015">
        <v>31</v>
      </c>
      <c r="G1015">
        <v>55</v>
      </c>
      <c r="H1015">
        <v>20</v>
      </c>
      <c r="I1015" s="38">
        <v>3.6363636363636397E-2</v>
      </c>
      <c r="J1015">
        <v>0.28181818181818202</v>
      </c>
      <c r="K1015">
        <v>0.5</v>
      </c>
      <c r="L1015">
        <v>0.18181818181818199</v>
      </c>
    </row>
    <row r="1016" spans="1:12">
      <c r="A1016" t="s">
        <v>422</v>
      </c>
      <c r="B1016">
        <v>6</v>
      </c>
      <c r="C1016">
        <v>8</v>
      </c>
      <c r="D1016">
        <v>19</v>
      </c>
      <c r="E1016">
        <v>3</v>
      </c>
      <c r="F1016">
        <v>8</v>
      </c>
      <c r="G1016">
        <v>8</v>
      </c>
      <c r="H1016">
        <v>0</v>
      </c>
      <c r="I1016">
        <v>0.157894736842105</v>
      </c>
      <c r="J1016">
        <v>0.42105263157894701</v>
      </c>
      <c r="K1016">
        <v>0.42105263157894701</v>
      </c>
      <c r="L1016">
        <v>0</v>
      </c>
    </row>
    <row r="1017" spans="1:12">
      <c r="A1017" t="s">
        <v>422</v>
      </c>
      <c r="B1017">
        <v>6</v>
      </c>
      <c r="C1017">
        <v>9</v>
      </c>
      <c r="D1017">
        <v>11</v>
      </c>
      <c r="E1017">
        <v>4</v>
      </c>
      <c r="F1017">
        <v>3</v>
      </c>
      <c r="G1017">
        <v>3</v>
      </c>
      <c r="H1017">
        <v>1</v>
      </c>
      <c r="I1017">
        <v>0.36363636363636398</v>
      </c>
      <c r="J1017">
        <v>0.27272727272727298</v>
      </c>
      <c r="K1017">
        <v>0.27272727272727298</v>
      </c>
      <c r="L1017" s="38">
        <v>9.0909090909090898E-2</v>
      </c>
    </row>
    <row r="1018" spans="1:12">
      <c r="A1018" t="s">
        <v>422</v>
      </c>
      <c r="B1018">
        <v>6</v>
      </c>
      <c r="C1018">
        <v>10</v>
      </c>
      <c r="D1018">
        <v>12</v>
      </c>
      <c r="E1018">
        <v>2</v>
      </c>
      <c r="F1018">
        <v>4</v>
      </c>
      <c r="G1018">
        <v>6</v>
      </c>
      <c r="H1018">
        <v>0</v>
      </c>
      <c r="I1018">
        <v>0.16666666666666699</v>
      </c>
      <c r="J1018">
        <v>0.33333333333333298</v>
      </c>
      <c r="K1018">
        <v>0.5</v>
      </c>
      <c r="L1018">
        <v>0</v>
      </c>
    </row>
    <row r="1019" spans="1:12">
      <c r="A1019" t="s">
        <v>422</v>
      </c>
      <c r="B1019">
        <v>6</v>
      </c>
      <c r="C1019">
        <v>11</v>
      </c>
      <c r="D1019">
        <v>32</v>
      </c>
      <c r="E1019">
        <v>15</v>
      </c>
      <c r="F1019">
        <v>10</v>
      </c>
      <c r="G1019">
        <v>7</v>
      </c>
      <c r="H1019">
        <v>0</v>
      </c>
      <c r="I1019">
        <v>0.46875</v>
      </c>
      <c r="J1019">
        <v>0.3125</v>
      </c>
      <c r="K1019">
        <v>0.21875</v>
      </c>
      <c r="L1019">
        <v>0</v>
      </c>
    </row>
    <row r="1020" spans="1:12">
      <c r="A1020" t="s">
        <v>422</v>
      </c>
      <c r="B1020">
        <v>6</v>
      </c>
      <c r="C1020">
        <v>12</v>
      </c>
      <c r="D1020">
        <v>31</v>
      </c>
      <c r="E1020">
        <v>6</v>
      </c>
      <c r="F1020">
        <v>15</v>
      </c>
      <c r="G1020">
        <v>9</v>
      </c>
      <c r="H1020">
        <v>1</v>
      </c>
      <c r="I1020">
        <v>0.19354838709677399</v>
      </c>
      <c r="J1020">
        <v>0.483870967741936</v>
      </c>
      <c r="K1020">
        <v>0.29032258064516098</v>
      </c>
      <c r="L1020">
        <v>3.2258064516128997E-2</v>
      </c>
    </row>
    <row r="1021" spans="1:12">
      <c r="A1021" t="s">
        <v>422</v>
      </c>
      <c r="B1021">
        <v>6</v>
      </c>
      <c r="C1021">
        <v>13</v>
      </c>
      <c r="D1021">
        <v>55</v>
      </c>
      <c r="E1021">
        <v>19</v>
      </c>
      <c r="F1021">
        <v>23</v>
      </c>
      <c r="G1021">
        <v>13</v>
      </c>
      <c r="H1021">
        <v>0</v>
      </c>
      <c r="I1021">
        <v>0.34545454545454501</v>
      </c>
      <c r="J1021">
        <v>0.41818181818181799</v>
      </c>
      <c r="K1021">
        <v>0.236363636363636</v>
      </c>
      <c r="L1021">
        <v>0</v>
      </c>
    </row>
    <row r="1022" spans="1:12">
      <c r="A1022" t="s">
        <v>422</v>
      </c>
      <c r="B1022">
        <v>6</v>
      </c>
      <c r="C1022">
        <v>14</v>
      </c>
      <c r="D1022">
        <v>92</v>
      </c>
      <c r="E1022">
        <v>19</v>
      </c>
      <c r="F1022">
        <v>52</v>
      </c>
      <c r="G1022">
        <v>20</v>
      </c>
      <c r="H1022">
        <v>1</v>
      </c>
      <c r="I1022">
        <v>0.20652173913043501</v>
      </c>
      <c r="J1022">
        <v>0.565217391304348</v>
      </c>
      <c r="K1022">
        <v>0.217391304347826</v>
      </c>
      <c r="L1022" s="38">
        <v>1.0869565217391301E-2</v>
      </c>
    </row>
    <row r="1023" spans="1:12">
      <c r="A1023" t="s">
        <v>422</v>
      </c>
      <c r="B1023">
        <v>6</v>
      </c>
      <c r="C1023">
        <v>15</v>
      </c>
      <c r="D1023">
        <v>37</v>
      </c>
      <c r="E1023">
        <v>4</v>
      </c>
      <c r="F1023">
        <v>13</v>
      </c>
      <c r="G1023">
        <v>16</v>
      </c>
      <c r="H1023">
        <v>4</v>
      </c>
      <c r="I1023">
        <v>0.108108108108108</v>
      </c>
      <c r="J1023">
        <v>0.35135135135135098</v>
      </c>
      <c r="K1023">
        <v>0.43243243243243201</v>
      </c>
      <c r="L1023">
        <v>0.108108108108108</v>
      </c>
    </row>
    <row r="1024" spans="1:12">
      <c r="A1024" t="s">
        <v>422</v>
      </c>
      <c r="B1024">
        <v>6</v>
      </c>
      <c r="C1024">
        <v>16</v>
      </c>
      <c r="D1024">
        <v>1048</v>
      </c>
      <c r="E1024">
        <v>361</v>
      </c>
      <c r="F1024">
        <v>451</v>
      </c>
      <c r="G1024">
        <v>199</v>
      </c>
      <c r="H1024">
        <v>37</v>
      </c>
      <c r="I1024">
        <v>0.344465648854962</v>
      </c>
      <c r="J1024">
        <v>0.43034351145038202</v>
      </c>
      <c r="K1024">
        <v>0.18988549618320599</v>
      </c>
      <c r="L1024" s="38">
        <v>3.5305343511450399E-2</v>
      </c>
    </row>
    <row r="1025" spans="1:12">
      <c r="A1025" t="s">
        <v>422</v>
      </c>
      <c r="B1025">
        <v>6</v>
      </c>
      <c r="C1025">
        <v>17</v>
      </c>
      <c r="D1025">
        <v>273</v>
      </c>
      <c r="E1025">
        <v>84</v>
      </c>
      <c r="F1025">
        <v>133</v>
      </c>
      <c r="G1025">
        <v>43</v>
      </c>
      <c r="H1025">
        <v>13</v>
      </c>
      <c r="I1025">
        <v>0.30769230769230799</v>
      </c>
      <c r="J1025">
        <v>0.487179487179487</v>
      </c>
      <c r="K1025">
        <v>0.157509157509158</v>
      </c>
      <c r="L1025" s="38">
        <v>4.7619047619047603E-2</v>
      </c>
    </row>
    <row r="1026" spans="1:12">
      <c r="A1026" t="s">
        <v>422</v>
      </c>
      <c r="B1026">
        <v>6</v>
      </c>
      <c r="C1026">
        <v>18</v>
      </c>
      <c r="D1026">
        <v>26</v>
      </c>
      <c r="E1026">
        <v>9</v>
      </c>
      <c r="F1026">
        <v>14</v>
      </c>
      <c r="G1026">
        <v>3</v>
      </c>
      <c r="H1026">
        <v>0</v>
      </c>
      <c r="I1026">
        <v>0.34615384615384598</v>
      </c>
      <c r="J1026">
        <v>0.53846153846153799</v>
      </c>
      <c r="K1026">
        <v>0.115384615384615</v>
      </c>
      <c r="L1026">
        <v>0</v>
      </c>
    </row>
    <row r="1027" spans="1:12">
      <c r="A1027" t="s">
        <v>422</v>
      </c>
      <c r="B1027">
        <v>6</v>
      </c>
      <c r="C1027">
        <v>19</v>
      </c>
      <c r="D1027">
        <v>8</v>
      </c>
      <c r="E1027">
        <v>1</v>
      </c>
      <c r="F1027">
        <v>4</v>
      </c>
      <c r="G1027">
        <v>1</v>
      </c>
      <c r="H1027">
        <v>2</v>
      </c>
      <c r="I1027">
        <v>0.125</v>
      </c>
      <c r="J1027">
        <v>0.5</v>
      </c>
      <c r="K1027">
        <v>0.125</v>
      </c>
      <c r="L1027">
        <v>0.25</v>
      </c>
    </row>
    <row r="1028" spans="1:12">
      <c r="A1028" t="s">
        <v>422</v>
      </c>
      <c r="B1028">
        <v>6</v>
      </c>
      <c r="C1028">
        <v>20</v>
      </c>
      <c r="D1028">
        <v>7</v>
      </c>
      <c r="E1028">
        <v>2</v>
      </c>
      <c r="F1028">
        <v>2</v>
      </c>
      <c r="G1028">
        <v>3</v>
      </c>
      <c r="H1028">
        <v>0</v>
      </c>
      <c r="I1028">
        <v>0.28571428571428598</v>
      </c>
      <c r="J1028">
        <v>0.28571428571428598</v>
      </c>
      <c r="K1028">
        <v>0.42857142857142899</v>
      </c>
      <c r="L1028">
        <v>0</v>
      </c>
    </row>
    <row r="1029" spans="1:12">
      <c r="A1029" t="s">
        <v>422</v>
      </c>
      <c r="B1029">
        <v>6</v>
      </c>
      <c r="C1029">
        <v>21</v>
      </c>
      <c r="D1029">
        <v>28</v>
      </c>
      <c r="E1029">
        <v>5</v>
      </c>
      <c r="F1029">
        <v>11</v>
      </c>
      <c r="G1029">
        <v>9</v>
      </c>
      <c r="H1029">
        <v>3</v>
      </c>
      <c r="I1029">
        <v>0.17857142857142899</v>
      </c>
      <c r="J1029">
        <v>0.39285714285714302</v>
      </c>
      <c r="K1029">
        <v>0.32142857142857101</v>
      </c>
      <c r="L1029">
        <v>0.107142857142857</v>
      </c>
    </row>
    <row r="1030" spans="1:12">
      <c r="A1030" t="s">
        <v>422</v>
      </c>
      <c r="B1030">
        <v>6</v>
      </c>
      <c r="C1030">
        <v>22</v>
      </c>
      <c r="D1030">
        <v>343</v>
      </c>
      <c r="E1030">
        <v>123</v>
      </c>
      <c r="F1030">
        <v>153</v>
      </c>
      <c r="G1030">
        <v>54</v>
      </c>
      <c r="H1030">
        <v>13</v>
      </c>
      <c r="I1030">
        <v>0.35860058309037901</v>
      </c>
      <c r="J1030">
        <v>0.44606413994169097</v>
      </c>
      <c r="K1030">
        <v>0.157434402332362</v>
      </c>
      <c r="L1030" s="38">
        <v>3.7900874635568502E-2</v>
      </c>
    </row>
    <row r="1031" spans="1:12">
      <c r="A1031" t="s">
        <v>422</v>
      </c>
      <c r="B1031">
        <v>6</v>
      </c>
      <c r="C1031">
        <v>23</v>
      </c>
      <c r="D1031">
        <v>9</v>
      </c>
      <c r="E1031">
        <v>3</v>
      </c>
      <c r="F1031">
        <v>3</v>
      </c>
      <c r="G1031">
        <v>3</v>
      </c>
      <c r="H1031">
        <v>0</v>
      </c>
      <c r="I1031">
        <v>0.33333333333333298</v>
      </c>
      <c r="J1031">
        <v>0.33333333333333298</v>
      </c>
      <c r="K1031">
        <v>0.33333333333333298</v>
      </c>
      <c r="L1031">
        <v>0</v>
      </c>
    </row>
    <row r="1032" spans="1:12">
      <c r="A1032" t="s">
        <v>422</v>
      </c>
      <c r="B1032">
        <v>6</v>
      </c>
      <c r="C1032">
        <v>24</v>
      </c>
      <c r="D1032">
        <v>713</v>
      </c>
      <c r="E1032">
        <v>285</v>
      </c>
      <c r="F1032">
        <v>304</v>
      </c>
      <c r="G1032">
        <v>112</v>
      </c>
      <c r="H1032">
        <v>12</v>
      </c>
      <c r="I1032">
        <v>0.399719495091164</v>
      </c>
      <c r="J1032">
        <v>0.42636746143057502</v>
      </c>
      <c r="K1032">
        <v>0.157082748948107</v>
      </c>
      <c r="L1032" s="38">
        <v>1.6830294530154302E-2</v>
      </c>
    </row>
    <row r="1033" spans="1:12">
      <c r="A1033" t="s">
        <v>422</v>
      </c>
      <c r="B1033">
        <v>6</v>
      </c>
      <c r="C1033">
        <v>25</v>
      </c>
      <c r="D1033">
        <v>134</v>
      </c>
      <c r="E1033">
        <v>39</v>
      </c>
      <c r="F1033">
        <v>59</v>
      </c>
      <c r="G1033">
        <v>29</v>
      </c>
      <c r="H1033">
        <v>7</v>
      </c>
      <c r="I1033">
        <v>0.29104477611940299</v>
      </c>
      <c r="J1033">
        <v>0.44029850746268701</v>
      </c>
      <c r="K1033">
        <v>0.21641791044776101</v>
      </c>
      <c r="L1033" s="38">
        <v>5.22388059701493E-2</v>
      </c>
    </row>
    <row r="1034" spans="1:12">
      <c r="A1034" t="s">
        <v>422</v>
      </c>
      <c r="B1034">
        <v>6</v>
      </c>
      <c r="C1034">
        <v>27</v>
      </c>
      <c r="D1034">
        <v>10</v>
      </c>
      <c r="E1034">
        <v>4</v>
      </c>
      <c r="F1034">
        <v>4</v>
      </c>
      <c r="G1034">
        <v>1</v>
      </c>
      <c r="H1034">
        <v>1</v>
      </c>
      <c r="I1034">
        <v>0.4</v>
      </c>
      <c r="J1034">
        <v>0.4</v>
      </c>
      <c r="K1034">
        <v>0.1</v>
      </c>
      <c r="L1034">
        <v>0.1</v>
      </c>
    </row>
    <row r="1035" spans="1:12">
      <c r="A1035" t="s">
        <v>422</v>
      </c>
      <c r="B1035">
        <v>6</v>
      </c>
      <c r="C1035">
        <v>28</v>
      </c>
      <c r="D1035">
        <v>193</v>
      </c>
      <c r="E1035">
        <v>72</v>
      </c>
      <c r="F1035">
        <v>79</v>
      </c>
      <c r="G1035">
        <v>35</v>
      </c>
      <c r="H1035">
        <v>7</v>
      </c>
      <c r="I1035">
        <v>0.37305699481865301</v>
      </c>
      <c r="J1035">
        <v>0.409326424870466</v>
      </c>
      <c r="K1035">
        <v>0.181347150259067</v>
      </c>
      <c r="L1035" s="38">
        <v>3.6269430051813503E-2</v>
      </c>
    </row>
    <row r="1036" spans="1:12">
      <c r="A1036" t="s">
        <v>422</v>
      </c>
      <c r="B1036">
        <v>6</v>
      </c>
      <c r="C1036">
        <v>29</v>
      </c>
      <c r="D1036">
        <v>22</v>
      </c>
      <c r="E1036">
        <v>2</v>
      </c>
      <c r="F1036">
        <v>7</v>
      </c>
      <c r="G1036">
        <v>11</v>
      </c>
      <c r="H1036">
        <v>2</v>
      </c>
      <c r="I1036" s="38">
        <v>9.0909090909090898E-2</v>
      </c>
      <c r="J1036">
        <v>0.31818181818181801</v>
      </c>
      <c r="K1036">
        <v>0.5</v>
      </c>
      <c r="L1036" s="38">
        <v>9.0909090909090898E-2</v>
      </c>
    </row>
    <row r="1037" spans="1:12">
      <c r="A1037" t="s">
        <v>422</v>
      </c>
      <c r="B1037">
        <v>6</v>
      </c>
      <c r="C1037">
        <v>30</v>
      </c>
      <c r="D1037">
        <v>31</v>
      </c>
      <c r="E1037">
        <v>6</v>
      </c>
      <c r="F1037">
        <v>12</v>
      </c>
      <c r="G1037">
        <v>11</v>
      </c>
      <c r="H1037">
        <v>2</v>
      </c>
      <c r="I1037">
        <v>0.19354838709677399</v>
      </c>
      <c r="J1037">
        <v>0.38709677419354799</v>
      </c>
      <c r="K1037">
        <v>0.35483870967741898</v>
      </c>
      <c r="L1037" s="38">
        <v>6.4516129032258104E-2</v>
      </c>
    </row>
    <row r="1038" spans="1:12">
      <c r="A1038" t="s">
        <v>422</v>
      </c>
      <c r="B1038">
        <v>6</v>
      </c>
      <c r="C1038">
        <v>31</v>
      </c>
      <c r="D1038">
        <v>293</v>
      </c>
      <c r="E1038">
        <v>16</v>
      </c>
      <c r="F1038">
        <v>63</v>
      </c>
      <c r="G1038">
        <v>150</v>
      </c>
      <c r="H1038">
        <v>64</v>
      </c>
      <c r="I1038" s="38">
        <v>5.4607508532423202E-2</v>
      </c>
      <c r="J1038">
        <v>0.215017064846416</v>
      </c>
      <c r="K1038">
        <v>0.51194539249146798</v>
      </c>
      <c r="L1038">
        <v>0.218430034129693</v>
      </c>
    </row>
    <row r="1039" spans="1:12">
      <c r="A1039" t="s">
        <v>422</v>
      </c>
      <c r="B1039">
        <v>6</v>
      </c>
      <c r="C1039">
        <v>32</v>
      </c>
      <c r="D1039">
        <v>135</v>
      </c>
      <c r="E1039">
        <v>3</v>
      </c>
      <c r="F1039">
        <v>35</v>
      </c>
      <c r="G1039">
        <v>69</v>
      </c>
      <c r="H1039">
        <v>28</v>
      </c>
      <c r="I1039" s="38">
        <v>2.2222222222222199E-2</v>
      </c>
      <c r="J1039">
        <v>0.25925925925925902</v>
      </c>
      <c r="K1039">
        <v>0.51111111111111096</v>
      </c>
      <c r="L1039">
        <v>0.20740740740740701</v>
      </c>
    </row>
    <row r="1040" spans="1:12">
      <c r="A1040" t="s">
        <v>422</v>
      </c>
      <c r="B1040">
        <v>6</v>
      </c>
      <c r="C1040">
        <v>33</v>
      </c>
      <c r="D1040">
        <v>1217</v>
      </c>
      <c r="E1040">
        <v>444</v>
      </c>
      <c r="F1040">
        <v>491</v>
      </c>
      <c r="G1040">
        <v>242</v>
      </c>
      <c r="H1040">
        <v>40</v>
      </c>
      <c r="I1040">
        <v>0.36483155299917802</v>
      </c>
      <c r="J1040">
        <v>0.40345110928512701</v>
      </c>
      <c r="K1040">
        <v>0.198849630238291</v>
      </c>
      <c r="L1040" s="38">
        <v>3.2867707477403502E-2</v>
      </c>
    </row>
    <row r="1041" spans="1:12">
      <c r="A1041" t="s">
        <v>422</v>
      </c>
      <c r="B1041">
        <v>6</v>
      </c>
      <c r="C1041">
        <v>34</v>
      </c>
      <c r="D1041">
        <v>36</v>
      </c>
      <c r="E1041">
        <v>10</v>
      </c>
      <c r="F1041">
        <v>16</v>
      </c>
      <c r="G1041">
        <v>7</v>
      </c>
      <c r="H1041">
        <v>3</v>
      </c>
      <c r="I1041">
        <v>0.27777777777777801</v>
      </c>
      <c r="J1041">
        <v>0.44444444444444398</v>
      </c>
      <c r="K1041">
        <v>0.194444444444444</v>
      </c>
      <c r="L1041" s="38">
        <v>8.3333333333333301E-2</v>
      </c>
    </row>
    <row r="1042" spans="1:12">
      <c r="A1042" t="s">
        <v>422</v>
      </c>
      <c r="B1042">
        <v>6</v>
      </c>
      <c r="C1042">
        <v>35</v>
      </c>
      <c r="D1042">
        <v>50</v>
      </c>
      <c r="E1042">
        <v>12</v>
      </c>
      <c r="F1042">
        <v>17</v>
      </c>
      <c r="G1042">
        <v>12</v>
      </c>
      <c r="H1042">
        <v>9</v>
      </c>
      <c r="I1042">
        <v>0.24</v>
      </c>
      <c r="J1042">
        <v>0.34</v>
      </c>
      <c r="K1042">
        <v>0.24</v>
      </c>
      <c r="L1042">
        <v>0.18</v>
      </c>
    </row>
    <row r="1043" spans="1:12">
      <c r="A1043" t="s">
        <v>422</v>
      </c>
      <c r="B1043">
        <v>6</v>
      </c>
      <c r="C1043">
        <v>36</v>
      </c>
      <c r="D1043">
        <v>112</v>
      </c>
      <c r="E1043">
        <v>14</v>
      </c>
      <c r="F1043">
        <v>45</v>
      </c>
      <c r="G1043">
        <v>43</v>
      </c>
      <c r="H1043">
        <v>10</v>
      </c>
      <c r="I1043">
        <v>0.125</v>
      </c>
      <c r="J1043">
        <v>0.40178571428571402</v>
      </c>
      <c r="K1043">
        <v>0.38392857142857101</v>
      </c>
      <c r="L1043" s="38">
        <v>8.9285714285714302E-2</v>
      </c>
    </row>
    <row r="1044" spans="1:12">
      <c r="A1044" t="s">
        <v>422</v>
      </c>
      <c r="B1044">
        <v>6</v>
      </c>
      <c r="C1044">
        <v>37</v>
      </c>
      <c r="D1044">
        <v>131</v>
      </c>
      <c r="E1044">
        <v>16</v>
      </c>
      <c r="F1044">
        <v>29</v>
      </c>
      <c r="G1044">
        <v>52</v>
      </c>
      <c r="H1044">
        <v>34</v>
      </c>
      <c r="I1044">
        <v>0.122137404580153</v>
      </c>
      <c r="J1044">
        <v>0.221374045801527</v>
      </c>
      <c r="K1044">
        <v>0.39694656488549601</v>
      </c>
      <c r="L1044">
        <v>0.25954198473282403</v>
      </c>
    </row>
    <row r="1045" spans="1:12">
      <c r="A1045" t="s">
        <v>422</v>
      </c>
      <c r="B1045">
        <v>6</v>
      </c>
      <c r="C1045">
        <v>38</v>
      </c>
      <c r="D1045">
        <v>2</v>
      </c>
      <c r="E1045">
        <v>1</v>
      </c>
      <c r="F1045">
        <v>1</v>
      </c>
      <c r="G1045">
        <v>0</v>
      </c>
      <c r="H1045">
        <v>0</v>
      </c>
      <c r="I1045" t="s">
        <v>38</v>
      </c>
      <c r="J1045" t="s">
        <v>38</v>
      </c>
      <c r="K1045" t="s">
        <v>38</v>
      </c>
      <c r="L1045" t="s">
        <v>38</v>
      </c>
    </row>
    <row r="1046" spans="1:12">
      <c r="A1046" t="s">
        <v>422</v>
      </c>
      <c r="B1046">
        <v>6</v>
      </c>
      <c r="C1046">
        <v>39</v>
      </c>
      <c r="D1046">
        <v>45</v>
      </c>
      <c r="E1046">
        <v>18</v>
      </c>
      <c r="F1046">
        <v>20</v>
      </c>
      <c r="G1046">
        <v>7</v>
      </c>
      <c r="H1046">
        <v>0</v>
      </c>
      <c r="I1046">
        <v>0.4</v>
      </c>
      <c r="J1046">
        <v>0.44444444444444398</v>
      </c>
      <c r="K1046">
        <v>0.155555555555556</v>
      </c>
      <c r="L1046">
        <v>0</v>
      </c>
    </row>
    <row r="1047" spans="1:12">
      <c r="A1047" t="s">
        <v>422</v>
      </c>
      <c r="B1047">
        <v>6</v>
      </c>
      <c r="C1047">
        <v>40</v>
      </c>
      <c r="D1047">
        <v>12</v>
      </c>
      <c r="E1047">
        <v>5</v>
      </c>
      <c r="F1047">
        <v>5</v>
      </c>
      <c r="G1047">
        <v>2</v>
      </c>
      <c r="H1047">
        <v>0</v>
      </c>
      <c r="I1047">
        <v>0.41666666666666702</v>
      </c>
      <c r="J1047">
        <v>0.41666666666666702</v>
      </c>
      <c r="K1047">
        <v>0.16666666666666699</v>
      </c>
      <c r="L1047">
        <v>0</v>
      </c>
    </row>
    <row r="1048" spans="1:12">
      <c r="A1048" t="s">
        <v>422</v>
      </c>
      <c r="B1048">
        <v>6</v>
      </c>
      <c r="C1048">
        <v>42</v>
      </c>
      <c r="D1048">
        <v>98</v>
      </c>
      <c r="E1048">
        <v>32</v>
      </c>
      <c r="F1048">
        <v>34</v>
      </c>
      <c r="G1048">
        <v>30</v>
      </c>
      <c r="H1048">
        <v>2</v>
      </c>
      <c r="I1048">
        <v>0.32653061224489799</v>
      </c>
      <c r="J1048">
        <v>0.34693877551020402</v>
      </c>
      <c r="K1048">
        <v>0.30612244897959201</v>
      </c>
      <c r="L1048" s="38">
        <v>2.04081632653061E-2</v>
      </c>
    </row>
    <row r="1049" spans="1:12">
      <c r="A1049" t="s">
        <v>422</v>
      </c>
      <c r="B1049">
        <v>6</v>
      </c>
      <c r="C1049">
        <v>43</v>
      </c>
      <c r="D1049">
        <v>10</v>
      </c>
      <c r="E1049">
        <v>7</v>
      </c>
      <c r="F1049">
        <v>1</v>
      </c>
      <c r="G1049">
        <v>2</v>
      </c>
      <c r="H1049">
        <v>0</v>
      </c>
      <c r="I1049">
        <v>0.7</v>
      </c>
      <c r="J1049">
        <v>0.1</v>
      </c>
      <c r="K1049">
        <v>0.2</v>
      </c>
      <c r="L1049">
        <v>0</v>
      </c>
    </row>
    <row r="1050" spans="1:12">
      <c r="A1050" t="s">
        <v>422</v>
      </c>
      <c r="B1050">
        <v>6</v>
      </c>
      <c r="C1050">
        <v>44</v>
      </c>
      <c r="D1050">
        <v>9</v>
      </c>
      <c r="E1050">
        <v>2</v>
      </c>
      <c r="F1050">
        <v>4</v>
      </c>
      <c r="G1050">
        <v>3</v>
      </c>
      <c r="H1050">
        <v>0</v>
      </c>
      <c r="I1050">
        <v>0.22222222222222199</v>
      </c>
      <c r="J1050">
        <v>0.44444444444444398</v>
      </c>
      <c r="K1050">
        <v>0.33333333333333298</v>
      </c>
      <c r="L1050">
        <v>0</v>
      </c>
    </row>
    <row r="1051" spans="1:12">
      <c r="A1051" t="s">
        <v>422</v>
      </c>
      <c r="B1051">
        <v>6</v>
      </c>
      <c r="C1051">
        <v>45</v>
      </c>
      <c r="D1051">
        <v>49</v>
      </c>
      <c r="E1051">
        <v>2</v>
      </c>
      <c r="F1051">
        <v>9</v>
      </c>
      <c r="G1051">
        <v>25</v>
      </c>
      <c r="H1051">
        <v>13</v>
      </c>
      <c r="I1051" s="38">
        <v>4.08163265306122E-2</v>
      </c>
      <c r="J1051">
        <v>0.183673469387755</v>
      </c>
      <c r="K1051">
        <v>0.51020408163265296</v>
      </c>
      <c r="L1051">
        <v>0.26530612244898</v>
      </c>
    </row>
    <row r="1052" spans="1:12">
      <c r="A1052" t="s">
        <v>422</v>
      </c>
      <c r="B1052">
        <v>6</v>
      </c>
      <c r="C1052">
        <v>46</v>
      </c>
      <c r="D1052">
        <v>10</v>
      </c>
      <c r="E1052">
        <v>0</v>
      </c>
      <c r="F1052">
        <v>4</v>
      </c>
      <c r="G1052">
        <v>5</v>
      </c>
      <c r="H1052">
        <v>1</v>
      </c>
      <c r="I1052">
        <v>0</v>
      </c>
      <c r="J1052">
        <v>0.4</v>
      </c>
      <c r="K1052">
        <v>0.5</v>
      </c>
      <c r="L1052">
        <v>0.1</v>
      </c>
    </row>
    <row r="1053" spans="1:12">
      <c r="A1053" t="s">
        <v>422</v>
      </c>
      <c r="B1053">
        <v>6</v>
      </c>
      <c r="C1053">
        <v>47</v>
      </c>
      <c r="D1053">
        <v>26</v>
      </c>
      <c r="E1053">
        <v>9</v>
      </c>
      <c r="F1053">
        <v>11</v>
      </c>
      <c r="G1053">
        <v>6</v>
      </c>
      <c r="H1053">
        <v>0</v>
      </c>
      <c r="I1053">
        <v>0.34615384615384598</v>
      </c>
      <c r="J1053">
        <v>0.42307692307692302</v>
      </c>
      <c r="K1053">
        <v>0.230769230769231</v>
      </c>
      <c r="L1053">
        <v>0</v>
      </c>
    </row>
    <row r="1054" spans="1:12">
      <c r="A1054" t="s">
        <v>422</v>
      </c>
      <c r="B1054">
        <v>6</v>
      </c>
      <c r="C1054">
        <v>48</v>
      </c>
      <c r="D1054">
        <v>52</v>
      </c>
      <c r="E1054">
        <v>29</v>
      </c>
      <c r="F1054">
        <v>16</v>
      </c>
      <c r="G1054">
        <v>4</v>
      </c>
      <c r="H1054">
        <v>3</v>
      </c>
      <c r="I1054">
        <v>0.55769230769230804</v>
      </c>
      <c r="J1054">
        <v>0.30769230769230799</v>
      </c>
      <c r="K1054" s="38">
        <v>7.69230769230769E-2</v>
      </c>
      <c r="L1054" s="38">
        <v>5.7692307692307702E-2</v>
      </c>
    </row>
    <row r="1055" spans="1:12">
      <c r="A1055" t="s">
        <v>422</v>
      </c>
      <c r="B1055">
        <v>6</v>
      </c>
      <c r="C1055">
        <v>49</v>
      </c>
      <c r="D1055">
        <v>36</v>
      </c>
      <c r="E1055">
        <v>8</v>
      </c>
      <c r="F1055">
        <v>18</v>
      </c>
      <c r="G1055">
        <v>8</v>
      </c>
      <c r="H1055">
        <v>2</v>
      </c>
      <c r="I1055">
        <v>0.22222222222222199</v>
      </c>
      <c r="J1055">
        <v>0.5</v>
      </c>
      <c r="K1055">
        <v>0.22222222222222199</v>
      </c>
      <c r="L1055" s="38">
        <v>5.5555555555555601E-2</v>
      </c>
    </row>
    <row r="1056" spans="1:12">
      <c r="A1056" t="s">
        <v>422</v>
      </c>
      <c r="B1056">
        <v>6</v>
      </c>
      <c r="C1056">
        <v>50</v>
      </c>
      <c r="D1056">
        <v>7</v>
      </c>
      <c r="E1056">
        <v>1</v>
      </c>
      <c r="F1056">
        <v>4</v>
      </c>
      <c r="G1056">
        <v>2</v>
      </c>
      <c r="H1056">
        <v>0</v>
      </c>
      <c r="I1056">
        <v>0.14285714285714299</v>
      </c>
      <c r="J1056">
        <v>0.57142857142857095</v>
      </c>
      <c r="K1056">
        <v>0.28571428571428598</v>
      </c>
      <c r="L1056">
        <v>0</v>
      </c>
    </row>
    <row r="1057" spans="1:12">
      <c r="A1057" t="s">
        <v>422</v>
      </c>
      <c r="B1057">
        <v>6</v>
      </c>
      <c r="C1057">
        <v>51</v>
      </c>
      <c r="D1057">
        <v>17</v>
      </c>
      <c r="E1057">
        <v>0</v>
      </c>
      <c r="F1057">
        <v>6</v>
      </c>
      <c r="G1057">
        <v>8</v>
      </c>
      <c r="H1057">
        <v>3</v>
      </c>
      <c r="I1057">
        <v>0</v>
      </c>
      <c r="J1057">
        <v>0.35294117647058798</v>
      </c>
      <c r="K1057">
        <v>0.47058823529411797</v>
      </c>
      <c r="L1057">
        <v>0.17647058823529399</v>
      </c>
    </row>
    <row r="1058" spans="1:12">
      <c r="A1058" t="s">
        <v>422</v>
      </c>
      <c r="B1058">
        <v>6</v>
      </c>
      <c r="C1058">
        <v>52</v>
      </c>
      <c r="D1058">
        <v>81</v>
      </c>
      <c r="E1058">
        <v>18</v>
      </c>
      <c r="F1058">
        <v>23</v>
      </c>
      <c r="G1058">
        <v>32</v>
      </c>
      <c r="H1058">
        <v>8</v>
      </c>
      <c r="I1058">
        <v>0.22222222222222199</v>
      </c>
      <c r="J1058">
        <v>0.28395061728395099</v>
      </c>
      <c r="K1058">
        <v>0.39506172839506198</v>
      </c>
      <c r="L1058" s="38">
        <v>9.8765432098765399E-2</v>
      </c>
    </row>
    <row r="1059" spans="1:12">
      <c r="A1059" t="s">
        <v>422</v>
      </c>
      <c r="B1059">
        <v>6</v>
      </c>
      <c r="C1059">
        <v>53</v>
      </c>
      <c r="D1059">
        <v>2</v>
      </c>
      <c r="E1059">
        <v>0</v>
      </c>
      <c r="F1059">
        <v>2</v>
      </c>
      <c r="G1059">
        <v>0</v>
      </c>
      <c r="H1059">
        <v>0</v>
      </c>
      <c r="I1059" t="s">
        <v>38</v>
      </c>
      <c r="J1059" t="s">
        <v>38</v>
      </c>
      <c r="K1059" t="s">
        <v>38</v>
      </c>
      <c r="L1059" t="s">
        <v>38</v>
      </c>
    </row>
    <row r="1060" spans="1:12">
      <c r="A1060" t="s">
        <v>422</v>
      </c>
      <c r="B1060">
        <v>6</v>
      </c>
      <c r="C1060">
        <v>54</v>
      </c>
      <c r="D1060">
        <v>25</v>
      </c>
      <c r="E1060">
        <v>0</v>
      </c>
      <c r="F1060">
        <v>1</v>
      </c>
      <c r="G1060">
        <v>12</v>
      </c>
      <c r="H1060">
        <v>12</v>
      </c>
      <c r="I1060">
        <v>0</v>
      </c>
      <c r="J1060">
        <v>0.04</v>
      </c>
      <c r="K1060">
        <v>0.48</v>
      </c>
      <c r="L1060">
        <v>0.48</v>
      </c>
    </row>
    <row r="1061" spans="1:12">
      <c r="A1061" t="s">
        <v>422</v>
      </c>
      <c r="B1061">
        <v>6</v>
      </c>
      <c r="C1061">
        <v>55</v>
      </c>
      <c r="D1061">
        <v>17</v>
      </c>
      <c r="E1061">
        <v>0</v>
      </c>
      <c r="F1061">
        <v>5</v>
      </c>
      <c r="G1061">
        <v>8</v>
      </c>
      <c r="H1061">
        <v>4</v>
      </c>
      <c r="I1061">
        <v>0</v>
      </c>
      <c r="J1061">
        <v>0.29411764705882398</v>
      </c>
      <c r="K1061">
        <v>0.47058823529411797</v>
      </c>
      <c r="L1061">
        <v>0.23529411764705899</v>
      </c>
    </row>
    <row r="1062" spans="1:12">
      <c r="A1062" t="s">
        <v>422</v>
      </c>
      <c r="B1062">
        <v>6</v>
      </c>
      <c r="C1062">
        <v>56</v>
      </c>
      <c r="D1062">
        <v>21</v>
      </c>
      <c r="E1062">
        <v>5</v>
      </c>
      <c r="F1062">
        <v>3</v>
      </c>
      <c r="G1062">
        <v>13</v>
      </c>
      <c r="H1062">
        <v>0</v>
      </c>
      <c r="I1062">
        <v>0.238095238095238</v>
      </c>
      <c r="J1062">
        <v>0.14285714285714299</v>
      </c>
      <c r="K1062">
        <v>0.61904761904761896</v>
      </c>
      <c r="L1062">
        <v>0</v>
      </c>
    </row>
    <row r="1063" spans="1:12">
      <c r="A1063" t="s">
        <v>422</v>
      </c>
      <c r="B1063">
        <v>7</v>
      </c>
      <c r="C1063">
        <v>2</v>
      </c>
      <c r="D1063">
        <v>34</v>
      </c>
      <c r="E1063">
        <v>4</v>
      </c>
      <c r="F1063">
        <v>22</v>
      </c>
      <c r="G1063">
        <v>6</v>
      </c>
      <c r="H1063">
        <v>2</v>
      </c>
      <c r="I1063">
        <v>0.11764705882352899</v>
      </c>
      <c r="J1063">
        <v>0.64705882352941202</v>
      </c>
      <c r="K1063">
        <v>0.17647058823529399</v>
      </c>
      <c r="L1063" s="38">
        <v>5.8823529411764698E-2</v>
      </c>
    </row>
    <row r="1064" spans="1:12">
      <c r="A1064" t="s">
        <v>422</v>
      </c>
      <c r="B1064">
        <v>7</v>
      </c>
      <c r="C1064">
        <v>3</v>
      </c>
      <c r="D1064">
        <v>34</v>
      </c>
      <c r="E1064">
        <v>2</v>
      </c>
      <c r="F1064">
        <v>18</v>
      </c>
      <c r="G1064">
        <v>9</v>
      </c>
      <c r="H1064">
        <v>5</v>
      </c>
      <c r="I1064" s="38">
        <v>5.8823529411764698E-2</v>
      </c>
      <c r="J1064">
        <v>0.52941176470588203</v>
      </c>
      <c r="K1064">
        <v>0.26470588235294101</v>
      </c>
      <c r="L1064">
        <v>0.14705882352941199</v>
      </c>
    </row>
    <row r="1065" spans="1:12">
      <c r="A1065" t="s">
        <v>422</v>
      </c>
      <c r="B1065">
        <v>7</v>
      </c>
      <c r="C1065">
        <v>4</v>
      </c>
      <c r="D1065">
        <v>2</v>
      </c>
      <c r="E1065">
        <v>0</v>
      </c>
      <c r="F1065">
        <v>2</v>
      </c>
      <c r="G1065">
        <v>0</v>
      </c>
      <c r="H1065">
        <v>0</v>
      </c>
      <c r="I1065" t="s">
        <v>38</v>
      </c>
      <c r="J1065" t="s">
        <v>38</v>
      </c>
      <c r="K1065" t="s">
        <v>38</v>
      </c>
      <c r="L1065" t="s">
        <v>38</v>
      </c>
    </row>
    <row r="1066" spans="1:12">
      <c r="A1066" t="s">
        <v>422</v>
      </c>
      <c r="B1066">
        <v>7</v>
      </c>
      <c r="C1066">
        <v>5</v>
      </c>
      <c r="D1066">
        <v>3660</v>
      </c>
      <c r="E1066">
        <v>489</v>
      </c>
      <c r="F1066">
        <v>2206</v>
      </c>
      <c r="G1066">
        <v>730</v>
      </c>
      <c r="H1066">
        <v>235</v>
      </c>
      <c r="I1066">
        <v>0.13360655737704899</v>
      </c>
      <c r="J1066">
        <v>0.60273224043715801</v>
      </c>
      <c r="K1066">
        <v>0.199453551912568</v>
      </c>
      <c r="L1066">
        <v>6.4207650273224004E-2</v>
      </c>
    </row>
    <row r="1067" spans="1:12">
      <c r="A1067" t="s">
        <v>422</v>
      </c>
      <c r="B1067">
        <v>7</v>
      </c>
      <c r="C1067">
        <v>6</v>
      </c>
      <c r="D1067">
        <v>23</v>
      </c>
      <c r="E1067">
        <v>2</v>
      </c>
      <c r="F1067">
        <v>13</v>
      </c>
      <c r="G1067">
        <v>8</v>
      </c>
      <c r="H1067">
        <v>0</v>
      </c>
      <c r="I1067" s="38">
        <v>8.6956521739130405E-2</v>
      </c>
      <c r="J1067">
        <v>0.565217391304348</v>
      </c>
      <c r="K1067">
        <v>0.34782608695652201</v>
      </c>
      <c r="L1067">
        <v>0</v>
      </c>
    </row>
    <row r="1068" spans="1:12">
      <c r="A1068" t="s">
        <v>422</v>
      </c>
      <c r="B1068">
        <v>7</v>
      </c>
      <c r="C1068">
        <v>7</v>
      </c>
      <c r="D1068">
        <v>102</v>
      </c>
      <c r="E1068">
        <v>1</v>
      </c>
      <c r="F1068">
        <v>35</v>
      </c>
      <c r="G1068">
        <v>40</v>
      </c>
      <c r="H1068">
        <v>26</v>
      </c>
      <c r="I1068" s="38">
        <v>9.8039215686274508E-3</v>
      </c>
      <c r="J1068">
        <v>0.34313725490196101</v>
      </c>
      <c r="K1068">
        <v>0.39215686274509798</v>
      </c>
      <c r="L1068">
        <v>0.25490196078431399</v>
      </c>
    </row>
    <row r="1069" spans="1:12">
      <c r="A1069" t="s">
        <v>422</v>
      </c>
      <c r="B1069">
        <v>7</v>
      </c>
      <c r="C1069">
        <v>8</v>
      </c>
      <c r="D1069">
        <v>13</v>
      </c>
      <c r="E1069">
        <v>1</v>
      </c>
      <c r="F1069">
        <v>12</v>
      </c>
      <c r="G1069">
        <v>0</v>
      </c>
      <c r="H1069">
        <v>0</v>
      </c>
      <c r="I1069" s="38" t="s">
        <v>45</v>
      </c>
      <c r="J1069" t="s">
        <v>46</v>
      </c>
      <c r="K1069">
        <v>0</v>
      </c>
      <c r="L1069">
        <v>0</v>
      </c>
    </row>
    <row r="1070" spans="1:12">
      <c r="A1070" t="s">
        <v>422</v>
      </c>
      <c r="B1070">
        <v>7</v>
      </c>
      <c r="C1070">
        <v>9</v>
      </c>
      <c r="D1070">
        <v>11</v>
      </c>
      <c r="E1070">
        <v>0</v>
      </c>
      <c r="F1070">
        <v>6</v>
      </c>
      <c r="G1070">
        <v>4</v>
      </c>
      <c r="H1070">
        <v>1</v>
      </c>
      <c r="I1070">
        <v>0</v>
      </c>
      <c r="J1070">
        <v>0.54545454545454497</v>
      </c>
      <c r="K1070">
        <v>0.36363636363636398</v>
      </c>
      <c r="L1070" s="38">
        <v>9.0909090909090898E-2</v>
      </c>
    </row>
    <row r="1071" spans="1:12">
      <c r="A1071" t="s">
        <v>422</v>
      </c>
      <c r="B1071">
        <v>7</v>
      </c>
      <c r="C1071">
        <v>10</v>
      </c>
      <c r="D1071">
        <v>6</v>
      </c>
      <c r="E1071">
        <v>0</v>
      </c>
      <c r="F1071">
        <v>4</v>
      </c>
      <c r="G1071">
        <v>2</v>
      </c>
      <c r="H1071">
        <v>0</v>
      </c>
      <c r="I1071">
        <v>0</v>
      </c>
      <c r="J1071" t="s">
        <v>39</v>
      </c>
      <c r="K1071" t="s">
        <v>40</v>
      </c>
      <c r="L1071">
        <v>0</v>
      </c>
    </row>
    <row r="1072" spans="1:12">
      <c r="A1072" t="s">
        <v>422</v>
      </c>
      <c r="B1072">
        <v>7</v>
      </c>
      <c r="C1072">
        <v>11</v>
      </c>
      <c r="D1072">
        <v>41</v>
      </c>
      <c r="E1072">
        <v>7</v>
      </c>
      <c r="F1072">
        <v>26</v>
      </c>
      <c r="G1072">
        <v>8</v>
      </c>
      <c r="H1072">
        <v>0</v>
      </c>
      <c r="I1072">
        <v>0.17073170731707299</v>
      </c>
      <c r="J1072">
        <v>0.63414634146341498</v>
      </c>
      <c r="K1072">
        <v>0.19512195121951201</v>
      </c>
      <c r="L1072">
        <v>0</v>
      </c>
    </row>
    <row r="1073" spans="1:12">
      <c r="A1073" t="s">
        <v>422</v>
      </c>
      <c r="B1073">
        <v>7</v>
      </c>
      <c r="C1073">
        <v>12</v>
      </c>
      <c r="D1073">
        <v>33</v>
      </c>
      <c r="E1073">
        <v>6</v>
      </c>
      <c r="F1073">
        <v>24</v>
      </c>
      <c r="G1073">
        <v>3</v>
      </c>
      <c r="H1073">
        <v>0</v>
      </c>
      <c r="I1073">
        <v>0.18181818181818199</v>
      </c>
      <c r="J1073">
        <v>0.72727272727272696</v>
      </c>
      <c r="K1073" s="38">
        <v>9.0909090909090898E-2</v>
      </c>
      <c r="L1073">
        <v>0</v>
      </c>
    </row>
    <row r="1074" spans="1:12">
      <c r="A1074" t="s">
        <v>422</v>
      </c>
      <c r="B1074">
        <v>7</v>
      </c>
      <c r="C1074">
        <v>13</v>
      </c>
      <c r="D1074">
        <v>54</v>
      </c>
      <c r="E1074">
        <v>10</v>
      </c>
      <c r="F1074">
        <v>34</v>
      </c>
      <c r="G1074">
        <v>8</v>
      </c>
      <c r="H1074">
        <v>2</v>
      </c>
      <c r="I1074">
        <v>0.18518518518518501</v>
      </c>
      <c r="J1074">
        <v>0.62962962962962998</v>
      </c>
      <c r="K1074">
        <v>0.148148148148148</v>
      </c>
      <c r="L1074">
        <v>3.7037037037037E-2</v>
      </c>
    </row>
    <row r="1075" spans="1:12">
      <c r="A1075" t="s">
        <v>422</v>
      </c>
      <c r="B1075">
        <v>7</v>
      </c>
      <c r="C1075">
        <v>14</v>
      </c>
      <c r="D1075">
        <v>95</v>
      </c>
      <c r="E1075">
        <v>13</v>
      </c>
      <c r="F1075">
        <v>60</v>
      </c>
      <c r="G1075">
        <v>17</v>
      </c>
      <c r="H1075">
        <v>5</v>
      </c>
      <c r="I1075">
        <v>0.13684210526315799</v>
      </c>
      <c r="J1075">
        <v>0.63157894736842102</v>
      </c>
      <c r="K1075">
        <v>0.17894736842105299</v>
      </c>
      <c r="L1075" s="38">
        <v>5.2631578947368397E-2</v>
      </c>
    </row>
    <row r="1076" spans="1:12">
      <c r="A1076" t="s">
        <v>422</v>
      </c>
      <c r="B1076">
        <v>7</v>
      </c>
      <c r="C1076">
        <v>15</v>
      </c>
      <c r="D1076">
        <v>30</v>
      </c>
      <c r="E1076">
        <v>0</v>
      </c>
      <c r="F1076">
        <v>15</v>
      </c>
      <c r="G1076">
        <v>14</v>
      </c>
      <c r="H1076">
        <v>1</v>
      </c>
      <c r="I1076">
        <v>0</v>
      </c>
      <c r="J1076">
        <v>0.5</v>
      </c>
      <c r="K1076">
        <v>0.46666666666666701</v>
      </c>
      <c r="L1076" s="38">
        <v>3.3333333333333298E-2</v>
      </c>
    </row>
    <row r="1077" spans="1:12">
      <c r="A1077" t="s">
        <v>422</v>
      </c>
      <c r="B1077">
        <v>7</v>
      </c>
      <c r="C1077">
        <v>16</v>
      </c>
      <c r="D1077">
        <v>1046</v>
      </c>
      <c r="E1077">
        <v>146</v>
      </c>
      <c r="F1077">
        <v>598</v>
      </c>
      <c r="G1077">
        <v>210</v>
      </c>
      <c r="H1077">
        <v>92</v>
      </c>
      <c r="I1077">
        <v>0.13957934990439799</v>
      </c>
      <c r="J1077">
        <v>0.5717017208413</v>
      </c>
      <c r="K1077">
        <v>0.200764818355641</v>
      </c>
      <c r="L1077" s="38">
        <v>8.7954110898661605E-2</v>
      </c>
    </row>
    <row r="1078" spans="1:12">
      <c r="A1078" t="s">
        <v>422</v>
      </c>
      <c r="B1078">
        <v>7</v>
      </c>
      <c r="C1078">
        <v>17</v>
      </c>
      <c r="D1078">
        <v>286</v>
      </c>
      <c r="E1078">
        <v>46</v>
      </c>
      <c r="F1078">
        <v>183</v>
      </c>
      <c r="G1078">
        <v>49</v>
      </c>
      <c r="H1078">
        <v>8</v>
      </c>
      <c r="I1078">
        <v>0.160839160839161</v>
      </c>
      <c r="J1078">
        <v>0.63986013986014001</v>
      </c>
      <c r="K1078">
        <v>0.171328671328671</v>
      </c>
      <c r="L1078">
        <v>2.7972027972028E-2</v>
      </c>
    </row>
    <row r="1079" spans="1:12">
      <c r="A1079" t="s">
        <v>422</v>
      </c>
      <c r="B1079">
        <v>7</v>
      </c>
      <c r="C1079">
        <v>18</v>
      </c>
      <c r="D1079">
        <v>20</v>
      </c>
      <c r="E1079">
        <v>5</v>
      </c>
      <c r="F1079">
        <v>14</v>
      </c>
      <c r="G1079">
        <v>1</v>
      </c>
      <c r="H1079">
        <v>0</v>
      </c>
      <c r="I1079">
        <v>0.25</v>
      </c>
      <c r="J1079">
        <v>0.7</v>
      </c>
      <c r="K1079">
        <v>0.05</v>
      </c>
      <c r="L1079">
        <v>0</v>
      </c>
    </row>
    <row r="1080" spans="1:12">
      <c r="A1080" t="s">
        <v>422</v>
      </c>
      <c r="B1080">
        <v>7</v>
      </c>
      <c r="C1080">
        <v>19</v>
      </c>
      <c r="D1080">
        <v>15</v>
      </c>
      <c r="E1080">
        <v>0</v>
      </c>
      <c r="F1080">
        <v>11</v>
      </c>
      <c r="G1080">
        <v>2</v>
      </c>
      <c r="H1080">
        <v>2</v>
      </c>
      <c r="I1080">
        <v>0</v>
      </c>
      <c r="J1080">
        <v>0.73333333333333295</v>
      </c>
      <c r="K1080">
        <v>0.133333333333333</v>
      </c>
      <c r="L1080">
        <v>0.133333333333333</v>
      </c>
    </row>
    <row r="1081" spans="1:12">
      <c r="A1081" t="s">
        <v>422</v>
      </c>
      <c r="B1081">
        <v>7</v>
      </c>
      <c r="C1081">
        <v>20</v>
      </c>
      <c r="D1081">
        <v>8</v>
      </c>
      <c r="E1081">
        <v>0</v>
      </c>
      <c r="F1081">
        <v>4</v>
      </c>
      <c r="G1081">
        <v>4</v>
      </c>
      <c r="H1081">
        <v>0</v>
      </c>
      <c r="I1081">
        <v>0</v>
      </c>
      <c r="J1081">
        <v>0.5</v>
      </c>
      <c r="K1081">
        <v>0.5</v>
      </c>
      <c r="L1081">
        <v>0</v>
      </c>
    </row>
    <row r="1082" spans="1:12">
      <c r="A1082" t="s">
        <v>422</v>
      </c>
      <c r="B1082">
        <v>7</v>
      </c>
      <c r="C1082">
        <v>21</v>
      </c>
      <c r="D1082">
        <v>26</v>
      </c>
      <c r="E1082">
        <v>3</v>
      </c>
      <c r="F1082">
        <v>14</v>
      </c>
      <c r="G1082">
        <v>6</v>
      </c>
      <c r="H1082">
        <v>3</v>
      </c>
      <c r="I1082">
        <v>0.115384615384615</v>
      </c>
      <c r="J1082">
        <v>0.53846153846153799</v>
      </c>
      <c r="K1082">
        <v>0.230769230769231</v>
      </c>
      <c r="L1082">
        <v>0.115384615384615</v>
      </c>
    </row>
    <row r="1083" spans="1:12">
      <c r="A1083" t="s">
        <v>422</v>
      </c>
      <c r="B1083">
        <v>7</v>
      </c>
      <c r="C1083">
        <v>22</v>
      </c>
      <c r="D1083">
        <v>386</v>
      </c>
      <c r="E1083">
        <v>75</v>
      </c>
      <c r="F1083">
        <v>216</v>
      </c>
      <c r="G1083">
        <v>67</v>
      </c>
      <c r="H1083">
        <v>28</v>
      </c>
      <c r="I1083">
        <v>0.19430051813471499</v>
      </c>
      <c r="J1083">
        <v>0.55958549222797904</v>
      </c>
      <c r="K1083">
        <v>0.17357512953367901</v>
      </c>
      <c r="L1083" s="38">
        <v>7.2538860103626895E-2</v>
      </c>
    </row>
    <row r="1084" spans="1:12">
      <c r="A1084" t="s">
        <v>422</v>
      </c>
      <c r="B1084">
        <v>7</v>
      </c>
      <c r="C1084">
        <v>23</v>
      </c>
      <c r="D1084">
        <v>1</v>
      </c>
      <c r="E1084">
        <v>0</v>
      </c>
      <c r="F1084">
        <v>1</v>
      </c>
      <c r="G1084">
        <v>0</v>
      </c>
      <c r="H1084">
        <v>0</v>
      </c>
      <c r="I1084" t="s">
        <v>38</v>
      </c>
      <c r="J1084" t="s">
        <v>38</v>
      </c>
      <c r="K1084" t="s">
        <v>38</v>
      </c>
      <c r="L1084" t="s">
        <v>38</v>
      </c>
    </row>
    <row r="1085" spans="1:12">
      <c r="A1085" t="s">
        <v>422</v>
      </c>
      <c r="B1085">
        <v>7</v>
      </c>
      <c r="C1085">
        <v>24</v>
      </c>
      <c r="D1085">
        <v>711</v>
      </c>
      <c r="E1085">
        <v>98</v>
      </c>
      <c r="F1085">
        <v>462</v>
      </c>
      <c r="G1085">
        <v>123</v>
      </c>
      <c r="H1085">
        <v>28</v>
      </c>
      <c r="I1085">
        <v>0.137834036568214</v>
      </c>
      <c r="J1085">
        <v>0.64978902953586504</v>
      </c>
      <c r="K1085">
        <v>0.17299578059071699</v>
      </c>
      <c r="L1085" s="38">
        <v>3.9381153305203899E-2</v>
      </c>
    </row>
    <row r="1086" spans="1:12">
      <c r="A1086" t="s">
        <v>422</v>
      </c>
      <c r="B1086">
        <v>7</v>
      </c>
      <c r="C1086">
        <v>25</v>
      </c>
      <c r="D1086">
        <v>207</v>
      </c>
      <c r="E1086">
        <v>21</v>
      </c>
      <c r="F1086">
        <v>121</v>
      </c>
      <c r="G1086">
        <v>52</v>
      </c>
      <c r="H1086">
        <v>13</v>
      </c>
      <c r="I1086">
        <v>0.101449275362319</v>
      </c>
      <c r="J1086">
        <v>0.58454106280193197</v>
      </c>
      <c r="K1086">
        <v>0.25120772946859898</v>
      </c>
      <c r="L1086" s="38">
        <v>6.2801932367149801E-2</v>
      </c>
    </row>
    <row r="1087" spans="1:12">
      <c r="A1087" t="s">
        <v>422</v>
      </c>
      <c r="B1087">
        <v>7</v>
      </c>
      <c r="C1087">
        <v>27</v>
      </c>
      <c r="D1087">
        <v>9</v>
      </c>
      <c r="E1087">
        <v>0</v>
      </c>
      <c r="F1087">
        <v>5</v>
      </c>
      <c r="G1087">
        <v>3</v>
      </c>
      <c r="H1087">
        <v>1</v>
      </c>
      <c r="I1087">
        <v>0</v>
      </c>
      <c r="J1087">
        <v>0.55555555555555602</v>
      </c>
      <c r="K1087">
        <v>0.33333333333333298</v>
      </c>
      <c r="L1087">
        <v>0.11111111111111099</v>
      </c>
    </row>
    <row r="1088" spans="1:12">
      <c r="A1088" t="s">
        <v>422</v>
      </c>
      <c r="B1088">
        <v>7</v>
      </c>
      <c r="C1088">
        <v>28</v>
      </c>
      <c r="D1088">
        <v>183</v>
      </c>
      <c r="E1088">
        <v>38</v>
      </c>
      <c r="F1088">
        <v>121</v>
      </c>
      <c r="G1088">
        <v>19</v>
      </c>
      <c r="H1088">
        <v>5</v>
      </c>
      <c r="I1088">
        <v>0.207650273224044</v>
      </c>
      <c r="J1088">
        <v>0.66120218579235002</v>
      </c>
      <c r="K1088">
        <v>0.103825136612022</v>
      </c>
      <c r="L1088" s="38">
        <v>2.7322404371584699E-2</v>
      </c>
    </row>
    <row r="1089" spans="1:12">
      <c r="A1089" t="s">
        <v>422</v>
      </c>
      <c r="B1089">
        <v>7</v>
      </c>
      <c r="C1089">
        <v>29</v>
      </c>
      <c r="D1089">
        <v>30</v>
      </c>
      <c r="E1089">
        <v>0</v>
      </c>
      <c r="F1089">
        <v>10</v>
      </c>
      <c r="G1089">
        <v>15</v>
      </c>
      <c r="H1089">
        <v>5</v>
      </c>
      <c r="I1089">
        <v>0</v>
      </c>
      <c r="J1089">
        <v>0.33333333333333298</v>
      </c>
      <c r="K1089">
        <v>0.5</v>
      </c>
      <c r="L1089">
        <v>0.16666666666666699</v>
      </c>
    </row>
    <row r="1090" spans="1:12">
      <c r="A1090" t="s">
        <v>422</v>
      </c>
      <c r="B1090">
        <v>7</v>
      </c>
      <c r="C1090">
        <v>30</v>
      </c>
      <c r="D1090">
        <v>27</v>
      </c>
      <c r="E1090">
        <v>0</v>
      </c>
      <c r="F1090">
        <v>10</v>
      </c>
      <c r="G1090">
        <v>12</v>
      </c>
      <c r="H1090">
        <v>5</v>
      </c>
      <c r="I1090">
        <v>0</v>
      </c>
      <c r="J1090">
        <v>0.37037037037037002</v>
      </c>
      <c r="K1090">
        <v>0.44444444444444398</v>
      </c>
      <c r="L1090">
        <v>0.18518518518518501</v>
      </c>
    </row>
    <row r="1091" spans="1:12">
      <c r="A1091" t="s">
        <v>422</v>
      </c>
      <c r="B1091">
        <v>7</v>
      </c>
      <c r="C1091">
        <v>31</v>
      </c>
      <c r="D1091">
        <v>293</v>
      </c>
      <c r="E1091">
        <v>5</v>
      </c>
      <c r="F1091">
        <v>104</v>
      </c>
      <c r="G1091">
        <v>118</v>
      </c>
      <c r="H1091">
        <v>66</v>
      </c>
      <c r="I1091" s="38">
        <v>1.7064846416382298E-2</v>
      </c>
      <c r="J1091">
        <v>0.35494880546075103</v>
      </c>
      <c r="K1091">
        <v>0.40273037542662099</v>
      </c>
      <c r="L1091">
        <v>0.225255972696246</v>
      </c>
    </row>
    <row r="1092" spans="1:12">
      <c r="A1092" t="s">
        <v>422</v>
      </c>
      <c r="B1092">
        <v>7</v>
      </c>
      <c r="C1092">
        <v>32</v>
      </c>
      <c r="D1092">
        <v>140</v>
      </c>
      <c r="E1092">
        <v>2</v>
      </c>
      <c r="F1092">
        <v>39</v>
      </c>
      <c r="G1092">
        <v>64</v>
      </c>
      <c r="H1092">
        <v>35</v>
      </c>
      <c r="I1092" s="38">
        <v>1.4285714285714299E-2</v>
      </c>
      <c r="J1092">
        <v>0.27857142857142903</v>
      </c>
      <c r="K1092">
        <v>0.45714285714285702</v>
      </c>
      <c r="L1092">
        <v>0.25</v>
      </c>
    </row>
    <row r="1093" spans="1:12">
      <c r="A1093" t="s">
        <v>422</v>
      </c>
      <c r="B1093">
        <v>7</v>
      </c>
      <c r="C1093">
        <v>33</v>
      </c>
      <c r="D1093">
        <v>1260</v>
      </c>
      <c r="E1093">
        <v>175</v>
      </c>
      <c r="F1093">
        <v>749</v>
      </c>
      <c r="G1093">
        <v>257</v>
      </c>
      <c r="H1093">
        <v>79</v>
      </c>
      <c r="I1093">
        <v>0.13888888888888901</v>
      </c>
      <c r="J1093">
        <v>0.594444444444444</v>
      </c>
      <c r="K1093">
        <v>0.20396825396825399</v>
      </c>
      <c r="L1093" s="38">
        <v>6.2698412698412698E-2</v>
      </c>
    </row>
    <row r="1094" spans="1:12">
      <c r="A1094" t="s">
        <v>422</v>
      </c>
      <c r="B1094">
        <v>7</v>
      </c>
      <c r="C1094">
        <v>34</v>
      </c>
      <c r="D1094">
        <v>27</v>
      </c>
      <c r="E1094">
        <v>2</v>
      </c>
      <c r="F1094">
        <v>16</v>
      </c>
      <c r="G1094">
        <v>7</v>
      </c>
      <c r="H1094">
        <v>2</v>
      </c>
      <c r="I1094" s="38">
        <v>7.4074074074074098E-2</v>
      </c>
      <c r="J1094">
        <v>0.592592592592593</v>
      </c>
      <c r="K1094">
        <v>0.25925925925925902</v>
      </c>
      <c r="L1094" s="38">
        <v>7.4074074074074098E-2</v>
      </c>
    </row>
    <row r="1095" spans="1:12">
      <c r="A1095" t="s">
        <v>422</v>
      </c>
      <c r="B1095">
        <v>7</v>
      </c>
      <c r="C1095">
        <v>35</v>
      </c>
      <c r="D1095">
        <v>57</v>
      </c>
      <c r="E1095">
        <v>2</v>
      </c>
      <c r="F1095">
        <v>29</v>
      </c>
      <c r="G1095">
        <v>17</v>
      </c>
      <c r="H1095">
        <v>9</v>
      </c>
      <c r="I1095" s="38">
        <v>3.5087719298245598E-2</v>
      </c>
      <c r="J1095">
        <v>0.50877192982456099</v>
      </c>
      <c r="K1095">
        <v>0.29824561403508798</v>
      </c>
      <c r="L1095">
        <v>0.157894736842105</v>
      </c>
    </row>
    <row r="1096" spans="1:12">
      <c r="A1096" t="s">
        <v>422</v>
      </c>
      <c r="B1096">
        <v>7</v>
      </c>
      <c r="C1096">
        <v>36</v>
      </c>
      <c r="D1096">
        <v>100</v>
      </c>
      <c r="E1096">
        <v>5</v>
      </c>
      <c r="F1096">
        <v>35</v>
      </c>
      <c r="G1096">
        <v>40</v>
      </c>
      <c r="H1096">
        <v>20</v>
      </c>
      <c r="I1096">
        <v>0.05</v>
      </c>
      <c r="J1096">
        <v>0.35</v>
      </c>
      <c r="K1096">
        <v>0.4</v>
      </c>
      <c r="L1096">
        <v>0.2</v>
      </c>
    </row>
    <row r="1097" spans="1:12">
      <c r="A1097" t="s">
        <v>422</v>
      </c>
      <c r="B1097">
        <v>7</v>
      </c>
      <c r="C1097">
        <v>37</v>
      </c>
      <c r="D1097">
        <v>129</v>
      </c>
      <c r="E1097">
        <v>4</v>
      </c>
      <c r="F1097">
        <v>46</v>
      </c>
      <c r="G1097">
        <v>60</v>
      </c>
      <c r="H1097">
        <v>19</v>
      </c>
      <c r="I1097" s="38">
        <v>3.1007751937984499E-2</v>
      </c>
      <c r="J1097">
        <v>0.35658914728682201</v>
      </c>
      <c r="K1097">
        <v>0.46511627906976699</v>
      </c>
      <c r="L1097">
        <v>0.14728682170542601</v>
      </c>
    </row>
    <row r="1098" spans="1:12">
      <c r="A1098" t="s">
        <v>422</v>
      </c>
      <c r="B1098">
        <v>7</v>
      </c>
      <c r="C1098">
        <v>38</v>
      </c>
      <c r="D1098">
        <v>3</v>
      </c>
      <c r="E1098">
        <v>0</v>
      </c>
      <c r="F1098">
        <v>1</v>
      </c>
      <c r="G1098">
        <v>2</v>
      </c>
      <c r="H1098">
        <v>0</v>
      </c>
      <c r="I1098" t="s">
        <v>38</v>
      </c>
      <c r="J1098" t="s">
        <v>38</v>
      </c>
      <c r="K1098" t="s">
        <v>38</v>
      </c>
      <c r="L1098" t="s">
        <v>38</v>
      </c>
    </row>
    <row r="1099" spans="1:12">
      <c r="A1099" t="s">
        <v>422</v>
      </c>
      <c r="B1099">
        <v>7</v>
      </c>
      <c r="C1099">
        <v>39</v>
      </c>
      <c r="D1099">
        <v>25</v>
      </c>
      <c r="E1099">
        <v>4</v>
      </c>
      <c r="F1099">
        <v>12</v>
      </c>
      <c r="G1099">
        <v>5</v>
      </c>
      <c r="H1099">
        <v>4</v>
      </c>
      <c r="I1099">
        <v>0.16</v>
      </c>
      <c r="J1099">
        <v>0.48</v>
      </c>
      <c r="K1099">
        <v>0.2</v>
      </c>
      <c r="L1099">
        <v>0.16</v>
      </c>
    </row>
    <row r="1100" spans="1:12">
      <c r="A1100" t="s">
        <v>422</v>
      </c>
      <c r="B1100">
        <v>7</v>
      </c>
      <c r="C1100">
        <v>40</v>
      </c>
      <c r="D1100">
        <v>9</v>
      </c>
      <c r="E1100">
        <v>0</v>
      </c>
      <c r="F1100">
        <v>7</v>
      </c>
      <c r="G1100">
        <v>2</v>
      </c>
      <c r="H1100">
        <v>0</v>
      </c>
      <c r="I1100">
        <v>0</v>
      </c>
      <c r="J1100" t="s">
        <v>51</v>
      </c>
      <c r="K1100" t="s">
        <v>50</v>
      </c>
      <c r="L1100">
        <v>0</v>
      </c>
    </row>
    <row r="1101" spans="1:12">
      <c r="A1101" t="s">
        <v>422</v>
      </c>
      <c r="B1101">
        <v>7</v>
      </c>
      <c r="C1101">
        <v>42</v>
      </c>
      <c r="D1101">
        <v>130</v>
      </c>
      <c r="E1101">
        <v>24</v>
      </c>
      <c r="F1101">
        <v>79</v>
      </c>
      <c r="G1101">
        <v>21</v>
      </c>
      <c r="H1101">
        <v>6</v>
      </c>
      <c r="I1101">
        <v>0.18461538461538499</v>
      </c>
      <c r="J1101">
        <v>0.60769230769230798</v>
      </c>
      <c r="K1101">
        <v>0.16153846153846199</v>
      </c>
      <c r="L1101" s="38">
        <v>4.6153846153846198E-2</v>
      </c>
    </row>
    <row r="1102" spans="1:12">
      <c r="A1102" t="s">
        <v>422</v>
      </c>
      <c r="B1102">
        <v>7</v>
      </c>
      <c r="C1102">
        <v>43</v>
      </c>
      <c r="D1102">
        <v>8</v>
      </c>
      <c r="E1102">
        <v>3</v>
      </c>
      <c r="F1102">
        <v>5</v>
      </c>
      <c r="G1102">
        <v>0</v>
      </c>
      <c r="H1102">
        <v>0</v>
      </c>
      <c r="I1102">
        <v>0.375</v>
      </c>
      <c r="J1102">
        <v>0.625</v>
      </c>
      <c r="K1102">
        <v>0</v>
      </c>
      <c r="L1102">
        <v>0</v>
      </c>
    </row>
    <row r="1103" spans="1:12">
      <c r="A1103" t="s">
        <v>422</v>
      </c>
      <c r="B1103">
        <v>7</v>
      </c>
      <c r="C1103">
        <v>44</v>
      </c>
      <c r="D1103">
        <v>16</v>
      </c>
      <c r="E1103">
        <v>3</v>
      </c>
      <c r="F1103">
        <v>7</v>
      </c>
      <c r="G1103">
        <v>4</v>
      </c>
      <c r="H1103">
        <v>2</v>
      </c>
      <c r="I1103">
        <v>0.1875</v>
      </c>
      <c r="J1103">
        <v>0.4375</v>
      </c>
      <c r="K1103">
        <v>0.25</v>
      </c>
      <c r="L1103">
        <v>0.125</v>
      </c>
    </row>
    <row r="1104" spans="1:12">
      <c r="A1104" t="s">
        <v>422</v>
      </c>
      <c r="B1104">
        <v>7</v>
      </c>
      <c r="C1104">
        <v>45</v>
      </c>
      <c r="D1104">
        <v>69</v>
      </c>
      <c r="E1104">
        <v>0</v>
      </c>
      <c r="F1104">
        <v>21</v>
      </c>
      <c r="G1104">
        <v>32</v>
      </c>
      <c r="H1104">
        <v>16</v>
      </c>
      <c r="I1104">
        <v>0</v>
      </c>
      <c r="J1104">
        <v>0.30434782608695699</v>
      </c>
      <c r="K1104">
        <v>0.46376811594202899</v>
      </c>
      <c r="L1104">
        <v>0.231884057971014</v>
      </c>
    </row>
    <row r="1105" spans="1:12">
      <c r="A1105" t="s">
        <v>422</v>
      </c>
      <c r="B1105">
        <v>7</v>
      </c>
      <c r="C1105">
        <v>46</v>
      </c>
      <c r="D1105">
        <v>13</v>
      </c>
      <c r="E1105">
        <v>0</v>
      </c>
      <c r="F1105">
        <v>9</v>
      </c>
      <c r="G1105">
        <v>4</v>
      </c>
      <c r="H1105">
        <v>0</v>
      </c>
      <c r="I1105">
        <v>0</v>
      </c>
      <c r="J1105">
        <v>0.69230769230769196</v>
      </c>
      <c r="K1105">
        <v>0.30769230769230799</v>
      </c>
      <c r="L1105">
        <v>0</v>
      </c>
    </row>
    <row r="1106" spans="1:12">
      <c r="A1106" t="s">
        <v>422</v>
      </c>
      <c r="B1106">
        <v>7</v>
      </c>
      <c r="C1106">
        <v>47</v>
      </c>
      <c r="D1106">
        <v>39</v>
      </c>
      <c r="E1106">
        <v>5</v>
      </c>
      <c r="F1106">
        <v>24</v>
      </c>
      <c r="G1106">
        <v>6</v>
      </c>
      <c r="H1106">
        <v>4</v>
      </c>
      <c r="I1106">
        <v>0.128205128205128</v>
      </c>
      <c r="J1106">
        <v>0.61538461538461497</v>
      </c>
      <c r="K1106">
        <v>0.15384615384615399</v>
      </c>
      <c r="L1106">
        <v>0.102564102564103</v>
      </c>
    </row>
    <row r="1107" spans="1:12">
      <c r="A1107" t="s">
        <v>422</v>
      </c>
      <c r="B1107">
        <v>7</v>
      </c>
      <c r="C1107">
        <v>48</v>
      </c>
      <c r="D1107">
        <v>62</v>
      </c>
      <c r="E1107">
        <v>9</v>
      </c>
      <c r="F1107">
        <v>40</v>
      </c>
      <c r="G1107">
        <v>10</v>
      </c>
      <c r="H1107">
        <v>3</v>
      </c>
      <c r="I1107">
        <v>0.14516129032258099</v>
      </c>
      <c r="J1107">
        <v>0.64516129032258096</v>
      </c>
      <c r="K1107">
        <v>0.16129032258064499</v>
      </c>
      <c r="L1107" s="38">
        <v>4.8387096774193498E-2</v>
      </c>
    </row>
    <row r="1108" spans="1:12">
      <c r="A1108" t="s">
        <v>422</v>
      </c>
      <c r="B1108">
        <v>7</v>
      </c>
      <c r="C1108">
        <v>49</v>
      </c>
      <c r="D1108">
        <v>32</v>
      </c>
      <c r="E1108">
        <v>8</v>
      </c>
      <c r="F1108">
        <v>19</v>
      </c>
      <c r="G1108">
        <v>2</v>
      </c>
      <c r="H1108">
        <v>3</v>
      </c>
      <c r="I1108">
        <v>0.25</v>
      </c>
      <c r="J1108">
        <v>0.59375</v>
      </c>
      <c r="K1108">
        <v>6.25E-2</v>
      </c>
      <c r="L1108">
        <v>9.375E-2</v>
      </c>
    </row>
    <row r="1109" spans="1:12">
      <c r="A1109" t="s">
        <v>422</v>
      </c>
      <c r="B1109">
        <v>7</v>
      </c>
      <c r="C1109">
        <v>50</v>
      </c>
      <c r="D1109">
        <v>11</v>
      </c>
      <c r="E1109">
        <v>0</v>
      </c>
      <c r="F1109">
        <v>9</v>
      </c>
      <c r="G1109">
        <v>2</v>
      </c>
      <c r="H1109">
        <v>0</v>
      </c>
      <c r="I1109">
        <v>0</v>
      </c>
      <c r="J1109" t="s">
        <v>46</v>
      </c>
      <c r="K1109" t="s">
        <v>45</v>
      </c>
      <c r="L1109">
        <v>0</v>
      </c>
    </row>
    <row r="1110" spans="1:12">
      <c r="A1110" t="s">
        <v>422</v>
      </c>
      <c r="B1110">
        <v>7</v>
      </c>
      <c r="C1110">
        <v>51</v>
      </c>
      <c r="D1110">
        <v>22</v>
      </c>
      <c r="E1110">
        <v>0</v>
      </c>
      <c r="F1110">
        <v>6</v>
      </c>
      <c r="G1110">
        <v>6</v>
      </c>
      <c r="H1110">
        <v>10</v>
      </c>
      <c r="I1110">
        <v>0</v>
      </c>
      <c r="J1110">
        <v>0.27272727272727298</v>
      </c>
      <c r="K1110">
        <v>0.27272727272727298</v>
      </c>
      <c r="L1110">
        <v>0.45454545454545497</v>
      </c>
    </row>
    <row r="1111" spans="1:12">
      <c r="A1111" t="s">
        <v>422</v>
      </c>
      <c r="B1111">
        <v>7</v>
      </c>
      <c r="C1111">
        <v>52</v>
      </c>
      <c r="D1111">
        <v>86</v>
      </c>
      <c r="E1111">
        <v>7</v>
      </c>
      <c r="F1111">
        <v>48</v>
      </c>
      <c r="G1111">
        <v>21</v>
      </c>
      <c r="H1111">
        <v>10</v>
      </c>
      <c r="I1111" s="38">
        <v>8.1395348837209294E-2</v>
      </c>
      <c r="J1111">
        <v>0.55813953488372103</v>
      </c>
      <c r="K1111">
        <v>0.24418604651162801</v>
      </c>
      <c r="L1111">
        <v>0.116279069767442</v>
      </c>
    </row>
    <row r="1112" spans="1:12">
      <c r="A1112" t="s">
        <v>422</v>
      </c>
      <c r="B1112">
        <v>7</v>
      </c>
      <c r="C1112">
        <v>53</v>
      </c>
      <c r="D1112">
        <v>2</v>
      </c>
      <c r="E1112">
        <v>1</v>
      </c>
      <c r="F1112">
        <v>1</v>
      </c>
      <c r="G1112">
        <v>0</v>
      </c>
      <c r="H1112">
        <v>0</v>
      </c>
      <c r="I1112" t="s">
        <v>38</v>
      </c>
      <c r="J1112" t="s">
        <v>38</v>
      </c>
      <c r="K1112" t="s">
        <v>38</v>
      </c>
      <c r="L1112" t="s">
        <v>38</v>
      </c>
    </row>
    <row r="1113" spans="1:12">
      <c r="A1113" t="s">
        <v>422</v>
      </c>
      <c r="B1113">
        <v>7</v>
      </c>
      <c r="C1113">
        <v>54</v>
      </c>
      <c r="D1113">
        <v>29</v>
      </c>
      <c r="E1113">
        <v>0</v>
      </c>
      <c r="F1113">
        <v>5</v>
      </c>
      <c r="G1113">
        <v>11</v>
      </c>
      <c r="H1113">
        <v>13</v>
      </c>
      <c r="I1113">
        <v>0</v>
      </c>
      <c r="J1113">
        <v>0.17241379310344801</v>
      </c>
      <c r="K1113">
        <v>0.37931034482758602</v>
      </c>
      <c r="L1113">
        <v>0.44827586206896602</v>
      </c>
    </row>
    <row r="1114" spans="1:12">
      <c r="A1114" t="s">
        <v>422</v>
      </c>
      <c r="B1114">
        <v>7</v>
      </c>
      <c r="C1114">
        <v>55</v>
      </c>
      <c r="D1114">
        <v>31</v>
      </c>
      <c r="E1114">
        <v>0</v>
      </c>
      <c r="F1114">
        <v>6</v>
      </c>
      <c r="G1114">
        <v>19</v>
      </c>
      <c r="H1114">
        <v>6</v>
      </c>
      <c r="I1114">
        <v>0</v>
      </c>
      <c r="J1114">
        <v>0.19354838709677399</v>
      </c>
      <c r="K1114">
        <v>0.61290322580645196</v>
      </c>
      <c r="L1114">
        <v>0.19354838709677399</v>
      </c>
    </row>
    <row r="1115" spans="1:12">
      <c r="A1115" t="s">
        <v>422</v>
      </c>
      <c r="B1115">
        <v>7</v>
      </c>
      <c r="C1115">
        <v>56</v>
      </c>
      <c r="D1115">
        <v>20</v>
      </c>
      <c r="E1115">
        <v>2</v>
      </c>
      <c r="F1115">
        <v>10</v>
      </c>
      <c r="G1115">
        <v>3</v>
      </c>
      <c r="H1115">
        <v>5</v>
      </c>
      <c r="I1115">
        <v>0.1</v>
      </c>
      <c r="J1115">
        <v>0.5</v>
      </c>
      <c r="K1115">
        <v>0.15</v>
      </c>
      <c r="L1115">
        <v>0.25</v>
      </c>
    </row>
    <row r="1116" spans="1:12">
      <c r="A1116" t="s">
        <v>422</v>
      </c>
      <c r="B1116">
        <v>8</v>
      </c>
      <c r="C1116">
        <v>2</v>
      </c>
      <c r="D1116">
        <v>44</v>
      </c>
      <c r="E1116">
        <v>1</v>
      </c>
      <c r="F1116">
        <v>30</v>
      </c>
      <c r="G1116">
        <v>11</v>
      </c>
      <c r="H1116">
        <v>2</v>
      </c>
      <c r="I1116" s="38">
        <v>2.27272727272727E-2</v>
      </c>
      <c r="J1116">
        <v>0.68181818181818199</v>
      </c>
      <c r="K1116">
        <v>0.25</v>
      </c>
      <c r="L1116" s="38">
        <v>4.5454545454545497E-2</v>
      </c>
    </row>
    <row r="1117" spans="1:12">
      <c r="A1117" t="s">
        <v>422</v>
      </c>
      <c r="B1117">
        <v>8</v>
      </c>
      <c r="C1117">
        <v>3</v>
      </c>
      <c r="D1117">
        <v>22</v>
      </c>
      <c r="E1117">
        <v>0</v>
      </c>
      <c r="F1117">
        <v>14</v>
      </c>
      <c r="G1117">
        <v>4</v>
      </c>
      <c r="H1117">
        <v>4</v>
      </c>
      <c r="I1117">
        <v>0</v>
      </c>
      <c r="J1117">
        <v>0.63636363636363602</v>
      </c>
      <c r="K1117">
        <v>0.18181818181818199</v>
      </c>
      <c r="L1117">
        <v>0.18181818181818199</v>
      </c>
    </row>
    <row r="1118" spans="1:12">
      <c r="A1118" t="s">
        <v>422</v>
      </c>
      <c r="B1118">
        <v>8</v>
      </c>
      <c r="C1118">
        <v>4</v>
      </c>
      <c r="D1118">
        <v>2</v>
      </c>
      <c r="E1118">
        <v>0</v>
      </c>
      <c r="F1118">
        <v>2</v>
      </c>
      <c r="G1118">
        <v>0</v>
      </c>
      <c r="H1118">
        <v>0</v>
      </c>
      <c r="I1118" t="s">
        <v>38</v>
      </c>
      <c r="J1118" t="s">
        <v>38</v>
      </c>
      <c r="K1118" t="s">
        <v>38</v>
      </c>
      <c r="L1118" t="s">
        <v>38</v>
      </c>
    </row>
    <row r="1119" spans="1:12">
      <c r="A1119" t="s">
        <v>422</v>
      </c>
      <c r="B1119">
        <v>8</v>
      </c>
      <c r="C1119">
        <v>5</v>
      </c>
      <c r="D1119">
        <v>3693</v>
      </c>
      <c r="E1119">
        <v>357</v>
      </c>
      <c r="F1119">
        <v>2491</v>
      </c>
      <c r="G1119">
        <v>621</v>
      </c>
      <c r="H1119">
        <v>224</v>
      </c>
      <c r="I1119" s="38">
        <v>9.6669374492282703E-2</v>
      </c>
      <c r="J1119">
        <v>0.67451936095315501</v>
      </c>
      <c r="K1119">
        <v>0.168155970755483</v>
      </c>
      <c r="L1119" s="38">
        <v>6.0655293799079302E-2</v>
      </c>
    </row>
    <row r="1120" spans="1:12">
      <c r="A1120" t="s">
        <v>422</v>
      </c>
      <c r="B1120">
        <v>8</v>
      </c>
      <c r="C1120">
        <v>6</v>
      </c>
      <c r="D1120">
        <v>19</v>
      </c>
      <c r="E1120">
        <v>0</v>
      </c>
      <c r="F1120">
        <v>5</v>
      </c>
      <c r="G1120">
        <v>11</v>
      </c>
      <c r="H1120">
        <v>3</v>
      </c>
      <c r="I1120">
        <v>0</v>
      </c>
      <c r="J1120">
        <v>0.26315789473684198</v>
      </c>
      <c r="K1120">
        <v>0.57894736842105299</v>
      </c>
      <c r="L1120">
        <v>0.157894736842105</v>
      </c>
    </row>
    <row r="1121" spans="1:14">
      <c r="A1121" t="s">
        <v>422</v>
      </c>
      <c r="B1121">
        <v>8</v>
      </c>
      <c r="C1121">
        <v>7</v>
      </c>
      <c r="D1121">
        <v>122</v>
      </c>
      <c r="E1121">
        <v>0</v>
      </c>
      <c r="F1121">
        <v>35</v>
      </c>
      <c r="G1121">
        <v>47</v>
      </c>
      <c r="H1121">
        <v>40</v>
      </c>
      <c r="I1121">
        <v>0</v>
      </c>
      <c r="J1121">
        <v>0.286885245901639</v>
      </c>
      <c r="K1121">
        <v>0.38524590163934402</v>
      </c>
      <c r="L1121">
        <v>0.32786885245901598</v>
      </c>
    </row>
    <row r="1122" spans="1:14">
      <c r="A1122" t="s">
        <v>422</v>
      </c>
      <c r="B1122">
        <v>8</v>
      </c>
      <c r="C1122">
        <v>8</v>
      </c>
      <c r="D1122">
        <v>14</v>
      </c>
      <c r="E1122">
        <v>0</v>
      </c>
      <c r="F1122">
        <v>10</v>
      </c>
      <c r="G1122">
        <v>1</v>
      </c>
      <c r="H1122">
        <v>3</v>
      </c>
      <c r="I1122">
        <v>0</v>
      </c>
      <c r="J1122">
        <v>0.71428571428571397</v>
      </c>
      <c r="K1122" s="38">
        <v>7.1428571428571397E-2</v>
      </c>
      <c r="L1122">
        <v>0.214285714285714</v>
      </c>
    </row>
    <row r="1123" spans="1:14">
      <c r="A1123" t="s">
        <v>422</v>
      </c>
      <c r="B1123">
        <v>8</v>
      </c>
      <c r="C1123">
        <v>9</v>
      </c>
      <c r="D1123">
        <v>18</v>
      </c>
      <c r="E1123">
        <v>1</v>
      </c>
      <c r="F1123">
        <v>9</v>
      </c>
      <c r="G1123">
        <v>5</v>
      </c>
      <c r="H1123">
        <v>3</v>
      </c>
      <c r="I1123" s="38">
        <v>5.5555555555555601E-2</v>
      </c>
      <c r="J1123">
        <v>0.5</v>
      </c>
      <c r="K1123">
        <v>0.27777777777777801</v>
      </c>
      <c r="L1123">
        <v>0.16666666666666699</v>
      </c>
    </row>
    <row r="1124" spans="1:14">
      <c r="A1124" t="s">
        <v>422</v>
      </c>
      <c r="B1124">
        <v>8</v>
      </c>
      <c r="C1124">
        <v>10</v>
      </c>
      <c r="D1124">
        <v>10</v>
      </c>
      <c r="E1124">
        <v>4</v>
      </c>
      <c r="F1124">
        <v>2</v>
      </c>
      <c r="G1124">
        <v>3</v>
      </c>
      <c r="H1124">
        <v>1</v>
      </c>
      <c r="I1124">
        <v>0.4</v>
      </c>
      <c r="J1124">
        <v>0.2</v>
      </c>
      <c r="K1124">
        <v>0.3</v>
      </c>
      <c r="L1124">
        <v>0.1</v>
      </c>
    </row>
    <row r="1125" spans="1:14">
      <c r="A1125" t="s">
        <v>422</v>
      </c>
      <c r="B1125">
        <v>8</v>
      </c>
      <c r="C1125">
        <v>11</v>
      </c>
      <c r="D1125">
        <v>37</v>
      </c>
      <c r="E1125">
        <v>4</v>
      </c>
      <c r="F1125">
        <v>28</v>
      </c>
      <c r="G1125">
        <v>2</v>
      </c>
      <c r="H1125">
        <v>3</v>
      </c>
      <c r="I1125">
        <v>0.108108108108108</v>
      </c>
      <c r="J1125">
        <v>0.75675675675675702</v>
      </c>
      <c r="K1125" s="38">
        <v>5.4054054054054099E-2</v>
      </c>
      <c r="L1125" s="38">
        <v>8.1081081081081099E-2</v>
      </c>
    </row>
    <row r="1126" spans="1:14">
      <c r="A1126" t="s">
        <v>422</v>
      </c>
      <c r="B1126">
        <v>8</v>
      </c>
      <c r="C1126">
        <v>12</v>
      </c>
      <c r="D1126">
        <v>36</v>
      </c>
      <c r="E1126">
        <v>3</v>
      </c>
      <c r="F1126">
        <v>25</v>
      </c>
      <c r="G1126">
        <v>5</v>
      </c>
      <c r="H1126">
        <v>3</v>
      </c>
      <c r="I1126" s="38">
        <v>8.3333333333333301E-2</v>
      </c>
      <c r="J1126">
        <v>0.69444444444444398</v>
      </c>
      <c r="K1126">
        <v>0.13888888888888901</v>
      </c>
      <c r="L1126" s="38">
        <v>8.3333333333333301E-2</v>
      </c>
    </row>
    <row r="1127" spans="1:14">
      <c r="A1127" t="s">
        <v>422</v>
      </c>
      <c r="B1127">
        <v>8</v>
      </c>
      <c r="C1127">
        <v>13</v>
      </c>
      <c r="D1127">
        <v>43</v>
      </c>
      <c r="E1127">
        <v>2</v>
      </c>
      <c r="F1127">
        <v>34</v>
      </c>
      <c r="G1127">
        <v>6</v>
      </c>
      <c r="H1127">
        <v>1</v>
      </c>
      <c r="I1127" s="38">
        <v>4.6511627906976702E-2</v>
      </c>
      <c r="J1127">
        <v>0.79069767441860495</v>
      </c>
      <c r="K1127">
        <v>0.13953488372093001</v>
      </c>
      <c r="L1127" s="38">
        <v>2.32558139534884E-2</v>
      </c>
    </row>
    <row r="1128" spans="1:14">
      <c r="A1128" t="s">
        <v>422</v>
      </c>
      <c r="B1128">
        <v>8</v>
      </c>
      <c r="C1128">
        <v>14</v>
      </c>
      <c r="D1128">
        <v>102</v>
      </c>
      <c r="E1128">
        <v>12</v>
      </c>
      <c r="F1128">
        <v>68</v>
      </c>
      <c r="G1128">
        <v>19</v>
      </c>
      <c r="H1128">
        <v>3</v>
      </c>
      <c r="I1128">
        <v>0.11764705882352899</v>
      </c>
      <c r="J1128">
        <v>0.66666666666666696</v>
      </c>
      <c r="K1128">
        <v>0.18627450980392199</v>
      </c>
      <c r="L1128" s="38">
        <v>2.9411764705882401E-2</v>
      </c>
    </row>
    <row r="1129" spans="1:14">
      <c r="A1129" t="s">
        <v>422</v>
      </c>
      <c r="B1129">
        <v>8</v>
      </c>
      <c r="C1129">
        <v>15</v>
      </c>
      <c r="D1129">
        <v>37</v>
      </c>
      <c r="E1129">
        <v>1</v>
      </c>
      <c r="F1129">
        <v>18</v>
      </c>
      <c r="G1129">
        <v>9</v>
      </c>
      <c r="H1129">
        <v>9</v>
      </c>
      <c r="I1129">
        <v>2.7027027027027001E-2</v>
      </c>
      <c r="J1129">
        <v>0.48648648648648701</v>
      </c>
      <c r="K1129">
        <v>0.24324324324324301</v>
      </c>
      <c r="L1129">
        <v>0.24324324324324301</v>
      </c>
    </row>
    <row r="1130" spans="1:14">
      <c r="A1130" t="s">
        <v>422</v>
      </c>
      <c r="B1130">
        <v>8</v>
      </c>
      <c r="C1130">
        <v>16</v>
      </c>
      <c r="D1130">
        <v>1011</v>
      </c>
      <c r="E1130">
        <v>81</v>
      </c>
      <c r="F1130">
        <v>662</v>
      </c>
      <c r="G1130">
        <v>191</v>
      </c>
      <c r="H1130">
        <v>77</v>
      </c>
      <c r="I1130" s="38">
        <v>8.0118694362017795E-2</v>
      </c>
      <c r="J1130">
        <v>0.65479723046488603</v>
      </c>
      <c r="K1130">
        <v>0.18892185954500501</v>
      </c>
      <c r="L1130">
        <v>7.6162215628091001E-2</v>
      </c>
    </row>
    <row r="1131" spans="1:14">
      <c r="A1131" t="s">
        <v>422</v>
      </c>
      <c r="B1131">
        <v>8</v>
      </c>
      <c r="C1131">
        <v>17</v>
      </c>
      <c r="D1131">
        <v>268</v>
      </c>
      <c r="E1131">
        <v>29</v>
      </c>
      <c r="F1131">
        <v>178</v>
      </c>
      <c r="G1131">
        <v>48</v>
      </c>
      <c r="H1131">
        <v>13</v>
      </c>
      <c r="I1131">
        <v>0.10820895522388101</v>
      </c>
      <c r="J1131">
        <v>0.66417910447761197</v>
      </c>
      <c r="K1131">
        <v>0.17910447761194001</v>
      </c>
      <c r="L1131" s="38">
        <v>4.85074626865672E-2</v>
      </c>
    </row>
    <row r="1132" spans="1:14">
      <c r="A1132" t="s">
        <v>422</v>
      </c>
      <c r="B1132">
        <v>8</v>
      </c>
      <c r="C1132">
        <v>18</v>
      </c>
      <c r="D1132">
        <v>24</v>
      </c>
      <c r="E1132">
        <v>1</v>
      </c>
      <c r="F1132">
        <v>18</v>
      </c>
      <c r="G1132">
        <v>4</v>
      </c>
      <c r="H1132">
        <v>1</v>
      </c>
      <c r="I1132" s="38">
        <v>4.1666666666666699E-2</v>
      </c>
      <c r="J1132">
        <v>0.75</v>
      </c>
      <c r="K1132">
        <v>0.16666666666666699</v>
      </c>
      <c r="L1132" s="38">
        <v>4.1666666666666699E-2</v>
      </c>
    </row>
    <row r="1133" spans="1:14">
      <c r="A1133" t="s">
        <v>422</v>
      </c>
      <c r="B1133">
        <v>8</v>
      </c>
      <c r="C1133">
        <v>19</v>
      </c>
      <c r="D1133">
        <v>11</v>
      </c>
      <c r="E1133">
        <v>0</v>
      </c>
      <c r="F1133">
        <v>8</v>
      </c>
      <c r="G1133">
        <v>1</v>
      </c>
      <c r="H1133">
        <v>2</v>
      </c>
      <c r="I1133">
        <v>0</v>
      </c>
      <c r="J1133">
        <v>0.72727272727272696</v>
      </c>
      <c r="K1133" s="38">
        <v>9.0909090909090898E-2</v>
      </c>
      <c r="L1133">
        <v>0.18181818181818199</v>
      </c>
      <c r="N1133">
        <f>SUBTOTAL(9,I1133:L1133)</f>
        <v>0.99999999999999989</v>
      </c>
    </row>
    <row r="1134" spans="1:14">
      <c r="A1134" t="s">
        <v>422</v>
      </c>
      <c r="B1134">
        <v>8</v>
      </c>
      <c r="C1134">
        <v>20</v>
      </c>
      <c r="D1134">
        <v>9</v>
      </c>
      <c r="E1134">
        <v>0</v>
      </c>
      <c r="F1134">
        <v>5</v>
      </c>
      <c r="G1134">
        <v>3</v>
      </c>
      <c r="H1134">
        <v>1</v>
      </c>
      <c r="I1134">
        <v>0</v>
      </c>
      <c r="J1134">
        <v>0.55555555555555602</v>
      </c>
      <c r="K1134">
        <v>0.33333333333333298</v>
      </c>
      <c r="L1134">
        <v>0.11111111111111099</v>
      </c>
    </row>
    <row r="1135" spans="1:14">
      <c r="A1135" t="s">
        <v>422</v>
      </c>
      <c r="B1135">
        <v>8</v>
      </c>
      <c r="C1135">
        <v>21</v>
      </c>
      <c r="D1135">
        <v>31</v>
      </c>
      <c r="E1135">
        <v>0</v>
      </c>
      <c r="F1135">
        <v>13</v>
      </c>
      <c r="G1135">
        <v>12</v>
      </c>
      <c r="H1135">
        <v>6</v>
      </c>
      <c r="I1135">
        <v>0</v>
      </c>
      <c r="J1135">
        <v>0.41935483870967699</v>
      </c>
      <c r="K1135">
        <v>0.38709677419354799</v>
      </c>
      <c r="L1135">
        <v>0.19354838709677399</v>
      </c>
    </row>
    <row r="1136" spans="1:14">
      <c r="A1136" t="s">
        <v>422</v>
      </c>
      <c r="B1136">
        <v>8</v>
      </c>
      <c r="C1136">
        <v>22</v>
      </c>
      <c r="D1136">
        <v>424</v>
      </c>
      <c r="E1136">
        <v>31</v>
      </c>
      <c r="F1136">
        <v>304</v>
      </c>
      <c r="G1136">
        <v>65</v>
      </c>
      <c r="H1136">
        <v>24</v>
      </c>
      <c r="I1136" s="38">
        <v>7.3113207547169795E-2</v>
      </c>
      <c r="J1136">
        <v>0.71698113207547198</v>
      </c>
      <c r="K1136">
        <v>0.15330188679245299</v>
      </c>
      <c r="L1136" s="38">
        <v>5.6603773584905703E-2</v>
      </c>
    </row>
    <row r="1137" spans="1:12">
      <c r="A1137" t="s">
        <v>422</v>
      </c>
      <c r="B1137">
        <v>8</v>
      </c>
      <c r="C1137">
        <v>23</v>
      </c>
      <c r="D1137">
        <v>11</v>
      </c>
      <c r="E1137">
        <v>0</v>
      </c>
      <c r="F1137">
        <v>9</v>
      </c>
      <c r="G1137">
        <v>1</v>
      </c>
      <c r="H1137">
        <v>1</v>
      </c>
      <c r="I1137">
        <v>0</v>
      </c>
      <c r="J1137">
        <v>0.81818181818181801</v>
      </c>
      <c r="K1137" s="38">
        <v>9.0909090909090898E-2</v>
      </c>
      <c r="L1137" s="38">
        <v>9.0909090909090898E-2</v>
      </c>
    </row>
    <row r="1138" spans="1:12">
      <c r="A1138" t="s">
        <v>422</v>
      </c>
      <c r="B1138">
        <v>8</v>
      </c>
      <c r="C1138">
        <v>24</v>
      </c>
      <c r="D1138">
        <v>729</v>
      </c>
      <c r="E1138">
        <v>72</v>
      </c>
      <c r="F1138">
        <v>486</v>
      </c>
      <c r="G1138">
        <v>147</v>
      </c>
      <c r="H1138">
        <v>24</v>
      </c>
      <c r="I1138" s="38">
        <v>9.8765432098765399E-2</v>
      </c>
      <c r="J1138">
        <v>0.66666666666666696</v>
      </c>
      <c r="K1138">
        <v>0.20164609053497901</v>
      </c>
      <c r="L1138" s="38">
        <v>3.2921810699588501E-2</v>
      </c>
    </row>
    <row r="1139" spans="1:12">
      <c r="A1139" t="s">
        <v>422</v>
      </c>
      <c r="B1139">
        <v>8</v>
      </c>
      <c r="C1139">
        <v>25</v>
      </c>
      <c r="D1139">
        <v>156</v>
      </c>
      <c r="E1139">
        <v>10</v>
      </c>
      <c r="F1139">
        <v>100</v>
      </c>
      <c r="G1139">
        <v>37</v>
      </c>
      <c r="H1139">
        <v>9</v>
      </c>
      <c r="I1139" s="38">
        <v>6.4102564102564097E-2</v>
      </c>
      <c r="J1139">
        <v>0.64102564102564097</v>
      </c>
      <c r="K1139">
        <v>0.237179487179487</v>
      </c>
      <c r="L1139" s="38">
        <v>5.7692307692307702E-2</v>
      </c>
    </row>
    <row r="1140" spans="1:12">
      <c r="A1140" t="s">
        <v>422</v>
      </c>
      <c r="B1140">
        <v>8</v>
      </c>
      <c r="C1140">
        <v>27</v>
      </c>
      <c r="D1140">
        <v>11</v>
      </c>
      <c r="E1140">
        <v>0</v>
      </c>
      <c r="F1140">
        <v>4</v>
      </c>
      <c r="G1140">
        <v>4</v>
      </c>
      <c r="H1140">
        <v>3</v>
      </c>
      <c r="I1140">
        <v>0</v>
      </c>
      <c r="J1140">
        <v>0.36363636363636398</v>
      </c>
      <c r="K1140">
        <v>0.36363636363636398</v>
      </c>
      <c r="L1140">
        <v>0.27272727272727298</v>
      </c>
    </row>
    <row r="1141" spans="1:12">
      <c r="A1141" t="s">
        <v>422</v>
      </c>
      <c r="B1141">
        <v>8</v>
      </c>
      <c r="C1141">
        <v>28</v>
      </c>
      <c r="D1141">
        <v>184</v>
      </c>
      <c r="E1141">
        <v>17</v>
      </c>
      <c r="F1141">
        <v>137</v>
      </c>
      <c r="G1141">
        <v>20</v>
      </c>
      <c r="H1141">
        <v>10</v>
      </c>
      <c r="I1141" s="38">
        <v>9.2391304347826095E-2</v>
      </c>
      <c r="J1141">
        <v>0.74456521739130399</v>
      </c>
      <c r="K1141">
        <v>0.108695652173913</v>
      </c>
      <c r="L1141" s="38">
        <v>5.4347826086956499E-2</v>
      </c>
    </row>
    <row r="1142" spans="1:12">
      <c r="A1142" t="s">
        <v>422</v>
      </c>
      <c r="B1142">
        <v>8</v>
      </c>
      <c r="C1142">
        <v>29</v>
      </c>
      <c r="D1142">
        <v>29</v>
      </c>
      <c r="E1142">
        <v>0</v>
      </c>
      <c r="F1142">
        <v>9</v>
      </c>
      <c r="G1142">
        <v>9</v>
      </c>
      <c r="H1142">
        <v>11</v>
      </c>
      <c r="I1142">
        <v>0</v>
      </c>
      <c r="J1142">
        <v>0.31034482758620702</v>
      </c>
      <c r="K1142">
        <v>0.31034482758620702</v>
      </c>
      <c r="L1142">
        <v>0.37931034482758602</v>
      </c>
    </row>
    <row r="1143" spans="1:12">
      <c r="A1143" t="s">
        <v>422</v>
      </c>
      <c r="B1143">
        <v>8</v>
      </c>
      <c r="C1143">
        <v>30</v>
      </c>
      <c r="D1143">
        <v>30</v>
      </c>
      <c r="E1143">
        <v>1</v>
      </c>
      <c r="F1143">
        <v>13</v>
      </c>
      <c r="G1143">
        <v>9</v>
      </c>
      <c r="H1143">
        <v>7</v>
      </c>
      <c r="I1143" s="38">
        <v>3.3333333333333298E-2</v>
      </c>
      <c r="J1143">
        <v>0.43333333333333302</v>
      </c>
      <c r="K1143">
        <v>0.3</v>
      </c>
      <c r="L1143">
        <v>0.233333333333333</v>
      </c>
    </row>
    <row r="1144" spans="1:12">
      <c r="A1144" t="s">
        <v>422</v>
      </c>
      <c r="B1144">
        <v>8</v>
      </c>
      <c r="C1144">
        <v>31</v>
      </c>
      <c r="D1144">
        <v>272</v>
      </c>
      <c r="E1144">
        <v>8</v>
      </c>
      <c r="F1144">
        <v>109</v>
      </c>
      <c r="G1144">
        <v>94</v>
      </c>
      <c r="H1144">
        <v>61</v>
      </c>
      <c r="I1144" s="38">
        <v>2.9411764705882401E-2</v>
      </c>
      <c r="J1144">
        <v>0.40073529411764702</v>
      </c>
      <c r="K1144">
        <v>0.34558823529411797</v>
      </c>
      <c r="L1144">
        <v>0.224264705882353</v>
      </c>
    </row>
    <row r="1145" spans="1:12">
      <c r="A1145" t="s">
        <v>422</v>
      </c>
      <c r="B1145">
        <v>8</v>
      </c>
      <c r="C1145">
        <v>32</v>
      </c>
      <c r="D1145">
        <v>145</v>
      </c>
      <c r="E1145">
        <v>0</v>
      </c>
      <c r="F1145">
        <v>42</v>
      </c>
      <c r="G1145">
        <v>60</v>
      </c>
      <c r="H1145">
        <v>43</v>
      </c>
      <c r="I1145">
        <v>0</v>
      </c>
      <c r="J1145">
        <v>0.28965517241379302</v>
      </c>
      <c r="K1145">
        <v>0.41379310344827602</v>
      </c>
      <c r="L1145">
        <v>0.29655172413793102</v>
      </c>
    </row>
    <row r="1146" spans="1:12">
      <c r="A1146" t="s">
        <v>422</v>
      </c>
      <c r="B1146">
        <v>8</v>
      </c>
      <c r="C1146">
        <v>33</v>
      </c>
      <c r="D1146">
        <v>1177</v>
      </c>
      <c r="E1146">
        <v>117</v>
      </c>
      <c r="F1146">
        <v>826</v>
      </c>
      <c r="G1146">
        <v>181</v>
      </c>
      <c r="H1146">
        <v>53</v>
      </c>
      <c r="I1146" s="38">
        <v>9.9405267629566696E-2</v>
      </c>
      <c r="J1146">
        <v>0.70178419711130002</v>
      </c>
      <c r="K1146">
        <v>0.153780798640612</v>
      </c>
      <c r="L1146" s="38">
        <v>4.50297366185217E-2</v>
      </c>
    </row>
    <row r="1147" spans="1:12">
      <c r="A1147" t="s">
        <v>422</v>
      </c>
      <c r="B1147">
        <v>8</v>
      </c>
      <c r="C1147">
        <v>34</v>
      </c>
      <c r="D1147">
        <v>32</v>
      </c>
      <c r="E1147">
        <v>1</v>
      </c>
      <c r="F1147">
        <v>26</v>
      </c>
      <c r="G1147">
        <v>4</v>
      </c>
      <c r="H1147">
        <v>1</v>
      </c>
      <c r="I1147">
        <v>3.125E-2</v>
      </c>
      <c r="J1147">
        <v>0.8125</v>
      </c>
      <c r="K1147">
        <v>0.125</v>
      </c>
      <c r="L1147">
        <v>3.125E-2</v>
      </c>
    </row>
    <row r="1148" spans="1:12">
      <c r="A1148" t="s">
        <v>422</v>
      </c>
      <c r="B1148">
        <v>8</v>
      </c>
      <c r="C1148">
        <v>35</v>
      </c>
      <c r="D1148">
        <v>51</v>
      </c>
      <c r="E1148">
        <v>0</v>
      </c>
      <c r="F1148">
        <v>29</v>
      </c>
      <c r="G1148">
        <v>12</v>
      </c>
      <c r="H1148">
        <v>10</v>
      </c>
      <c r="I1148">
        <v>0</v>
      </c>
      <c r="J1148">
        <v>0.56862745098039202</v>
      </c>
      <c r="K1148">
        <v>0.23529411764705899</v>
      </c>
      <c r="L1148">
        <v>0.19607843137254899</v>
      </c>
    </row>
    <row r="1149" spans="1:12">
      <c r="A1149" t="s">
        <v>422</v>
      </c>
      <c r="B1149">
        <v>8</v>
      </c>
      <c r="C1149">
        <v>36</v>
      </c>
      <c r="D1149">
        <v>136</v>
      </c>
      <c r="E1149">
        <v>1</v>
      </c>
      <c r="F1149">
        <v>73</v>
      </c>
      <c r="G1149">
        <v>37</v>
      </c>
      <c r="H1149">
        <v>25</v>
      </c>
      <c r="I1149" s="38">
        <v>7.3529411764705899E-3</v>
      </c>
      <c r="J1149">
        <v>0.53676470588235303</v>
      </c>
      <c r="K1149">
        <v>0.27205882352941202</v>
      </c>
      <c r="L1149">
        <v>0.183823529411765</v>
      </c>
    </row>
    <row r="1150" spans="1:12">
      <c r="A1150" t="s">
        <v>422</v>
      </c>
      <c r="B1150">
        <v>8</v>
      </c>
      <c r="C1150">
        <v>37</v>
      </c>
      <c r="D1150">
        <v>124</v>
      </c>
      <c r="E1150">
        <v>2</v>
      </c>
      <c r="F1150">
        <v>44</v>
      </c>
      <c r="G1150">
        <v>45</v>
      </c>
      <c r="H1150">
        <v>33</v>
      </c>
      <c r="I1150" s="38">
        <v>1.6129032258064498E-2</v>
      </c>
      <c r="J1150">
        <v>0.35483870967741898</v>
      </c>
      <c r="K1150">
        <v>0.36290322580645201</v>
      </c>
      <c r="L1150">
        <v>0.266129032258065</v>
      </c>
    </row>
    <row r="1151" spans="1:12">
      <c r="A1151" t="s">
        <v>422</v>
      </c>
      <c r="B1151">
        <v>8</v>
      </c>
      <c r="C1151">
        <v>38</v>
      </c>
      <c r="D1151">
        <v>2</v>
      </c>
      <c r="E1151">
        <v>0</v>
      </c>
      <c r="F1151">
        <v>1</v>
      </c>
      <c r="G1151">
        <v>1</v>
      </c>
      <c r="H1151">
        <v>0</v>
      </c>
      <c r="I1151" t="s">
        <v>38</v>
      </c>
      <c r="J1151" t="s">
        <v>38</v>
      </c>
      <c r="K1151" t="s">
        <v>38</v>
      </c>
      <c r="L1151" t="s">
        <v>38</v>
      </c>
    </row>
    <row r="1152" spans="1:12">
      <c r="A1152" t="s">
        <v>422</v>
      </c>
      <c r="B1152">
        <v>8</v>
      </c>
      <c r="C1152">
        <v>39</v>
      </c>
      <c r="D1152">
        <v>61</v>
      </c>
      <c r="E1152">
        <v>1</v>
      </c>
      <c r="F1152">
        <v>42</v>
      </c>
      <c r="G1152">
        <v>12</v>
      </c>
      <c r="H1152">
        <v>6</v>
      </c>
      <c r="I1152" s="38">
        <v>1.63934426229508E-2</v>
      </c>
      <c r="J1152">
        <v>0.68852459016393397</v>
      </c>
      <c r="K1152">
        <v>0.19672131147541</v>
      </c>
      <c r="L1152" s="38">
        <v>9.8360655737704902E-2</v>
      </c>
    </row>
    <row r="1153" spans="1:12">
      <c r="A1153" t="s">
        <v>422</v>
      </c>
      <c r="B1153">
        <v>8</v>
      </c>
      <c r="C1153">
        <v>40</v>
      </c>
      <c r="D1153">
        <v>9</v>
      </c>
      <c r="E1153">
        <v>0</v>
      </c>
      <c r="F1153">
        <v>8</v>
      </c>
      <c r="G1153">
        <v>1</v>
      </c>
      <c r="H1153">
        <v>0</v>
      </c>
      <c r="I1153">
        <v>0</v>
      </c>
      <c r="J1153" t="s">
        <v>51</v>
      </c>
      <c r="K1153" t="s">
        <v>50</v>
      </c>
      <c r="L1153">
        <v>0</v>
      </c>
    </row>
    <row r="1154" spans="1:12">
      <c r="A1154" t="s">
        <v>422</v>
      </c>
      <c r="B1154">
        <v>8</v>
      </c>
      <c r="C1154">
        <v>42</v>
      </c>
      <c r="D1154">
        <v>118</v>
      </c>
      <c r="E1154">
        <v>15</v>
      </c>
      <c r="F1154">
        <v>77</v>
      </c>
      <c r="G1154">
        <v>17</v>
      </c>
      <c r="H1154">
        <v>9</v>
      </c>
      <c r="I1154">
        <v>0.12711864406779699</v>
      </c>
      <c r="J1154">
        <v>0.65254237288135597</v>
      </c>
      <c r="K1154">
        <v>0.144067796610169</v>
      </c>
      <c r="L1154">
        <v>7.6271186440677999E-2</v>
      </c>
    </row>
    <row r="1155" spans="1:12">
      <c r="A1155" t="s">
        <v>422</v>
      </c>
      <c r="B1155">
        <v>8</v>
      </c>
      <c r="C1155">
        <v>43</v>
      </c>
      <c r="D1155">
        <v>9</v>
      </c>
      <c r="E1155">
        <v>1</v>
      </c>
      <c r="F1155">
        <v>7</v>
      </c>
      <c r="G1155">
        <v>1</v>
      </c>
      <c r="H1155">
        <v>0</v>
      </c>
      <c r="I1155">
        <v>0.11111111111111099</v>
      </c>
      <c r="J1155">
        <v>0.77777777777777801</v>
      </c>
      <c r="K1155">
        <v>0.11111111111111099</v>
      </c>
      <c r="L1155">
        <v>0</v>
      </c>
    </row>
    <row r="1156" spans="1:12">
      <c r="A1156" t="s">
        <v>422</v>
      </c>
      <c r="B1156">
        <v>8</v>
      </c>
      <c r="C1156">
        <v>44</v>
      </c>
      <c r="D1156">
        <v>9</v>
      </c>
      <c r="E1156">
        <v>1</v>
      </c>
      <c r="F1156">
        <v>6</v>
      </c>
      <c r="G1156">
        <v>1</v>
      </c>
      <c r="H1156">
        <v>1</v>
      </c>
      <c r="I1156">
        <v>0.11111111111111099</v>
      </c>
      <c r="J1156">
        <v>0.66666666666666696</v>
      </c>
      <c r="K1156">
        <v>0.11111111111111099</v>
      </c>
      <c r="L1156">
        <v>0.11111111111111099</v>
      </c>
    </row>
    <row r="1157" spans="1:12">
      <c r="A1157" t="s">
        <v>422</v>
      </c>
      <c r="B1157">
        <v>8</v>
      </c>
      <c r="C1157">
        <v>45</v>
      </c>
      <c r="D1157">
        <v>49</v>
      </c>
      <c r="E1157">
        <v>0</v>
      </c>
      <c r="F1157">
        <v>13</v>
      </c>
      <c r="G1157">
        <v>21</v>
      </c>
      <c r="H1157">
        <v>15</v>
      </c>
      <c r="I1157">
        <v>0</v>
      </c>
      <c r="J1157">
        <v>0.26530612244898</v>
      </c>
      <c r="K1157">
        <v>0.42857142857142899</v>
      </c>
      <c r="L1157">
        <v>0.30612244897959201</v>
      </c>
    </row>
    <row r="1158" spans="1:12">
      <c r="A1158" t="s">
        <v>422</v>
      </c>
      <c r="B1158">
        <v>8</v>
      </c>
      <c r="C1158">
        <v>46</v>
      </c>
      <c r="D1158">
        <v>16</v>
      </c>
      <c r="E1158">
        <v>1</v>
      </c>
      <c r="F1158">
        <v>5</v>
      </c>
      <c r="G1158">
        <v>10</v>
      </c>
      <c r="H1158">
        <v>0</v>
      </c>
      <c r="I1158">
        <v>6.25E-2</v>
      </c>
      <c r="J1158">
        <v>0.3125</v>
      </c>
      <c r="K1158">
        <v>0.625</v>
      </c>
      <c r="L1158">
        <v>0</v>
      </c>
    </row>
    <row r="1159" spans="1:12">
      <c r="A1159" t="s">
        <v>422</v>
      </c>
      <c r="B1159">
        <v>8</v>
      </c>
      <c r="C1159">
        <v>47</v>
      </c>
      <c r="D1159">
        <v>26</v>
      </c>
      <c r="E1159">
        <v>2</v>
      </c>
      <c r="F1159">
        <v>21</v>
      </c>
      <c r="G1159">
        <v>2</v>
      </c>
      <c r="H1159">
        <v>1</v>
      </c>
      <c r="I1159" s="38">
        <v>7.69230769230769E-2</v>
      </c>
      <c r="J1159">
        <v>0.80769230769230804</v>
      </c>
      <c r="K1159" s="38">
        <v>7.69230769230769E-2</v>
      </c>
      <c r="L1159" s="38">
        <v>3.8461538461538498E-2</v>
      </c>
    </row>
    <row r="1160" spans="1:12">
      <c r="A1160" t="s">
        <v>422</v>
      </c>
      <c r="B1160">
        <v>8</v>
      </c>
      <c r="C1160">
        <v>48</v>
      </c>
      <c r="D1160">
        <v>48</v>
      </c>
      <c r="E1160">
        <v>4</v>
      </c>
      <c r="F1160">
        <v>37</v>
      </c>
      <c r="G1160">
        <v>2</v>
      </c>
      <c r="H1160">
        <v>5</v>
      </c>
      <c r="I1160" s="38">
        <v>8.3333333333333301E-2</v>
      </c>
      <c r="J1160">
        <v>0.77083333333333304</v>
      </c>
      <c r="K1160" s="38">
        <v>4.1666666666666699E-2</v>
      </c>
      <c r="L1160">
        <v>0.104166666666667</v>
      </c>
    </row>
    <row r="1161" spans="1:12">
      <c r="A1161" t="s">
        <v>422</v>
      </c>
      <c r="B1161">
        <v>8</v>
      </c>
      <c r="C1161">
        <v>49</v>
      </c>
      <c r="D1161">
        <v>31</v>
      </c>
      <c r="E1161">
        <v>6</v>
      </c>
      <c r="F1161">
        <v>23</v>
      </c>
      <c r="G1161">
        <v>2</v>
      </c>
      <c r="H1161">
        <v>0</v>
      </c>
      <c r="I1161">
        <v>0.19354838709677399</v>
      </c>
      <c r="J1161">
        <v>0.74193548387096797</v>
      </c>
      <c r="K1161" s="38">
        <v>6.4516129032258104E-2</v>
      </c>
      <c r="L1161">
        <v>0</v>
      </c>
    </row>
    <row r="1162" spans="1:12">
      <c r="A1162" t="s">
        <v>422</v>
      </c>
      <c r="B1162">
        <v>8</v>
      </c>
      <c r="C1162">
        <v>50</v>
      </c>
      <c r="D1162">
        <v>12</v>
      </c>
      <c r="E1162">
        <v>1</v>
      </c>
      <c r="F1162">
        <v>8</v>
      </c>
      <c r="G1162">
        <v>3</v>
      </c>
      <c r="H1162">
        <v>0</v>
      </c>
      <c r="I1162" s="38">
        <v>8.3333333333333301E-2</v>
      </c>
      <c r="J1162">
        <v>0.66666666666666696</v>
      </c>
      <c r="K1162">
        <v>0.25</v>
      </c>
      <c r="L1162">
        <v>0</v>
      </c>
    </row>
    <row r="1163" spans="1:12">
      <c r="A1163" t="s">
        <v>422</v>
      </c>
      <c r="B1163">
        <v>8</v>
      </c>
      <c r="C1163">
        <v>51</v>
      </c>
      <c r="D1163">
        <v>21</v>
      </c>
      <c r="E1163">
        <v>0</v>
      </c>
      <c r="F1163">
        <v>8</v>
      </c>
      <c r="G1163">
        <v>11</v>
      </c>
      <c r="H1163">
        <v>2</v>
      </c>
      <c r="I1163">
        <v>0</v>
      </c>
      <c r="J1163">
        <v>0.38095238095238099</v>
      </c>
      <c r="K1163">
        <v>0.52380952380952395</v>
      </c>
      <c r="L1163" s="38">
        <v>9.5238095238095205E-2</v>
      </c>
    </row>
    <row r="1164" spans="1:12">
      <c r="A1164" t="s">
        <v>422</v>
      </c>
      <c r="B1164">
        <v>8</v>
      </c>
      <c r="C1164">
        <v>52</v>
      </c>
      <c r="D1164">
        <v>107</v>
      </c>
      <c r="E1164">
        <v>3</v>
      </c>
      <c r="F1164">
        <v>62</v>
      </c>
      <c r="G1164">
        <v>33</v>
      </c>
      <c r="H1164">
        <v>9</v>
      </c>
      <c r="I1164" s="38">
        <v>2.80373831775701E-2</v>
      </c>
      <c r="J1164">
        <v>0.579439252336449</v>
      </c>
      <c r="K1164">
        <v>0.30841121495327101</v>
      </c>
      <c r="L1164" s="38">
        <v>8.4112149532710304E-2</v>
      </c>
    </row>
    <row r="1165" spans="1:12">
      <c r="A1165" t="s">
        <v>422</v>
      </c>
      <c r="B1165">
        <v>8</v>
      </c>
      <c r="C1165">
        <v>53</v>
      </c>
      <c r="D1165">
        <v>3</v>
      </c>
      <c r="E1165">
        <v>0</v>
      </c>
      <c r="F1165">
        <v>2</v>
      </c>
      <c r="G1165">
        <v>0</v>
      </c>
      <c r="H1165">
        <v>1</v>
      </c>
      <c r="I1165" t="s">
        <v>38</v>
      </c>
      <c r="J1165" t="s">
        <v>38</v>
      </c>
      <c r="K1165" t="s">
        <v>38</v>
      </c>
      <c r="L1165" t="s">
        <v>38</v>
      </c>
    </row>
    <row r="1166" spans="1:12">
      <c r="A1166" t="s">
        <v>422</v>
      </c>
      <c r="B1166">
        <v>8</v>
      </c>
      <c r="C1166">
        <v>54</v>
      </c>
      <c r="D1166">
        <v>34</v>
      </c>
      <c r="E1166">
        <v>0</v>
      </c>
      <c r="F1166">
        <v>6</v>
      </c>
      <c r="G1166">
        <v>19</v>
      </c>
      <c r="H1166">
        <v>9</v>
      </c>
      <c r="I1166">
        <v>0</v>
      </c>
      <c r="J1166">
        <v>0.17647058823529399</v>
      </c>
      <c r="K1166">
        <v>0.55882352941176505</v>
      </c>
      <c r="L1166">
        <v>0.26470588235294101</v>
      </c>
    </row>
    <row r="1167" spans="1:12">
      <c r="A1167" t="s">
        <v>422</v>
      </c>
      <c r="B1167">
        <v>8</v>
      </c>
      <c r="C1167">
        <v>55</v>
      </c>
      <c r="D1167">
        <v>23</v>
      </c>
      <c r="E1167">
        <v>0</v>
      </c>
      <c r="F1167">
        <v>7</v>
      </c>
      <c r="G1167">
        <v>10</v>
      </c>
      <c r="H1167">
        <v>6</v>
      </c>
      <c r="I1167">
        <v>0</v>
      </c>
      <c r="J1167">
        <v>0.30434782608695699</v>
      </c>
      <c r="K1167">
        <v>0.434782608695652</v>
      </c>
      <c r="L1167">
        <v>0.26086956521739102</v>
      </c>
    </row>
    <row r="1168" spans="1:12">
      <c r="A1168" t="s">
        <v>422</v>
      </c>
      <c r="B1168">
        <v>8</v>
      </c>
      <c r="C1168">
        <v>56</v>
      </c>
      <c r="D1168">
        <v>17</v>
      </c>
      <c r="E1168">
        <v>0</v>
      </c>
      <c r="F1168">
        <v>10</v>
      </c>
      <c r="G1168">
        <v>4</v>
      </c>
      <c r="H1168">
        <v>3</v>
      </c>
      <c r="I1168">
        <v>0</v>
      </c>
      <c r="J1168">
        <v>0.58823529411764697</v>
      </c>
      <c r="K1168">
        <v>0.23529411764705899</v>
      </c>
      <c r="L1168">
        <v>0.17647058823529399</v>
      </c>
    </row>
    <row r="1169" spans="1:12">
      <c r="A1169" t="s">
        <v>422</v>
      </c>
      <c r="B1169">
        <v>9</v>
      </c>
      <c r="C1169">
        <v>2</v>
      </c>
      <c r="D1169">
        <v>35</v>
      </c>
      <c r="E1169">
        <v>0</v>
      </c>
      <c r="F1169">
        <v>24</v>
      </c>
      <c r="G1169">
        <v>9</v>
      </c>
      <c r="H1169">
        <v>2</v>
      </c>
      <c r="I1169">
        <v>0</v>
      </c>
      <c r="J1169">
        <v>0.68571428571428605</v>
      </c>
      <c r="K1169">
        <v>0.25714285714285701</v>
      </c>
      <c r="L1169" s="38">
        <v>5.7142857142857099E-2</v>
      </c>
    </row>
    <row r="1170" spans="1:12">
      <c r="A1170" t="s">
        <v>422</v>
      </c>
      <c r="B1170">
        <v>9</v>
      </c>
      <c r="C1170">
        <v>3</v>
      </c>
      <c r="D1170">
        <v>26</v>
      </c>
      <c r="E1170">
        <v>0</v>
      </c>
      <c r="F1170">
        <v>13</v>
      </c>
      <c r="G1170">
        <v>10</v>
      </c>
      <c r="H1170">
        <v>3</v>
      </c>
      <c r="I1170">
        <v>0</v>
      </c>
      <c r="J1170">
        <v>0.5</v>
      </c>
      <c r="K1170">
        <v>0.38461538461538503</v>
      </c>
      <c r="L1170">
        <v>0.115384615384615</v>
      </c>
    </row>
    <row r="1171" spans="1:12">
      <c r="A1171" t="s">
        <v>422</v>
      </c>
      <c r="B1171">
        <v>9</v>
      </c>
      <c r="C1171">
        <v>4</v>
      </c>
      <c r="D1171">
        <v>6</v>
      </c>
      <c r="E1171">
        <v>0</v>
      </c>
      <c r="F1171">
        <v>3</v>
      </c>
      <c r="G1171">
        <v>0</v>
      </c>
      <c r="H1171">
        <v>3</v>
      </c>
      <c r="I1171">
        <v>0</v>
      </c>
      <c r="J1171">
        <v>0.5</v>
      </c>
      <c r="K1171">
        <v>0</v>
      </c>
      <c r="L1171">
        <v>0.5</v>
      </c>
    </row>
    <row r="1172" spans="1:12">
      <c r="A1172" t="s">
        <v>422</v>
      </c>
      <c r="B1172">
        <v>9</v>
      </c>
      <c r="C1172">
        <v>5</v>
      </c>
      <c r="D1172">
        <v>3724</v>
      </c>
      <c r="E1172">
        <v>344</v>
      </c>
      <c r="F1172">
        <v>2508</v>
      </c>
      <c r="G1172">
        <v>616</v>
      </c>
      <c r="H1172">
        <v>256</v>
      </c>
      <c r="I1172" s="38">
        <v>9.2373791621911894E-2</v>
      </c>
      <c r="J1172">
        <v>0.67346938775510201</v>
      </c>
      <c r="K1172">
        <v>0.16541353383458601</v>
      </c>
      <c r="L1172" s="38">
        <v>6.8743286788399596E-2</v>
      </c>
    </row>
    <row r="1173" spans="1:12">
      <c r="A1173" t="s">
        <v>422</v>
      </c>
      <c r="B1173">
        <v>9</v>
      </c>
      <c r="C1173">
        <v>6</v>
      </c>
      <c r="D1173">
        <v>24</v>
      </c>
      <c r="E1173">
        <v>2</v>
      </c>
      <c r="F1173">
        <v>16</v>
      </c>
      <c r="G1173">
        <v>6</v>
      </c>
      <c r="H1173">
        <v>0</v>
      </c>
      <c r="I1173" s="38">
        <v>8.3333333333333301E-2</v>
      </c>
      <c r="J1173">
        <v>0.66666666666666696</v>
      </c>
      <c r="K1173">
        <v>0.25</v>
      </c>
      <c r="L1173">
        <v>0</v>
      </c>
    </row>
    <row r="1174" spans="1:12">
      <c r="A1174" t="s">
        <v>422</v>
      </c>
      <c r="B1174">
        <v>9</v>
      </c>
      <c r="C1174">
        <v>7</v>
      </c>
      <c r="D1174">
        <v>127</v>
      </c>
      <c r="E1174">
        <v>1</v>
      </c>
      <c r="F1174">
        <v>54</v>
      </c>
      <c r="G1174">
        <v>42</v>
      </c>
      <c r="H1174">
        <v>30</v>
      </c>
      <c r="I1174" s="38">
        <v>7.8740157480314994E-3</v>
      </c>
      <c r="J1174">
        <v>0.42519685039370098</v>
      </c>
      <c r="K1174">
        <v>0.33070866141732302</v>
      </c>
      <c r="L1174">
        <v>0.23622047244094499</v>
      </c>
    </row>
    <row r="1175" spans="1:12">
      <c r="A1175" t="s">
        <v>422</v>
      </c>
      <c r="B1175">
        <v>9</v>
      </c>
      <c r="C1175">
        <v>8</v>
      </c>
      <c r="D1175">
        <v>10</v>
      </c>
      <c r="E1175">
        <v>0</v>
      </c>
      <c r="F1175">
        <v>5</v>
      </c>
      <c r="G1175">
        <v>3</v>
      </c>
      <c r="H1175">
        <v>2</v>
      </c>
      <c r="I1175">
        <v>0</v>
      </c>
      <c r="J1175">
        <v>0.5</v>
      </c>
      <c r="K1175">
        <v>0.3</v>
      </c>
      <c r="L1175">
        <v>0.2</v>
      </c>
    </row>
    <row r="1176" spans="1:12">
      <c r="A1176" t="s">
        <v>422</v>
      </c>
      <c r="B1176">
        <v>9</v>
      </c>
      <c r="C1176">
        <v>9</v>
      </c>
      <c r="D1176">
        <v>26</v>
      </c>
      <c r="E1176">
        <v>2</v>
      </c>
      <c r="F1176">
        <v>12</v>
      </c>
      <c r="G1176">
        <v>8</v>
      </c>
      <c r="H1176">
        <v>4</v>
      </c>
      <c r="I1176" s="38">
        <v>7.69230769230769E-2</v>
      </c>
      <c r="J1176">
        <v>0.46153846153846201</v>
      </c>
      <c r="K1176">
        <v>0.30769230769230799</v>
      </c>
      <c r="L1176">
        <v>0.15384615384615399</v>
      </c>
    </row>
    <row r="1177" spans="1:12">
      <c r="A1177" t="s">
        <v>422</v>
      </c>
      <c r="B1177">
        <v>9</v>
      </c>
      <c r="C1177">
        <v>10</v>
      </c>
      <c r="D1177">
        <v>13</v>
      </c>
      <c r="E1177">
        <v>2</v>
      </c>
      <c r="F1177">
        <v>10</v>
      </c>
      <c r="G1177">
        <v>1</v>
      </c>
      <c r="H1177">
        <v>0</v>
      </c>
      <c r="I1177">
        <v>0.15384615384615399</v>
      </c>
      <c r="J1177">
        <v>0.76923076923076905</v>
      </c>
      <c r="K1177" s="38">
        <v>7.69230769230769E-2</v>
      </c>
      <c r="L1177">
        <v>0</v>
      </c>
    </row>
    <row r="1178" spans="1:12">
      <c r="A1178" t="s">
        <v>422</v>
      </c>
      <c r="B1178">
        <v>9</v>
      </c>
      <c r="C1178">
        <v>11</v>
      </c>
      <c r="D1178">
        <v>47</v>
      </c>
      <c r="E1178">
        <v>7</v>
      </c>
      <c r="F1178">
        <v>29</v>
      </c>
      <c r="G1178">
        <v>10</v>
      </c>
      <c r="H1178">
        <v>1</v>
      </c>
      <c r="I1178">
        <v>0.14893617021276601</v>
      </c>
      <c r="J1178">
        <v>0.61702127659574502</v>
      </c>
      <c r="K1178">
        <v>0.21276595744680901</v>
      </c>
      <c r="L1178" s="38">
        <v>2.1276595744680899E-2</v>
      </c>
    </row>
    <row r="1179" spans="1:12">
      <c r="A1179" t="s">
        <v>422</v>
      </c>
      <c r="B1179">
        <v>9</v>
      </c>
      <c r="C1179">
        <v>12</v>
      </c>
      <c r="D1179">
        <v>43</v>
      </c>
      <c r="E1179">
        <v>2</v>
      </c>
      <c r="F1179">
        <v>31</v>
      </c>
      <c r="G1179">
        <v>8</v>
      </c>
      <c r="H1179">
        <v>2</v>
      </c>
      <c r="I1179" s="38">
        <v>4.6511627906976702E-2</v>
      </c>
      <c r="J1179">
        <v>0.72093023255813904</v>
      </c>
      <c r="K1179">
        <v>0.186046511627907</v>
      </c>
      <c r="L1179" s="38">
        <v>4.6511627906976702E-2</v>
      </c>
    </row>
    <row r="1180" spans="1:12">
      <c r="A1180" t="s">
        <v>422</v>
      </c>
      <c r="B1180">
        <v>9</v>
      </c>
      <c r="C1180">
        <v>13</v>
      </c>
      <c r="D1180">
        <v>40</v>
      </c>
      <c r="E1180">
        <v>1</v>
      </c>
      <c r="F1180">
        <v>32</v>
      </c>
      <c r="G1180">
        <v>7</v>
      </c>
      <c r="H1180">
        <v>0</v>
      </c>
      <c r="I1180">
        <v>2.5000000000000001E-2</v>
      </c>
      <c r="J1180">
        <v>0.8</v>
      </c>
      <c r="K1180">
        <v>0.17499999999999999</v>
      </c>
      <c r="L1180">
        <v>0</v>
      </c>
    </row>
    <row r="1181" spans="1:12">
      <c r="A1181" t="s">
        <v>422</v>
      </c>
      <c r="B1181">
        <v>9</v>
      </c>
      <c r="C1181">
        <v>14</v>
      </c>
      <c r="D1181">
        <v>82</v>
      </c>
      <c r="E1181">
        <v>7</v>
      </c>
      <c r="F1181">
        <v>55</v>
      </c>
      <c r="G1181">
        <v>15</v>
      </c>
      <c r="H1181">
        <v>5</v>
      </c>
      <c r="I1181" s="38">
        <v>8.5365853658536606E-2</v>
      </c>
      <c r="J1181">
        <v>0.67073170731707299</v>
      </c>
      <c r="K1181">
        <v>0.18292682926829301</v>
      </c>
      <c r="L1181" s="38">
        <v>6.0975609756097601E-2</v>
      </c>
    </row>
    <row r="1182" spans="1:12">
      <c r="A1182" t="s">
        <v>422</v>
      </c>
      <c r="B1182">
        <v>9</v>
      </c>
      <c r="C1182">
        <v>15</v>
      </c>
      <c r="D1182">
        <v>47</v>
      </c>
      <c r="E1182">
        <v>0</v>
      </c>
      <c r="F1182">
        <v>23</v>
      </c>
      <c r="G1182">
        <v>14</v>
      </c>
      <c r="H1182">
        <v>10</v>
      </c>
      <c r="I1182">
        <v>0</v>
      </c>
      <c r="J1182">
        <v>0.48936170212766</v>
      </c>
      <c r="K1182">
        <v>0.29787234042553201</v>
      </c>
      <c r="L1182">
        <v>0.21276595744680901</v>
      </c>
    </row>
    <row r="1183" spans="1:12">
      <c r="A1183" t="s">
        <v>422</v>
      </c>
      <c r="B1183">
        <v>9</v>
      </c>
      <c r="C1183">
        <v>16</v>
      </c>
      <c r="D1183">
        <v>1051</v>
      </c>
      <c r="E1183">
        <v>84</v>
      </c>
      <c r="F1183">
        <v>724</v>
      </c>
      <c r="G1183">
        <v>183</v>
      </c>
      <c r="H1183">
        <v>60</v>
      </c>
      <c r="I1183" s="38">
        <v>7.9923882017126593E-2</v>
      </c>
      <c r="J1183">
        <v>0.688867745004757</v>
      </c>
      <c r="K1183">
        <v>0.17411988582302601</v>
      </c>
      <c r="L1183" s="38">
        <v>5.7088487155090399E-2</v>
      </c>
    </row>
    <row r="1184" spans="1:12">
      <c r="A1184" t="s">
        <v>422</v>
      </c>
      <c r="B1184">
        <v>9</v>
      </c>
      <c r="C1184">
        <v>17</v>
      </c>
      <c r="D1184">
        <v>229</v>
      </c>
      <c r="E1184">
        <v>20</v>
      </c>
      <c r="F1184">
        <v>160</v>
      </c>
      <c r="G1184">
        <v>44</v>
      </c>
      <c r="H1184">
        <v>5</v>
      </c>
      <c r="I1184" s="38">
        <v>8.7336244541484698E-2</v>
      </c>
      <c r="J1184">
        <v>0.69868995633187803</v>
      </c>
      <c r="K1184">
        <v>0.19213973799126599</v>
      </c>
      <c r="L1184" s="38">
        <v>2.1834061135371199E-2</v>
      </c>
    </row>
    <row r="1185" spans="1:12">
      <c r="A1185" t="s">
        <v>422</v>
      </c>
      <c r="B1185">
        <v>9</v>
      </c>
      <c r="C1185">
        <v>18</v>
      </c>
      <c r="D1185">
        <v>24</v>
      </c>
      <c r="E1185">
        <v>1</v>
      </c>
      <c r="F1185">
        <v>18</v>
      </c>
      <c r="G1185">
        <v>3</v>
      </c>
      <c r="H1185">
        <v>2</v>
      </c>
      <c r="I1185" s="38">
        <v>4.1666666666666699E-2</v>
      </c>
      <c r="J1185">
        <v>0.75</v>
      </c>
      <c r="K1185">
        <v>0.125</v>
      </c>
      <c r="L1185" s="38">
        <v>8.3333333333333301E-2</v>
      </c>
    </row>
    <row r="1186" spans="1:12">
      <c r="A1186" t="s">
        <v>422</v>
      </c>
      <c r="B1186">
        <v>9</v>
      </c>
      <c r="C1186">
        <v>19</v>
      </c>
      <c r="D1186">
        <v>13</v>
      </c>
      <c r="E1186">
        <v>0</v>
      </c>
      <c r="F1186">
        <v>8</v>
      </c>
      <c r="G1186">
        <v>4</v>
      </c>
      <c r="H1186">
        <v>1</v>
      </c>
      <c r="I1186">
        <v>0</v>
      </c>
      <c r="J1186">
        <v>0.61538461538461497</v>
      </c>
      <c r="K1186">
        <v>0.30769230769230799</v>
      </c>
      <c r="L1186" s="38">
        <v>7.69230769230769E-2</v>
      </c>
    </row>
    <row r="1187" spans="1:12">
      <c r="A1187" t="s">
        <v>422</v>
      </c>
      <c r="B1187">
        <v>9</v>
      </c>
      <c r="C1187">
        <v>20</v>
      </c>
      <c r="D1187">
        <v>5</v>
      </c>
      <c r="E1187">
        <v>0</v>
      </c>
      <c r="F1187">
        <v>3</v>
      </c>
      <c r="G1187">
        <v>1</v>
      </c>
      <c r="H1187">
        <v>1</v>
      </c>
      <c r="I1187">
        <v>0</v>
      </c>
      <c r="J1187">
        <v>0.6</v>
      </c>
      <c r="K1187">
        <v>0.2</v>
      </c>
      <c r="L1187">
        <v>0.2</v>
      </c>
    </row>
    <row r="1188" spans="1:12">
      <c r="A1188" t="s">
        <v>422</v>
      </c>
      <c r="B1188">
        <v>9</v>
      </c>
      <c r="C1188">
        <v>21</v>
      </c>
      <c r="D1188">
        <v>26</v>
      </c>
      <c r="E1188">
        <v>1</v>
      </c>
      <c r="F1188">
        <v>12</v>
      </c>
      <c r="G1188">
        <v>9</v>
      </c>
      <c r="H1188">
        <v>4</v>
      </c>
      <c r="I1188" s="38">
        <v>3.8461538461538498E-2</v>
      </c>
      <c r="J1188">
        <v>0.46153846153846201</v>
      </c>
      <c r="K1188">
        <v>0.34615384615384598</v>
      </c>
      <c r="L1188">
        <v>0.15384615384615399</v>
      </c>
    </row>
    <row r="1189" spans="1:12">
      <c r="A1189" t="s">
        <v>422</v>
      </c>
      <c r="B1189">
        <v>9</v>
      </c>
      <c r="C1189">
        <v>22</v>
      </c>
      <c r="D1189">
        <v>415</v>
      </c>
      <c r="E1189">
        <v>36</v>
      </c>
      <c r="F1189">
        <v>267</v>
      </c>
      <c r="G1189">
        <v>78</v>
      </c>
      <c r="H1189">
        <v>34</v>
      </c>
      <c r="I1189" s="38">
        <v>8.67469879518072E-2</v>
      </c>
      <c r="J1189">
        <v>0.64337349397590404</v>
      </c>
      <c r="K1189">
        <v>0.187951807228916</v>
      </c>
      <c r="L1189" s="38">
        <v>8.1927710843373497E-2</v>
      </c>
    </row>
    <row r="1190" spans="1:12">
      <c r="A1190" t="s">
        <v>422</v>
      </c>
      <c r="B1190">
        <v>9</v>
      </c>
      <c r="C1190">
        <v>23</v>
      </c>
      <c r="D1190">
        <v>13</v>
      </c>
      <c r="E1190">
        <v>0</v>
      </c>
      <c r="F1190">
        <v>11</v>
      </c>
      <c r="G1190">
        <v>2</v>
      </c>
      <c r="H1190">
        <v>0</v>
      </c>
      <c r="I1190">
        <v>0</v>
      </c>
      <c r="J1190" t="s">
        <v>46</v>
      </c>
      <c r="K1190" t="s">
        <v>45</v>
      </c>
      <c r="L1190">
        <v>0</v>
      </c>
    </row>
    <row r="1191" spans="1:12">
      <c r="A1191" t="s">
        <v>422</v>
      </c>
      <c r="B1191">
        <v>9</v>
      </c>
      <c r="C1191">
        <v>24</v>
      </c>
      <c r="D1191">
        <v>813</v>
      </c>
      <c r="E1191">
        <v>72</v>
      </c>
      <c r="F1191">
        <v>595</v>
      </c>
      <c r="G1191">
        <v>104</v>
      </c>
      <c r="H1191">
        <v>42</v>
      </c>
      <c r="I1191" s="38">
        <v>8.8560885608856096E-2</v>
      </c>
      <c r="J1191">
        <v>0.73185731857318603</v>
      </c>
      <c r="K1191">
        <v>0.12792127921279201</v>
      </c>
      <c r="L1191" s="38">
        <v>5.1660516605166101E-2</v>
      </c>
    </row>
    <row r="1192" spans="1:12">
      <c r="A1192" t="s">
        <v>422</v>
      </c>
      <c r="B1192">
        <v>9</v>
      </c>
      <c r="C1192">
        <v>25</v>
      </c>
      <c r="D1192">
        <v>207</v>
      </c>
      <c r="E1192">
        <v>10</v>
      </c>
      <c r="F1192">
        <v>152</v>
      </c>
      <c r="G1192">
        <v>36</v>
      </c>
      <c r="H1192">
        <v>9</v>
      </c>
      <c r="I1192" s="38">
        <v>4.8309178743961401E-2</v>
      </c>
      <c r="J1192">
        <v>0.73429951690821305</v>
      </c>
      <c r="K1192">
        <v>0.173913043478261</v>
      </c>
      <c r="L1192" s="38">
        <v>4.3478260869565202E-2</v>
      </c>
    </row>
    <row r="1193" spans="1:12">
      <c r="A1193" t="s">
        <v>422</v>
      </c>
      <c r="B1193">
        <v>9</v>
      </c>
      <c r="C1193">
        <v>27</v>
      </c>
      <c r="D1193">
        <v>19</v>
      </c>
      <c r="E1193">
        <v>3</v>
      </c>
      <c r="F1193">
        <v>12</v>
      </c>
      <c r="G1193">
        <v>3</v>
      </c>
      <c r="H1193">
        <v>1</v>
      </c>
      <c r="I1193">
        <v>0.157894736842105</v>
      </c>
      <c r="J1193">
        <v>0.63157894736842102</v>
      </c>
      <c r="K1193">
        <v>0.157894736842105</v>
      </c>
      <c r="L1193" s="38">
        <v>5.2631578947368397E-2</v>
      </c>
    </row>
    <row r="1194" spans="1:12">
      <c r="A1194" t="s">
        <v>422</v>
      </c>
      <c r="B1194">
        <v>9</v>
      </c>
      <c r="C1194">
        <v>28</v>
      </c>
      <c r="D1194">
        <v>212</v>
      </c>
      <c r="E1194">
        <v>15</v>
      </c>
      <c r="F1194">
        <v>165</v>
      </c>
      <c r="G1194">
        <v>25</v>
      </c>
      <c r="H1194">
        <v>7</v>
      </c>
      <c r="I1194" s="38">
        <v>7.0754716981132101E-2</v>
      </c>
      <c r="J1194">
        <v>0.77830188679245305</v>
      </c>
      <c r="K1194">
        <v>0.117924528301887</v>
      </c>
      <c r="L1194" s="38">
        <v>3.3018867924528301E-2</v>
      </c>
    </row>
    <row r="1195" spans="1:12">
      <c r="A1195" t="s">
        <v>422</v>
      </c>
      <c r="B1195">
        <v>9</v>
      </c>
      <c r="C1195">
        <v>29</v>
      </c>
      <c r="D1195">
        <v>33</v>
      </c>
      <c r="E1195">
        <v>0</v>
      </c>
      <c r="F1195">
        <v>8</v>
      </c>
      <c r="G1195">
        <v>17</v>
      </c>
      <c r="H1195">
        <v>8</v>
      </c>
      <c r="I1195">
        <v>0</v>
      </c>
      <c r="J1195">
        <v>0.24242424242424199</v>
      </c>
      <c r="K1195">
        <v>0.51515151515151503</v>
      </c>
      <c r="L1195">
        <v>0.24242424242424199</v>
      </c>
    </row>
    <row r="1196" spans="1:12">
      <c r="A1196" t="s">
        <v>422</v>
      </c>
      <c r="B1196">
        <v>9</v>
      </c>
      <c r="C1196">
        <v>30</v>
      </c>
      <c r="D1196">
        <v>28</v>
      </c>
      <c r="E1196">
        <v>1</v>
      </c>
      <c r="F1196">
        <v>18</v>
      </c>
      <c r="G1196">
        <v>7</v>
      </c>
      <c r="H1196">
        <v>2</v>
      </c>
      <c r="I1196" s="38">
        <v>3.5714285714285698E-2</v>
      </c>
      <c r="J1196">
        <v>0.64285714285714302</v>
      </c>
      <c r="K1196">
        <v>0.25</v>
      </c>
      <c r="L1196" s="38">
        <v>7.1428571428571397E-2</v>
      </c>
    </row>
    <row r="1197" spans="1:12">
      <c r="A1197" t="s">
        <v>422</v>
      </c>
      <c r="B1197">
        <v>9</v>
      </c>
      <c r="C1197">
        <v>31</v>
      </c>
      <c r="D1197">
        <v>324</v>
      </c>
      <c r="E1197">
        <v>5</v>
      </c>
      <c r="F1197">
        <v>152</v>
      </c>
      <c r="G1197">
        <v>124</v>
      </c>
      <c r="H1197">
        <v>43</v>
      </c>
      <c r="I1197" s="38">
        <v>1.54320987654321E-2</v>
      </c>
      <c r="J1197">
        <v>0.469135802469136</v>
      </c>
      <c r="K1197">
        <v>0.38271604938271597</v>
      </c>
      <c r="L1197">
        <v>0.132716049382716</v>
      </c>
    </row>
    <row r="1198" spans="1:12">
      <c r="A1198" t="s">
        <v>422</v>
      </c>
      <c r="B1198">
        <v>9</v>
      </c>
      <c r="C1198">
        <v>32</v>
      </c>
      <c r="D1198">
        <v>134</v>
      </c>
      <c r="E1198">
        <v>1</v>
      </c>
      <c r="F1198">
        <v>39</v>
      </c>
      <c r="G1198">
        <v>59</v>
      </c>
      <c r="H1198">
        <v>35</v>
      </c>
      <c r="I1198" s="38">
        <v>7.4626865671641798E-3</v>
      </c>
      <c r="J1198">
        <v>0.29104477611940299</v>
      </c>
      <c r="K1198">
        <v>0.44029850746268701</v>
      </c>
      <c r="L1198">
        <v>0.26119402985074602</v>
      </c>
    </row>
    <row r="1199" spans="1:12">
      <c r="A1199" t="s">
        <v>422</v>
      </c>
      <c r="B1199">
        <v>9</v>
      </c>
      <c r="C1199">
        <v>33</v>
      </c>
      <c r="D1199">
        <v>1260</v>
      </c>
      <c r="E1199">
        <v>86</v>
      </c>
      <c r="F1199">
        <v>885</v>
      </c>
      <c r="G1199">
        <v>212</v>
      </c>
      <c r="H1199">
        <v>77</v>
      </c>
      <c r="I1199" s="38">
        <v>6.8253968253968206E-2</v>
      </c>
      <c r="J1199">
        <v>0.702380952380952</v>
      </c>
      <c r="K1199">
        <v>0.16825396825396799</v>
      </c>
      <c r="L1199" s="38">
        <v>6.1111111111111102E-2</v>
      </c>
    </row>
    <row r="1200" spans="1:12">
      <c r="A1200" t="s">
        <v>422</v>
      </c>
      <c r="B1200">
        <v>9</v>
      </c>
      <c r="C1200">
        <v>34</v>
      </c>
      <c r="D1200">
        <v>57</v>
      </c>
      <c r="E1200">
        <v>3</v>
      </c>
      <c r="F1200">
        <v>44</v>
      </c>
      <c r="G1200">
        <v>5</v>
      </c>
      <c r="H1200">
        <v>5</v>
      </c>
      <c r="I1200" s="38">
        <v>5.2631578947368397E-2</v>
      </c>
      <c r="J1200">
        <v>0.77192982456140302</v>
      </c>
      <c r="K1200">
        <v>8.7719298245614002E-2</v>
      </c>
      <c r="L1200">
        <v>8.7719298245614002E-2</v>
      </c>
    </row>
    <row r="1201" spans="1:12">
      <c r="A1201" t="s">
        <v>422</v>
      </c>
      <c r="B1201">
        <v>9</v>
      </c>
      <c r="C1201">
        <v>35</v>
      </c>
      <c r="D1201">
        <v>83</v>
      </c>
      <c r="E1201">
        <v>1</v>
      </c>
      <c r="F1201">
        <v>44</v>
      </c>
      <c r="G1201">
        <v>28</v>
      </c>
      <c r="H1201">
        <v>10</v>
      </c>
      <c r="I1201" s="38">
        <v>1.20481927710843E-2</v>
      </c>
      <c r="J1201">
        <v>0.530120481927711</v>
      </c>
      <c r="K1201">
        <v>0.33734939759036098</v>
      </c>
      <c r="L1201">
        <v>0.120481927710843</v>
      </c>
    </row>
    <row r="1202" spans="1:12">
      <c r="A1202" t="s">
        <v>422</v>
      </c>
      <c r="B1202">
        <v>9</v>
      </c>
      <c r="C1202">
        <v>36</v>
      </c>
      <c r="D1202">
        <v>134</v>
      </c>
      <c r="E1202">
        <v>1</v>
      </c>
      <c r="F1202">
        <v>63</v>
      </c>
      <c r="G1202">
        <v>52</v>
      </c>
      <c r="H1202">
        <v>18</v>
      </c>
      <c r="I1202" s="38">
        <v>7.4626865671641798E-3</v>
      </c>
      <c r="J1202">
        <v>0.47014925373134298</v>
      </c>
      <c r="K1202">
        <v>0.38805970149253699</v>
      </c>
      <c r="L1202">
        <v>0.134328358208955</v>
      </c>
    </row>
    <row r="1203" spans="1:12">
      <c r="A1203" t="s">
        <v>422</v>
      </c>
      <c r="B1203">
        <v>9</v>
      </c>
      <c r="C1203">
        <v>37</v>
      </c>
      <c r="D1203">
        <v>195</v>
      </c>
      <c r="E1203">
        <v>3</v>
      </c>
      <c r="F1203">
        <v>91</v>
      </c>
      <c r="G1203">
        <v>66</v>
      </c>
      <c r="H1203">
        <v>35</v>
      </c>
      <c r="I1203" s="38">
        <v>1.5384615384615399E-2</v>
      </c>
      <c r="J1203">
        <v>0.46666666666666701</v>
      </c>
      <c r="K1203">
        <v>0.33846153846153798</v>
      </c>
      <c r="L1203">
        <v>0.17948717948717899</v>
      </c>
    </row>
    <row r="1204" spans="1:12">
      <c r="A1204" t="s">
        <v>422</v>
      </c>
      <c r="B1204">
        <v>9</v>
      </c>
      <c r="C1204">
        <v>38</v>
      </c>
      <c r="D1204">
        <v>1</v>
      </c>
      <c r="E1204">
        <v>0</v>
      </c>
      <c r="F1204">
        <v>1</v>
      </c>
      <c r="G1204">
        <v>0</v>
      </c>
      <c r="H1204">
        <v>0</v>
      </c>
      <c r="I1204" t="s">
        <v>38</v>
      </c>
      <c r="J1204" t="s">
        <v>38</v>
      </c>
      <c r="K1204" t="s">
        <v>38</v>
      </c>
      <c r="L1204" t="s">
        <v>38</v>
      </c>
    </row>
    <row r="1205" spans="1:12">
      <c r="A1205" t="s">
        <v>422</v>
      </c>
      <c r="B1205">
        <v>9</v>
      </c>
      <c r="C1205">
        <v>39</v>
      </c>
      <c r="D1205">
        <v>40</v>
      </c>
      <c r="E1205">
        <v>5</v>
      </c>
      <c r="F1205">
        <v>30</v>
      </c>
      <c r="G1205">
        <v>4</v>
      </c>
      <c r="H1205">
        <v>1</v>
      </c>
      <c r="I1205">
        <v>0.125</v>
      </c>
      <c r="J1205">
        <v>0.75</v>
      </c>
      <c r="K1205">
        <v>0.1</v>
      </c>
      <c r="L1205">
        <v>2.5000000000000001E-2</v>
      </c>
    </row>
    <row r="1206" spans="1:12">
      <c r="A1206" t="s">
        <v>422</v>
      </c>
      <c r="B1206">
        <v>9</v>
      </c>
      <c r="C1206">
        <v>40</v>
      </c>
      <c r="D1206">
        <v>10</v>
      </c>
      <c r="E1206">
        <v>0</v>
      </c>
      <c r="F1206">
        <v>7</v>
      </c>
      <c r="G1206">
        <v>2</v>
      </c>
      <c r="H1206">
        <v>1</v>
      </c>
      <c r="I1206">
        <v>0</v>
      </c>
      <c r="J1206">
        <v>0.7</v>
      </c>
      <c r="K1206">
        <v>0.2</v>
      </c>
      <c r="L1206">
        <v>0.1</v>
      </c>
    </row>
    <row r="1207" spans="1:12">
      <c r="A1207" t="s">
        <v>422</v>
      </c>
      <c r="B1207">
        <v>9</v>
      </c>
      <c r="C1207">
        <v>42</v>
      </c>
      <c r="D1207">
        <v>90</v>
      </c>
      <c r="E1207">
        <v>15</v>
      </c>
      <c r="F1207">
        <v>61</v>
      </c>
      <c r="G1207">
        <v>12</v>
      </c>
      <c r="H1207">
        <v>2</v>
      </c>
      <c r="I1207">
        <v>0.16666666666666699</v>
      </c>
      <c r="J1207">
        <v>0.67777777777777803</v>
      </c>
      <c r="K1207">
        <v>0.133333333333333</v>
      </c>
      <c r="L1207" s="38">
        <v>2.2222222222222199E-2</v>
      </c>
    </row>
    <row r="1208" spans="1:12">
      <c r="A1208" t="s">
        <v>422</v>
      </c>
      <c r="B1208">
        <v>9</v>
      </c>
      <c r="C1208">
        <v>43</v>
      </c>
      <c r="D1208">
        <v>13</v>
      </c>
      <c r="E1208">
        <v>2</v>
      </c>
      <c r="F1208">
        <v>9</v>
      </c>
      <c r="G1208">
        <v>2</v>
      </c>
      <c r="H1208">
        <v>0</v>
      </c>
      <c r="I1208">
        <v>0.15384615384615399</v>
      </c>
      <c r="J1208">
        <v>0.69230769230769196</v>
      </c>
      <c r="K1208">
        <v>0.15384615384615399</v>
      </c>
      <c r="L1208">
        <v>0</v>
      </c>
    </row>
    <row r="1209" spans="1:12">
      <c r="A1209" t="s">
        <v>422</v>
      </c>
      <c r="B1209">
        <v>9</v>
      </c>
      <c r="C1209">
        <v>44</v>
      </c>
      <c r="D1209">
        <v>20</v>
      </c>
      <c r="E1209">
        <v>3</v>
      </c>
      <c r="F1209">
        <v>11</v>
      </c>
      <c r="G1209">
        <v>6</v>
      </c>
      <c r="H1209">
        <v>0</v>
      </c>
      <c r="I1209">
        <v>0.15</v>
      </c>
      <c r="J1209">
        <v>0.55000000000000004</v>
      </c>
      <c r="K1209">
        <v>0.3</v>
      </c>
      <c r="L1209">
        <v>0</v>
      </c>
    </row>
    <row r="1210" spans="1:12">
      <c r="A1210" t="s">
        <v>422</v>
      </c>
      <c r="B1210">
        <v>9</v>
      </c>
      <c r="C1210">
        <v>45</v>
      </c>
      <c r="D1210">
        <v>62</v>
      </c>
      <c r="E1210">
        <v>1</v>
      </c>
      <c r="F1210">
        <v>17</v>
      </c>
      <c r="G1210">
        <v>27</v>
      </c>
      <c r="H1210">
        <v>17</v>
      </c>
      <c r="I1210" s="38">
        <v>1.6129032258064498E-2</v>
      </c>
      <c r="J1210">
        <v>0.27419354838709697</v>
      </c>
      <c r="K1210">
        <v>0.43548387096774199</v>
      </c>
      <c r="L1210">
        <v>0.27419354838709697</v>
      </c>
    </row>
    <row r="1211" spans="1:12">
      <c r="A1211" t="s">
        <v>422</v>
      </c>
      <c r="B1211">
        <v>9</v>
      </c>
      <c r="C1211">
        <v>46</v>
      </c>
      <c r="D1211">
        <v>14</v>
      </c>
      <c r="E1211">
        <v>1</v>
      </c>
      <c r="F1211">
        <v>8</v>
      </c>
      <c r="G1211">
        <v>4</v>
      </c>
      <c r="H1211">
        <v>1</v>
      </c>
      <c r="I1211" s="38">
        <v>7.1428571428571397E-2</v>
      </c>
      <c r="J1211">
        <v>0.57142857142857095</v>
      </c>
      <c r="K1211">
        <v>0.28571428571428598</v>
      </c>
      <c r="L1211" s="38">
        <v>7.1428571428571397E-2</v>
      </c>
    </row>
    <row r="1212" spans="1:12">
      <c r="A1212" t="s">
        <v>422</v>
      </c>
      <c r="B1212">
        <v>9</v>
      </c>
      <c r="C1212">
        <v>47</v>
      </c>
      <c r="D1212">
        <v>23</v>
      </c>
      <c r="E1212">
        <v>2</v>
      </c>
      <c r="F1212">
        <v>17</v>
      </c>
      <c r="G1212">
        <v>4</v>
      </c>
      <c r="H1212">
        <v>0</v>
      </c>
      <c r="I1212" s="38">
        <v>8.6956521739130405E-2</v>
      </c>
      <c r="J1212">
        <v>0.73913043478260898</v>
      </c>
      <c r="K1212">
        <v>0.173913043478261</v>
      </c>
      <c r="L1212">
        <v>0</v>
      </c>
    </row>
    <row r="1213" spans="1:12">
      <c r="A1213" t="s">
        <v>422</v>
      </c>
      <c r="B1213">
        <v>9</v>
      </c>
      <c r="C1213">
        <v>48</v>
      </c>
      <c r="D1213">
        <v>72</v>
      </c>
      <c r="E1213">
        <v>2</v>
      </c>
      <c r="F1213">
        <v>49</v>
      </c>
      <c r="G1213">
        <v>14</v>
      </c>
      <c r="H1213">
        <v>7</v>
      </c>
      <c r="I1213" s="38">
        <v>2.7777777777777801E-2</v>
      </c>
      <c r="J1213">
        <v>0.68055555555555602</v>
      </c>
      <c r="K1213">
        <v>0.194444444444444</v>
      </c>
      <c r="L1213" s="38">
        <v>9.7222222222222196E-2</v>
      </c>
    </row>
    <row r="1214" spans="1:12">
      <c r="A1214" t="s">
        <v>422</v>
      </c>
      <c r="B1214">
        <v>9</v>
      </c>
      <c r="C1214">
        <v>49</v>
      </c>
      <c r="D1214">
        <v>28</v>
      </c>
      <c r="E1214">
        <v>1</v>
      </c>
      <c r="F1214">
        <v>22</v>
      </c>
      <c r="G1214">
        <v>4</v>
      </c>
      <c r="H1214">
        <v>1</v>
      </c>
      <c r="I1214" s="38">
        <v>3.5714285714285698E-2</v>
      </c>
      <c r="J1214">
        <v>0.78571428571428603</v>
      </c>
      <c r="K1214">
        <v>0.14285714285714299</v>
      </c>
      <c r="L1214" s="38">
        <v>3.5714285714285698E-2</v>
      </c>
    </row>
    <row r="1215" spans="1:12">
      <c r="A1215" t="s">
        <v>422</v>
      </c>
      <c r="B1215">
        <v>9</v>
      </c>
      <c r="C1215">
        <v>50</v>
      </c>
      <c r="D1215">
        <v>12</v>
      </c>
      <c r="E1215">
        <v>0</v>
      </c>
      <c r="F1215">
        <v>7</v>
      </c>
      <c r="G1215">
        <v>4</v>
      </c>
      <c r="H1215">
        <v>1</v>
      </c>
      <c r="I1215">
        <v>0</v>
      </c>
      <c r="J1215">
        <v>0.58333333333333304</v>
      </c>
      <c r="K1215">
        <v>0.33333333333333298</v>
      </c>
      <c r="L1215" s="38">
        <v>8.3333333333333301E-2</v>
      </c>
    </row>
    <row r="1216" spans="1:12">
      <c r="A1216" t="s">
        <v>422</v>
      </c>
      <c r="B1216">
        <v>9</v>
      </c>
      <c r="C1216">
        <v>51</v>
      </c>
      <c r="D1216">
        <v>19</v>
      </c>
      <c r="E1216">
        <v>0</v>
      </c>
      <c r="F1216">
        <v>4</v>
      </c>
      <c r="G1216">
        <v>11</v>
      </c>
      <c r="H1216">
        <v>4</v>
      </c>
      <c r="I1216">
        <v>0</v>
      </c>
      <c r="J1216">
        <v>0.21052631578947401</v>
      </c>
      <c r="K1216">
        <v>0.57894736842105299</v>
      </c>
      <c r="L1216">
        <v>0.21052631578947401</v>
      </c>
    </row>
    <row r="1217" spans="1:12">
      <c r="A1217" t="s">
        <v>422</v>
      </c>
      <c r="B1217">
        <v>9</v>
      </c>
      <c r="C1217">
        <v>52</v>
      </c>
      <c r="D1217">
        <v>80</v>
      </c>
      <c r="E1217">
        <v>2</v>
      </c>
      <c r="F1217">
        <v>50</v>
      </c>
      <c r="G1217">
        <v>21</v>
      </c>
      <c r="H1217">
        <v>7</v>
      </c>
      <c r="I1217">
        <v>2.5000000000000001E-2</v>
      </c>
      <c r="J1217">
        <v>0.625</v>
      </c>
      <c r="K1217">
        <v>0.26250000000000001</v>
      </c>
      <c r="L1217">
        <v>8.7499999999999994E-2</v>
      </c>
    </row>
    <row r="1218" spans="1:12">
      <c r="A1218" t="s">
        <v>422</v>
      </c>
      <c r="B1218">
        <v>9</v>
      </c>
      <c r="C1218">
        <v>53</v>
      </c>
      <c r="D1218">
        <v>5</v>
      </c>
      <c r="E1218">
        <v>0</v>
      </c>
      <c r="F1218">
        <v>1</v>
      </c>
      <c r="G1218">
        <v>2</v>
      </c>
      <c r="H1218">
        <v>2</v>
      </c>
      <c r="I1218">
        <v>0</v>
      </c>
      <c r="J1218">
        <v>0.2</v>
      </c>
      <c r="K1218">
        <v>0.4</v>
      </c>
      <c r="L1218">
        <v>0.4</v>
      </c>
    </row>
    <row r="1219" spans="1:12">
      <c r="A1219" t="s">
        <v>422</v>
      </c>
      <c r="B1219">
        <v>9</v>
      </c>
      <c r="C1219">
        <v>54</v>
      </c>
      <c r="D1219">
        <v>25</v>
      </c>
      <c r="E1219">
        <v>0</v>
      </c>
      <c r="F1219">
        <v>5</v>
      </c>
      <c r="G1219">
        <v>10</v>
      </c>
      <c r="H1219">
        <v>10</v>
      </c>
      <c r="I1219">
        <v>0</v>
      </c>
      <c r="J1219">
        <v>0.2</v>
      </c>
      <c r="K1219">
        <v>0.4</v>
      </c>
      <c r="L1219">
        <v>0.4</v>
      </c>
    </row>
    <row r="1220" spans="1:12">
      <c r="A1220" t="s">
        <v>422</v>
      </c>
      <c r="B1220">
        <v>9</v>
      </c>
      <c r="C1220">
        <v>55</v>
      </c>
      <c r="D1220">
        <v>29</v>
      </c>
      <c r="E1220">
        <v>0</v>
      </c>
      <c r="F1220">
        <v>18</v>
      </c>
      <c r="G1220">
        <v>9</v>
      </c>
      <c r="H1220">
        <v>2</v>
      </c>
      <c r="I1220">
        <v>0</v>
      </c>
      <c r="J1220">
        <v>0.62068965517241403</v>
      </c>
      <c r="K1220">
        <v>0.31034482758620702</v>
      </c>
      <c r="L1220" s="38">
        <v>6.8965517241379296E-2</v>
      </c>
    </row>
    <row r="1221" spans="1:12">
      <c r="A1221" t="s">
        <v>422</v>
      </c>
      <c r="B1221">
        <v>9</v>
      </c>
      <c r="C1221">
        <v>56</v>
      </c>
      <c r="D1221">
        <v>16</v>
      </c>
      <c r="E1221">
        <v>1</v>
      </c>
      <c r="F1221">
        <v>9</v>
      </c>
      <c r="G1221">
        <v>6</v>
      </c>
      <c r="H1221">
        <v>0</v>
      </c>
      <c r="I1221">
        <v>6.25E-2</v>
      </c>
      <c r="J1221">
        <v>0.5625</v>
      </c>
      <c r="K1221">
        <v>0.375</v>
      </c>
      <c r="L1221">
        <v>0</v>
      </c>
    </row>
    <row r="1222" spans="1:12">
      <c r="A1222" t="s">
        <v>422</v>
      </c>
      <c r="B1222">
        <v>9</v>
      </c>
      <c r="C1222">
        <v>98</v>
      </c>
      <c r="D1222">
        <v>81</v>
      </c>
      <c r="E1222">
        <v>3</v>
      </c>
      <c r="F1222">
        <v>64</v>
      </c>
      <c r="G1222">
        <v>13</v>
      </c>
      <c r="H1222">
        <v>1</v>
      </c>
      <c r="I1222">
        <v>3.7037037037037E-2</v>
      </c>
      <c r="J1222">
        <v>0.79012345679012297</v>
      </c>
      <c r="K1222">
        <v>0.16049382716049401</v>
      </c>
      <c r="L1222" s="38">
        <v>1.2345679012345699E-2</v>
      </c>
    </row>
    <row r="1223" spans="1:12">
      <c r="A1223" t="s">
        <v>422</v>
      </c>
      <c r="B1223">
        <v>10</v>
      </c>
      <c r="C1223">
        <v>2</v>
      </c>
      <c r="D1223">
        <v>39</v>
      </c>
      <c r="E1223">
        <v>0</v>
      </c>
      <c r="F1223">
        <v>33</v>
      </c>
      <c r="G1223">
        <v>6</v>
      </c>
      <c r="H1223">
        <v>0</v>
      </c>
      <c r="I1223">
        <v>0</v>
      </c>
      <c r="J1223">
        <v>0.84615384615384603</v>
      </c>
      <c r="K1223">
        <v>0.15384615384615399</v>
      </c>
      <c r="L1223">
        <v>0</v>
      </c>
    </row>
    <row r="1224" spans="1:12">
      <c r="A1224" t="s">
        <v>422</v>
      </c>
      <c r="B1224">
        <v>10</v>
      </c>
      <c r="C1224">
        <v>3</v>
      </c>
      <c r="D1224">
        <v>38</v>
      </c>
      <c r="E1224">
        <v>2</v>
      </c>
      <c r="F1224">
        <v>22</v>
      </c>
      <c r="G1224">
        <v>12</v>
      </c>
      <c r="H1224">
        <v>2</v>
      </c>
      <c r="I1224" s="38">
        <v>5.2631578947368397E-2</v>
      </c>
      <c r="J1224">
        <v>0.57894736842105299</v>
      </c>
      <c r="K1224">
        <v>0.31578947368421101</v>
      </c>
      <c r="L1224" s="38">
        <v>5.2631578947368397E-2</v>
      </c>
    </row>
    <row r="1225" spans="1:12">
      <c r="A1225" t="s">
        <v>422</v>
      </c>
      <c r="B1225">
        <v>10</v>
      </c>
      <c r="C1225">
        <v>4</v>
      </c>
      <c r="D1225">
        <v>3</v>
      </c>
      <c r="E1225">
        <v>0</v>
      </c>
      <c r="F1225">
        <v>0</v>
      </c>
      <c r="G1225">
        <v>2</v>
      </c>
      <c r="H1225">
        <v>1</v>
      </c>
      <c r="I1225" t="s">
        <v>38</v>
      </c>
      <c r="J1225" t="s">
        <v>38</v>
      </c>
      <c r="K1225" t="s">
        <v>38</v>
      </c>
      <c r="L1225" t="s">
        <v>38</v>
      </c>
    </row>
    <row r="1226" spans="1:12">
      <c r="A1226" t="s">
        <v>422</v>
      </c>
      <c r="B1226">
        <v>10</v>
      </c>
      <c r="C1226">
        <v>5</v>
      </c>
      <c r="D1226">
        <v>3467</v>
      </c>
      <c r="E1226">
        <v>123</v>
      </c>
      <c r="F1226">
        <v>2660</v>
      </c>
      <c r="G1226">
        <v>537</v>
      </c>
      <c r="H1226">
        <v>147</v>
      </c>
      <c r="I1226" s="38">
        <v>3.5477357946351297E-2</v>
      </c>
      <c r="J1226">
        <v>0.76723391981540201</v>
      </c>
      <c r="K1226">
        <v>0.15488895298529001</v>
      </c>
      <c r="L1226" s="38">
        <v>4.2399769252956403E-2</v>
      </c>
    </row>
    <row r="1227" spans="1:12">
      <c r="A1227" t="s">
        <v>422</v>
      </c>
      <c r="B1227">
        <v>10</v>
      </c>
      <c r="C1227">
        <v>6</v>
      </c>
      <c r="D1227">
        <v>29</v>
      </c>
      <c r="E1227">
        <v>0</v>
      </c>
      <c r="F1227">
        <v>21</v>
      </c>
      <c r="G1227">
        <v>8</v>
      </c>
      <c r="H1227">
        <v>0</v>
      </c>
      <c r="I1227">
        <v>0</v>
      </c>
      <c r="J1227">
        <v>0.72413793103448298</v>
      </c>
      <c r="K1227">
        <v>0.27586206896551702</v>
      </c>
      <c r="L1227">
        <v>0</v>
      </c>
    </row>
    <row r="1228" spans="1:12">
      <c r="A1228" t="s">
        <v>422</v>
      </c>
      <c r="B1228">
        <v>10</v>
      </c>
      <c r="C1228">
        <v>7</v>
      </c>
      <c r="D1228">
        <v>93</v>
      </c>
      <c r="E1228">
        <v>0</v>
      </c>
      <c r="F1228">
        <v>55</v>
      </c>
      <c r="G1228">
        <v>31</v>
      </c>
      <c r="H1228">
        <v>7</v>
      </c>
      <c r="I1228">
        <v>0</v>
      </c>
      <c r="J1228">
        <v>0.59139784946236595</v>
      </c>
      <c r="K1228">
        <v>0.33333333333333298</v>
      </c>
      <c r="L1228" s="38">
        <v>7.5268817204301106E-2</v>
      </c>
    </row>
    <row r="1229" spans="1:12">
      <c r="A1229" t="s">
        <v>422</v>
      </c>
      <c r="B1229">
        <v>10</v>
      </c>
      <c r="C1229">
        <v>8</v>
      </c>
      <c r="D1229">
        <v>6</v>
      </c>
      <c r="E1229">
        <v>0</v>
      </c>
      <c r="F1229">
        <v>6</v>
      </c>
      <c r="G1229">
        <v>0</v>
      </c>
      <c r="H1229">
        <v>0</v>
      </c>
      <c r="I1229" t="s">
        <v>38</v>
      </c>
      <c r="J1229" t="s">
        <v>39</v>
      </c>
      <c r="K1229" t="s">
        <v>38</v>
      </c>
      <c r="L1229" t="s">
        <v>38</v>
      </c>
    </row>
    <row r="1230" spans="1:12">
      <c r="A1230" t="s">
        <v>422</v>
      </c>
      <c r="B1230">
        <v>10</v>
      </c>
      <c r="C1230">
        <v>9</v>
      </c>
      <c r="D1230">
        <v>11</v>
      </c>
      <c r="E1230">
        <v>0</v>
      </c>
      <c r="F1230">
        <v>5</v>
      </c>
      <c r="G1230">
        <v>4</v>
      </c>
      <c r="H1230">
        <v>2</v>
      </c>
      <c r="I1230">
        <v>0</v>
      </c>
      <c r="J1230">
        <v>0.45454545454545497</v>
      </c>
      <c r="K1230">
        <v>0.36363636363636398</v>
      </c>
      <c r="L1230">
        <v>0.18181818181818199</v>
      </c>
    </row>
    <row r="1231" spans="1:12">
      <c r="A1231" t="s">
        <v>422</v>
      </c>
      <c r="B1231">
        <v>10</v>
      </c>
      <c r="C1231">
        <v>10</v>
      </c>
      <c r="D1231">
        <v>14</v>
      </c>
      <c r="E1231">
        <v>1</v>
      </c>
      <c r="F1231">
        <v>10</v>
      </c>
      <c r="G1231">
        <v>2</v>
      </c>
      <c r="H1231">
        <v>1</v>
      </c>
      <c r="I1231" s="38">
        <v>7.1428571428571397E-2</v>
      </c>
      <c r="J1231">
        <v>0.71428571428571397</v>
      </c>
      <c r="K1231">
        <v>0.14285714285714299</v>
      </c>
      <c r="L1231" s="38">
        <v>7.1428571428571397E-2</v>
      </c>
    </row>
    <row r="1232" spans="1:12">
      <c r="A1232" t="s">
        <v>422</v>
      </c>
      <c r="B1232">
        <v>10</v>
      </c>
      <c r="C1232">
        <v>11</v>
      </c>
      <c r="D1232">
        <v>42</v>
      </c>
      <c r="E1232">
        <v>6</v>
      </c>
      <c r="F1232">
        <v>33</v>
      </c>
      <c r="G1232">
        <v>3</v>
      </c>
      <c r="H1232">
        <v>0</v>
      </c>
      <c r="I1232">
        <v>0.14285714285714299</v>
      </c>
      <c r="J1232">
        <v>0.78571428571428603</v>
      </c>
      <c r="K1232" s="38">
        <v>7.1428571428571397E-2</v>
      </c>
      <c r="L1232">
        <v>0</v>
      </c>
    </row>
    <row r="1233" spans="1:12">
      <c r="A1233" t="s">
        <v>422</v>
      </c>
      <c r="B1233">
        <v>10</v>
      </c>
      <c r="C1233">
        <v>12</v>
      </c>
      <c r="D1233">
        <v>31</v>
      </c>
      <c r="E1233">
        <v>2</v>
      </c>
      <c r="F1233">
        <v>25</v>
      </c>
      <c r="G1233">
        <v>3</v>
      </c>
      <c r="H1233">
        <v>1</v>
      </c>
      <c r="I1233" s="38">
        <v>6.4516129032258104E-2</v>
      </c>
      <c r="J1233">
        <v>0.80645161290322598</v>
      </c>
      <c r="K1233" s="38">
        <v>9.6774193548387094E-2</v>
      </c>
      <c r="L1233">
        <v>3.2258064516128997E-2</v>
      </c>
    </row>
    <row r="1234" spans="1:12">
      <c r="A1234" t="s">
        <v>422</v>
      </c>
      <c r="B1234">
        <v>10</v>
      </c>
      <c r="C1234">
        <v>13</v>
      </c>
      <c r="D1234">
        <v>37</v>
      </c>
      <c r="E1234">
        <v>1</v>
      </c>
      <c r="F1234">
        <v>27</v>
      </c>
      <c r="G1234">
        <v>8</v>
      </c>
      <c r="H1234">
        <v>1</v>
      </c>
      <c r="I1234">
        <v>2.7027027027027001E-2</v>
      </c>
      <c r="J1234">
        <v>0.72972972972973005</v>
      </c>
      <c r="K1234">
        <v>0.21621621621621601</v>
      </c>
      <c r="L1234">
        <v>2.7027027027027001E-2</v>
      </c>
    </row>
    <row r="1235" spans="1:12">
      <c r="A1235" t="s">
        <v>422</v>
      </c>
      <c r="B1235">
        <v>10</v>
      </c>
      <c r="C1235">
        <v>14</v>
      </c>
      <c r="D1235">
        <v>81</v>
      </c>
      <c r="E1235">
        <v>0</v>
      </c>
      <c r="F1235">
        <v>57</v>
      </c>
      <c r="G1235">
        <v>23</v>
      </c>
      <c r="H1235">
        <v>1</v>
      </c>
      <c r="I1235">
        <v>0</v>
      </c>
      <c r="J1235">
        <v>0.70370370370370405</v>
      </c>
      <c r="K1235">
        <v>0.28395061728395099</v>
      </c>
      <c r="L1235" s="38">
        <v>1.2345679012345699E-2</v>
      </c>
    </row>
    <row r="1236" spans="1:12">
      <c r="A1236" t="s">
        <v>422</v>
      </c>
      <c r="B1236">
        <v>10</v>
      </c>
      <c r="C1236">
        <v>15</v>
      </c>
      <c r="D1236">
        <v>40</v>
      </c>
      <c r="E1236">
        <v>0</v>
      </c>
      <c r="F1236">
        <v>22</v>
      </c>
      <c r="G1236">
        <v>13</v>
      </c>
      <c r="H1236">
        <v>5</v>
      </c>
      <c r="I1236">
        <v>0</v>
      </c>
      <c r="J1236">
        <v>0.55000000000000004</v>
      </c>
      <c r="K1236">
        <v>0.32500000000000001</v>
      </c>
      <c r="L1236">
        <v>0.125</v>
      </c>
    </row>
    <row r="1237" spans="1:12">
      <c r="A1237" t="s">
        <v>422</v>
      </c>
      <c r="B1237">
        <v>10</v>
      </c>
      <c r="C1237">
        <v>16</v>
      </c>
      <c r="D1237">
        <v>1068</v>
      </c>
      <c r="E1237">
        <v>38</v>
      </c>
      <c r="F1237">
        <v>842</v>
      </c>
      <c r="G1237">
        <v>157</v>
      </c>
      <c r="H1237">
        <v>31</v>
      </c>
      <c r="I1237" s="38">
        <v>3.5580524344569299E-2</v>
      </c>
      <c r="J1237">
        <v>0.78838951310861405</v>
      </c>
      <c r="K1237">
        <v>0.147003745318352</v>
      </c>
      <c r="L1237" s="38">
        <v>2.90262172284644E-2</v>
      </c>
    </row>
    <row r="1238" spans="1:12">
      <c r="A1238" t="s">
        <v>422</v>
      </c>
      <c r="B1238">
        <v>10</v>
      </c>
      <c r="C1238">
        <v>17</v>
      </c>
      <c r="D1238">
        <v>216</v>
      </c>
      <c r="E1238">
        <v>11</v>
      </c>
      <c r="F1238">
        <v>170</v>
      </c>
      <c r="G1238">
        <v>27</v>
      </c>
      <c r="H1238">
        <v>8</v>
      </c>
      <c r="I1238" s="38">
        <v>5.0925925925925902E-2</v>
      </c>
      <c r="J1238">
        <v>0.78703703703703698</v>
      </c>
      <c r="K1238">
        <v>0.125</v>
      </c>
      <c r="L1238">
        <v>3.7037037037037E-2</v>
      </c>
    </row>
    <row r="1239" spans="1:12">
      <c r="A1239" t="s">
        <v>422</v>
      </c>
      <c r="B1239">
        <v>10</v>
      </c>
      <c r="C1239">
        <v>18</v>
      </c>
      <c r="D1239">
        <v>18</v>
      </c>
      <c r="E1239">
        <v>0</v>
      </c>
      <c r="F1239">
        <v>17</v>
      </c>
      <c r="G1239">
        <v>1</v>
      </c>
      <c r="H1239">
        <v>0</v>
      </c>
      <c r="I1239">
        <v>0</v>
      </c>
      <c r="J1239" t="s">
        <v>46</v>
      </c>
      <c r="K1239" s="38" t="s">
        <v>45</v>
      </c>
      <c r="L1239">
        <v>0</v>
      </c>
    </row>
    <row r="1240" spans="1:12">
      <c r="A1240" t="s">
        <v>422</v>
      </c>
      <c r="B1240">
        <v>10</v>
      </c>
      <c r="C1240">
        <v>19</v>
      </c>
      <c r="D1240">
        <v>13</v>
      </c>
      <c r="E1240">
        <v>0</v>
      </c>
      <c r="F1240">
        <v>9</v>
      </c>
      <c r="G1240">
        <v>3</v>
      </c>
      <c r="H1240">
        <v>1</v>
      </c>
      <c r="I1240">
        <v>0</v>
      </c>
      <c r="J1240">
        <v>0.69230769230769196</v>
      </c>
      <c r="K1240">
        <v>0.230769230769231</v>
      </c>
      <c r="L1240" s="38">
        <v>7.69230769230769E-2</v>
      </c>
    </row>
    <row r="1241" spans="1:12">
      <c r="A1241" t="s">
        <v>422</v>
      </c>
      <c r="B1241">
        <v>10</v>
      </c>
      <c r="C1241">
        <v>20</v>
      </c>
      <c r="D1241">
        <v>4</v>
      </c>
      <c r="E1241">
        <v>0</v>
      </c>
      <c r="F1241">
        <v>4</v>
      </c>
      <c r="G1241">
        <v>0</v>
      </c>
      <c r="H1241">
        <v>0</v>
      </c>
      <c r="I1241" t="s">
        <v>38</v>
      </c>
      <c r="J1241" t="s">
        <v>38</v>
      </c>
      <c r="K1241" t="s">
        <v>38</v>
      </c>
      <c r="L1241" t="s">
        <v>38</v>
      </c>
    </row>
    <row r="1242" spans="1:12">
      <c r="A1242" t="s">
        <v>422</v>
      </c>
      <c r="B1242">
        <v>10</v>
      </c>
      <c r="C1242">
        <v>21</v>
      </c>
      <c r="D1242">
        <v>22</v>
      </c>
      <c r="E1242">
        <v>0</v>
      </c>
      <c r="F1242">
        <v>13</v>
      </c>
      <c r="G1242">
        <v>8</v>
      </c>
      <c r="H1242">
        <v>1</v>
      </c>
      <c r="I1242">
        <v>0</v>
      </c>
      <c r="J1242">
        <v>0.59090909090909105</v>
      </c>
      <c r="K1242">
        <v>0.36363636363636398</v>
      </c>
      <c r="L1242" s="38">
        <v>4.5454545454545497E-2</v>
      </c>
    </row>
    <row r="1243" spans="1:12">
      <c r="A1243" t="s">
        <v>422</v>
      </c>
      <c r="B1243">
        <v>10</v>
      </c>
      <c r="C1243">
        <v>22</v>
      </c>
      <c r="D1243">
        <v>403</v>
      </c>
      <c r="E1243">
        <v>5</v>
      </c>
      <c r="F1243">
        <v>308</v>
      </c>
      <c r="G1243">
        <v>72</v>
      </c>
      <c r="H1243">
        <v>18</v>
      </c>
      <c r="I1243" s="38">
        <v>1.2406947890818899E-2</v>
      </c>
      <c r="J1243">
        <v>0.76426799007444202</v>
      </c>
      <c r="K1243">
        <v>0.178660049627792</v>
      </c>
      <c r="L1243" s="38">
        <v>4.4665012406947903E-2</v>
      </c>
    </row>
    <row r="1244" spans="1:12">
      <c r="A1244" t="s">
        <v>422</v>
      </c>
      <c r="B1244">
        <v>10</v>
      </c>
      <c r="C1244">
        <v>23</v>
      </c>
      <c r="D1244">
        <v>8</v>
      </c>
      <c r="E1244">
        <v>0</v>
      </c>
      <c r="F1244">
        <v>7</v>
      </c>
      <c r="G1244">
        <v>1</v>
      </c>
      <c r="H1244">
        <v>0</v>
      </c>
      <c r="I1244">
        <v>0</v>
      </c>
      <c r="J1244" t="s">
        <v>51</v>
      </c>
      <c r="K1244" t="s">
        <v>50</v>
      </c>
      <c r="L1244">
        <v>0</v>
      </c>
    </row>
    <row r="1245" spans="1:12">
      <c r="A1245" t="s">
        <v>422</v>
      </c>
      <c r="B1245">
        <v>10</v>
      </c>
      <c r="C1245">
        <v>24</v>
      </c>
      <c r="D1245">
        <v>752</v>
      </c>
      <c r="E1245">
        <v>19</v>
      </c>
      <c r="F1245">
        <v>609</v>
      </c>
      <c r="G1245">
        <v>99</v>
      </c>
      <c r="H1245">
        <v>25</v>
      </c>
      <c r="I1245" s="38">
        <v>2.5265957446808499E-2</v>
      </c>
      <c r="J1245">
        <v>0.80984042553191504</v>
      </c>
      <c r="K1245">
        <v>0.131648936170213</v>
      </c>
      <c r="L1245" s="38">
        <v>3.3244680851063801E-2</v>
      </c>
    </row>
    <row r="1246" spans="1:12">
      <c r="A1246" t="s">
        <v>422</v>
      </c>
      <c r="B1246">
        <v>10</v>
      </c>
      <c r="C1246">
        <v>25</v>
      </c>
      <c r="D1246">
        <v>171</v>
      </c>
      <c r="E1246">
        <v>8</v>
      </c>
      <c r="F1246">
        <v>134</v>
      </c>
      <c r="G1246">
        <v>21</v>
      </c>
      <c r="H1246">
        <v>8</v>
      </c>
      <c r="I1246" s="38">
        <v>4.6783625730994101E-2</v>
      </c>
      <c r="J1246">
        <v>0.783625730994152</v>
      </c>
      <c r="K1246">
        <v>0.12280701754386</v>
      </c>
      <c r="L1246" s="38">
        <v>4.6783625730994101E-2</v>
      </c>
    </row>
    <row r="1247" spans="1:12">
      <c r="A1247" t="s">
        <v>422</v>
      </c>
      <c r="B1247">
        <v>10</v>
      </c>
      <c r="C1247">
        <v>27</v>
      </c>
      <c r="D1247">
        <v>13</v>
      </c>
      <c r="E1247">
        <v>2</v>
      </c>
      <c r="F1247">
        <v>8</v>
      </c>
      <c r="G1247">
        <v>2</v>
      </c>
      <c r="H1247">
        <v>1</v>
      </c>
      <c r="I1247">
        <v>0.15384615384615399</v>
      </c>
      <c r="J1247">
        <v>0.61538461538461497</v>
      </c>
      <c r="K1247">
        <v>0.15384615384615399</v>
      </c>
      <c r="L1247" s="38">
        <v>7.69230769230769E-2</v>
      </c>
    </row>
    <row r="1248" spans="1:12">
      <c r="A1248" t="s">
        <v>422</v>
      </c>
      <c r="B1248">
        <v>10</v>
      </c>
      <c r="C1248">
        <v>28</v>
      </c>
      <c r="D1248">
        <v>212</v>
      </c>
      <c r="E1248">
        <v>5</v>
      </c>
      <c r="F1248">
        <v>178</v>
      </c>
      <c r="G1248">
        <v>25</v>
      </c>
      <c r="H1248">
        <v>4</v>
      </c>
      <c r="I1248" s="38">
        <v>2.3584905660377398E-2</v>
      </c>
      <c r="J1248">
        <v>0.839622641509434</v>
      </c>
      <c r="K1248">
        <v>0.117924528301887</v>
      </c>
      <c r="L1248" s="38">
        <v>1.88679245283019E-2</v>
      </c>
    </row>
    <row r="1249" spans="1:12">
      <c r="A1249" t="s">
        <v>422</v>
      </c>
      <c r="B1249">
        <v>10</v>
      </c>
      <c r="C1249">
        <v>29</v>
      </c>
      <c r="D1249">
        <v>25</v>
      </c>
      <c r="E1249">
        <v>0</v>
      </c>
      <c r="F1249">
        <v>16</v>
      </c>
      <c r="G1249">
        <v>6</v>
      </c>
      <c r="H1249">
        <v>3</v>
      </c>
      <c r="I1249">
        <v>0</v>
      </c>
      <c r="J1249">
        <v>0.64</v>
      </c>
      <c r="K1249">
        <v>0.24</v>
      </c>
      <c r="L1249">
        <v>0.12</v>
      </c>
    </row>
    <row r="1250" spans="1:12">
      <c r="A1250" t="s">
        <v>422</v>
      </c>
      <c r="B1250">
        <v>10</v>
      </c>
      <c r="C1250">
        <v>30</v>
      </c>
      <c r="D1250">
        <v>27</v>
      </c>
      <c r="E1250">
        <v>2</v>
      </c>
      <c r="F1250">
        <v>14</v>
      </c>
      <c r="G1250">
        <v>10</v>
      </c>
      <c r="H1250">
        <v>1</v>
      </c>
      <c r="I1250" s="38">
        <v>7.4074074074074098E-2</v>
      </c>
      <c r="J1250">
        <v>0.51851851851851805</v>
      </c>
      <c r="K1250">
        <v>0.37037037037037002</v>
      </c>
      <c r="L1250">
        <v>3.7037037037037E-2</v>
      </c>
    </row>
    <row r="1251" spans="1:12">
      <c r="A1251" t="s">
        <v>422</v>
      </c>
      <c r="B1251">
        <v>10</v>
      </c>
      <c r="C1251">
        <v>31</v>
      </c>
      <c r="D1251">
        <v>169</v>
      </c>
      <c r="E1251">
        <v>1</v>
      </c>
      <c r="F1251">
        <v>116</v>
      </c>
      <c r="G1251">
        <v>40</v>
      </c>
      <c r="H1251">
        <v>12</v>
      </c>
      <c r="I1251" s="38">
        <v>5.9171597633136102E-3</v>
      </c>
      <c r="J1251">
        <v>0.68639053254437898</v>
      </c>
      <c r="K1251">
        <v>0.23668639053254401</v>
      </c>
      <c r="L1251" s="38">
        <v>7.1005917159763302E-2</v>
      </c>
    </row>
    <row r="1252" spans="1:12">
      <c r="A1252" t="s">
        <v>422</v>
      </c>
      <c r="B1252">
        <v>10</v>
      </c>
      <c r="C1252">
        <v>32</v>
      </c>
      <c r="D1252">
        <v>130</v>
      </c>
      <c r="E1252">
        <v>0</v>
      </c>
      <c r="F1252">
        <v>47</v>
      </c>
      <c r="G1252">
        <v>60</v>
      </c>
      <c r="H1252">
        <v>23</v>
      </c>
      <c r="I1252">
        <v>0</v>
      </c>
      <c r="J1252">
        <v>0.36153846153846197</v>
      </c>
      <c r="K1252">
        <v>0.46153846153846201</v>
      </c>
      <c r="L1252">
        <v>0.17692307692307699</v>
      </c>
    </row>
    <row r="1253" spans="1:12">
      <c r="A1253" t="s">
        <v>422</v>
      </c>
      <c r="B1253">
        <v>10</v>
      </c>
      <c r="C1253">
        <v>33</v>
      </c>
      <c r="D1253">
        <v>1191</v>
      </c>
      <c r="E1253">
        <v>25</v>
      </c>
      <c r="F1253">
        <v>945</v>
      </c>
      <c r="G1253">
        <v>192</v>
      </c>
      <c r="H1253">
        <v>29</v>
      </c>
      <c r="I1253" s="38">
        <v>2.0990764063811899E-2</v>
      </c>
      <c r="J1253">
        <v>0.79345088161209099</v>
      </c>
      <c r="K1253">
        <v>0.16120906801007601</v>
      </c>
      <c r="L1253" s="38">
        <v>2.4349286314021799E-2</v>
      </c>
    </row>
    <row r="1254" spans="1:12">
      <c r="A1254" t="s">
        <v>422</v>
      </c>
      <c r="B1254">
        <v>10</v>
      </c>
      <c r="C1254">
        <v>34</v>
      </c>
      <c r="D1254">
        <v>53</v>
      </c>
      <c r="E1254">
        <v>1</v>
      </c>
      <c r="F1254">
        <v>42</v>
      </c>
      <c r="G1254">
        <v>10</v>
      </c>
      <c r="H1254">
        <v>0</v>
      </c>
      <c r="I1254" s="38">
        <v>1.88679245283019E-2</v>
      </c>
      <c r="J1254">
        <v>0.79245283018867896</v>
      </c>
      <c r="K1254">
        <v>0.18867924528301899</v>
      </c>
      <c r="L1254">
        <v>0</v>
      </c>
    </row>
    <row r="1255" spans="1:12">
      <c r="A1255" t="s">
        <v>422</v>
      </c>
      <c r="B1255">
        <v>10</v>
      </c>
      <c r="C1255">
        <v>35</v>
      </c>
      <c r="D1255">
        <v>63</v>
      </c>
      <c r="E1255">
        <v>2</v>
      </c>
      <c r="F1255">
        <v>43</v>
      </c>
      <c r="G1255">
        <v>14</v>
      </c>
      <c r="H1255">
        <v>4</v>
      </c>
      <c r="I1255" s="38">
        <v>3.1746031746031703E-2</v>
      </c>
      <c r="J1255">
        <v>0.682539682539683</v>
      </c>
      <c r="K1255">
        <v>0.22222222222222199</v>
      </c>
      <c r="L1255" s="38">
        <v>6.3492063492063502E-2</v>
      </c>
    </row>
    <row r="1256" spans="1:12">
      <c r="A1256" t="s">
        <v>422</v>
      </c>
      <c r="B1256">
        <v>10</v>
      </c>
      <c r="C1256">
        <v>36</v>
      </c>
      <c r="D1256">
        <v>133</v>
      </c>
      <c r="E1256">
        <v>1</v>
      </c>
      <c r="F1256">
        <v>77</v>
      </c>
      <c r="G1256">
        <v>41</v>
      </c>
      <c r="H1256">
        <v>14</v>
      </c>
      <c r="I1256" s="38">
        <v>7.5187969924812E-3</v>
      </c>
      <c r="J1256">
        <v>0.57894736842105299</v>
      </c>
      <c r="K1256">
        <v>0.30827067669172897</v>
      </c>
      <c r="L1256">
        <v>0.105263157894737</v>
      </c>
    </row>
    <row r="1257" spans="1:12">
      <c r="A1257" t="s">
        <v>422</v>
      </c>
      <c r="B1257">
        <v>10</v>
      </c>
      <c r="C1257">
        <v>37</v>
      </c>
      <c r="D1257">
        <v>140</v>
      </c>
      <c r="E1257">
        <v>1</v>
      </c>
      <c r="F1257">
        <v>77</v>
      </c>
      <c r="G1257">
        <v>50</v>
      </c>
      <c r="H1257">
        <v>12</v>
      </c>
      <c r="I1257" s="38">
        <v>7.14285714285714E-3</v>
      </c>
      <c r="J1257">
        <v>0.55000000000000004</v>
      </c>
      <c r="K1257">
        <v>0.35714285714285698</v>
      </c>
      <c r="L1257" s="38">
        <v>8.5714285714285701E-2</v>
      </c>
    </row>
    <row r="1258" spans="1:12">
      <c r="A1258" t="s">
        <v>422</v>
      </c>
      <c r="B1258">
        <v>10</v>
      </c>
      <c r="C1258">
        <v>38</v>
      </c>
      <c r="D1258">
        <v>1</v>
      </c>
      <c r="E1258">
        <v>0</v>
      </c>
      <c r="F1258">
        <v>0</v>
      </c>
      <c r="G1258">
        <v>0</v>
      </c>
      <c r="H1258">
        <v>1</v>
      </c>
      <c r="I1258" t="s">
        <v>38</v>
      </c>
      <c r="J1258" t="s">
        <v>38</v>
      </c>
      <c r="K1258" t="s">
        <v>38</v>
      </c>
      <c r="L1258" t="s">
        <v>38</v>
      </c>
    </row>
    <row r="1259" spans="1:12">
      <c r="A1259" t="s">
        <v>422</v>
      </c>
      <c r="B1259">
        <v>10</v>
      </c>
      <c r="C1259">
        <v>39</v>
      </c>
      <c r="D1259">
        <v>51</v>
      </c>
      <c r="E1259">
        <v>2</v>
      </c>
      <c r="F1259">
        <v>46</v>
      </c>
      <c r="G1259">
        <v>2</v>
      </c>
      <c r="H1259">
        <v>1</v>
      </c>
      <c r="I1259" s="38">
        <v>3.9215686274509803E-2</v>
      </c>
      <c r="J1259">
        <v>0.90196078431372595</v>
      </c>
      <c r="K1259" s="38">
        <v>3.9215686274509803E-2</v>
      </c>
      <c r="L1259" s="38">
        <v>1.9607843137254902E-2</v>
      </c>
    </row>
    <row r="1260" spans="1:12">
      <c r="A1260" t="s">
        <v>422</v>
      </c>
      <c r="B1260">
        <v>10</v>
      </c>
      <c r="C1260">
        <v>40</v>
      </c>
      <c r="D1260">
        <v>10</v>
      </c>
      <c r="E1260">
        <v>0</v>
      </c>
      <c r="F1260">
        <v>9</v>
      </c>
      <c r="G1260">
        <v>1</v>
      </c>
      <c r="H1260">
        <v>0</v>
      </c>
      <c r="I1260">
        <v>0</v>
      </c>
      <c r="J1260" t="s">
        <v>46</v>
      </c>
      <c r="K1260" t="s">
        <v>45</v>
      </c>
      <c r="L1260">
        <v>0</v>
      </c>
    </row>
    <row r="1261" spans="1:12">
      <c r="A1261" t="s">
        <v>422</v>
      </c>
      <c r="B1261">
        <v>10</v>
      </c>
      <c r="C1261">
        <v>42</v>
      </c>
      <c r="D1261">
        <v>102</v>
      </c>
      <c r="E1261">
        <v>1</v>
      </c>
      <c r="F1261">
        <v>89</v>
      </c>
      <c r="G1261">
        <v>10</v>
      </c>
      <c r="H1261">
        <v>2</v>
      </c>
      <c r="I1261" s="38">
        <v>9.8039215686274508E-3</v>
      </c>
      <c r="J1261">
        <v>0.87254901960784303</v>
      </c>
      <c r="K1261" s="38">
        <v>9.8039215686274495E-2</v>
      </c>
      <c r="L1261" s="38">
        <v>1.9607843137254902E-2</v>
      </c>
    </row>
    <row r="1262" spans="1:12">
      <c r="A1262" t="s">
        <v>422</v>
      </c>
      <c r="B1262">
        <v>10</v>
      </c>
      <c r="C1262">
        <v>43</v>
      </c>
      <c r="D1262">
        <v>6</v>
      </c>
      <c r="E1262">
        <v>0</v>
      </c>
      <c r="F1262">
        <v>4</v>
      </c>
      <c r="G1262">
        <v>2</v>
      </c>
      <c r="H1262">
        <v>0</v>
      </c>
      <c r="I1262">
        <v>0</v>
      </c>
      <c r="J1262" t="s">
        <v>39</v>
      </c>
      <c r="K1262" t="s">
        <v>40</v>
      </c>
      <c r="L1262">
        <v>0</v>
      </c>
    </row>
    <row r="1263" spans="1:12">
      <c r="A1263" t="s">
        <v>422</v>
      </c>
      <c r="B1263">
        <v>10</v>
      </c>
      <c r="C1263">
        <v>44</v>
      </c>
      <c r="D1263">
        <v>19</v>
      </c>
      <c r="E1263">
        <v>0</v>
      </c>
      <c r="F1263">
        <v>14</v>
      </c>
      <c r="G1263">
        <v>5</v>
      </c>
      <c r="H1263">
        <v>0</v>
      </c>
      <c r="I1263">
        <v>0</v>
      </c>
      <c r="J1263">
        <v>0.73684210526315796</v>
      </c>
      <c r="K1263">
        <v>0.26315789473684198</v>
      </c>
      <c r="L1263">
        <v>0</v>
      </c>
    </row>
    <row r="1264" spans="1:12">
      <c r="A1264" t="s">
        <v>422</v>
      </c>
      <c r="B1264">
        <v>10</v>
      </c>
      <c r="C1264">
        <v>45</v>
      </c>
      <c r="D1264">
        <v>37</v>
      </c>
      <c r="E1264">
        <v>0</v>
      </c>
      <c r="F1264">
        <v>15</v>
      </c>
      <c r="G1264">
        <v>19</v>
      </c>
      <c r="H1264">
        <v>3</v>
      </c>
      <c r="I1264">
        <v>0</v>
      </c>
      <c r="J1264">
        <v>0.40540540540540498</v>
      </c>
      <c r="K1264">
        <v>0.51351351351351304</v>
      </c>
      <c r="L1264" s="38">
        <v>8.1081081081081099E-2</v>
      </c>
    </row>
    <row r="1265" spans="1:12">
      <c r="A1265" t="s">
        <v>422</v>
      </c>
      <c r="B1265">
        <v>10</v>
      </c>
      <c r="C1265">
        <v>46</v>
      </c>
      <c r="D1265">
        <v>17</v>
      </c>
      <c r="E1265">
        <v>0</v>
      </c>
      <c r="F1265">
        <v>11</v>
      </c>
      <c r="G1265">
        <v>4</v>
      </c>
      <c r="H1265">
        <v>2</v>
      </c>
      <c r="I1265">
        <v>0</v>
      </c>
      <c r="J1265">
        <v>0.64705882352941202</v>
      </c>
      <c r="K1265">
        <v>0.23529411764705899</v>
      </c>
      <c r="L1265">
        <v>0.11764705882352899</v>
      </c>
    </row>
    <row r="1266" spans="1:12">
      <c r="A1266" t="s">
        <v>422</v>
      </c>
      <c r="B1266">
        <v>10</v>
      </c>
      <c r="C1266">
        <v>47</v>
      </c>
      <c r="D1266">
        <v>14</v>
      </c>
      <c r="E1266">
        <v>2</v>
      </c>
      <c r="F1266">
        <v>9</v>
      </c>
      <c r="G1266">
        <v>3</v>
      </c>
      <c r="H1266">
        <v>0</v>
      </c>
      <c r="I1266">
        <v>0.14285714285714299</v>
      </c>
      <c r="J1266">
        <v>0.64285714285714302</v>
      </c>
      <c r="K1266">
        <v>0.214285714285714</v>
      </c>
      <c r="L1266">
        <v>0</v>
      </c>
    </row>
    <row r="1267" spans="1:12">
      <c r="A1267" t="s">
        <v>422</v>
      </c>
      <c r="B1267">
        <v>10</v>
      </c>
      <c r="C1267">
        <v>48</v>
      </c>
      <c r="D1267">
        <v>55</v>
      </c>
      <c r="E1267">
        <v>1</v>
      </c>
      <c r="F1267">
        <v>48</v>
      </c>
      <c r="G1267">
        <v>5</v>
      </c>
      <c r="H1267">
        <v>1</v>
      </c>
      <c r="I1267" s="38">
        <v>1.8181818181818198E-2</v>
      </c>
      <c r="J1267">
        <v>0.87272727272727302</v>
      </c>
      <c r="K1267" s="38">
        <v>9.0909090909090898E-2</v>
      </c>
      <c r="L1267" s="38">
        <v>1.8181818181818198E-2</v>
      </c>
    </row>
    <row r="1268" spans="1:12">
      <c r="A1268" t="s">
        <v>422</v>
      </c>
      <c r="B1268">
        <v>10</v>
      </c>
      <c r="C1268">
        <v>49</v>
      </c>
      <c r="D1268">
        <v>35</v>
      </c>
      <c r="E1268">
        <v>1</v>
      </c>
      <c r="F1268">
        <v>32</v>
      </c>
      <c r="G1268">
        <v>2</v>
      </c>
      <c r="H1268">
        <v>0</v>
      </c>
      <c r="I1268" s="38">
        <v>2.8571428571428598E-2</v>
      </c>
      <c r="J1268">
        <v>0.91428571428571404</v>
      </c>
      <c r="K1268" s="38">
        <v>5.7142857142857099E-2</v>
      </c>
      <c r="L1268">
        <v>0</v>
      </c>
    </row>
    <row r="1269" spans="1:12">
      <c r="A1269" t="s">
        <v>422</v>
      </c>
      <c r="B1269">
        <v>10</v>
      </c>
      <c r="C1269">
        <v>50</v>
      </c>
      <c r="D1269">
        <v>9</v>
      </c>
      <c r="E1269">
        <v>0</v>
      </c>
      <c r="F1269">
        <v>8</v>
      </c>
      <c r="G1269">
        <v>1</v>
      </c>
      <c r="H1269">
        <v>0</v>
      </c>
      <c r="I1269">
        <v>0</v>
      </c>
      <c r="J1269" t="s">
        <v>51</v>
      </c>
      <c r="K1269" t="s">
        <v>50</v>
      </c>
      <c r="L1269">
        <v>0</v>
      </c>
    </row>
    <row r="1270" spans="1:12">
      <c r="A1270" t="s">
        <v>422</v>
      </c>
      <c r="B1270">
        <v>10</v>
      </c>
      <c r="C1270">
        <v>51</v>
      </c>
      <c r="D1270">
        <v>23</v>
      </c>
      <c r="E1270">
        <v>0</v>
      </c>
      <c r="F1270">
        <v>10</v>
      </c>
      <c r="G1270">
        <v>9</v>
      </c>
      <c r="H1270">
        <v>4</v>
      </c>
      <c r="I1270">
        <v>0</v>
      </c>
      <c r="J1270">
        <v>0.434782608695652</v>
      </c>
      <c r="K1270">
        <v>0.39130434782608697</v>
      </c>
      <c r="L1270">
        <v>0.173913043478261</v>
      </c>
    </row>
    <row r="1271" spans="1:12">
      <c r="A1271" t="s">
        <v>422</v>
      </c>
      <c r="B1271">
        <v>10</v>
      </c>
      <c r="C1271">
        <v>52</v>
      </c>
      <c r="D1271">
        <v>85</v>
      </c>
      <c r="E1271">
        <v>0</v>
      </c>
      <c r="F1271">
        <v>63</v>
      </c>
      <c r="G1271">
        <v>11</v>
      </c>
      <c r="H1271">
        <v>11</v>
      </c>
      <c r="I1271">
        <v>0</v>
      </c>
      <c r="J1271">
        <v>0.74117647058823499</v>
      </c>
      <c r="K1271">
        <v>0.129411764705882</v>
      </c>
      <c r="L1271">
        <v>0.129411764705882</v>
      </c>
    </row>
    <row r="1272" spans="1:12">
      <c r="A1272" t="s">
        <v>422</v>
      </c>
      <c r="B1272">
        <v>10</v>
      </c>
      <c r="C1272">
        <v>53</v>
      </c>
      <c r="D1272">
        <v>4</v>
      </c>
      <c r="E1272">
        <v>0</v>
      </c>
      <c r="F1272">
        <v>2</v>
      </c>
      <c r="G1272">
        <v>2</v>
      </c>
      <c r="H1272">
        <v>0</v>
      </c>
      <c r="I1272" t="s">
        <v>38</v>
      </c>
      <c r="J1272" t="s">
        <v>38</v>
      </c>
      <c r="K1272" t="s">
        <v>38</v>
      </c>
      <c r="L1272" t="s">
        <v>38</v>
      </c>
    </row>
    <row r="1273" spans="1:12">
      <c r="A1273" t="s">
        <v>422</v>
      </c>
      <c r="B1273">
        <v>10</v>
      </c>
      <c r="C1273">
        <v>54</v>
      </c>
      <c r="D1273">
        <v>29</v>
      </c>
      <c r="E1273">
        <v>2</v>
      </c>
      <c r="F1273">
        <v>10</v>
      </c>
      <c r="G1273">
        <v>11</v>
      </c>
      <c r="H1273">
        <v>6</v>
      </c>
      <c r="I1273" s="38">
        <v>6.8965517241379296E-2</v>
      </c>
      <c r="J1273">
        <v>0.34482758620689702</v>
      </c>
      <c r="K1273">
        <v>0.37931034482758602</v>
      </c>
      <c r="L1273">
        <v>0.20689655172413801</v>
      </c>
    </row>
    <row r="1274" spans="1:12">
      <c r="A1274" t="s">
        <v>422</v>
      </c>
      <c r="B1274">
        <v>10</v>
      </c>
      <c r="C1274">
        <v>55</v>
      </c>
      <c r="D1274">
        <v>20</v>
      </c>
      <c r="E1274">
        <v>0</v>
      </c>
      <c r="F1274">
        <v>16</v>
      </c>
      <c r="G1274">
        <v>3</v>
      </c>
      <c r="H1274">
        <v>1</v>
      </c>
      <c r="I1274">
        <v>0</v>
      </c>
      <c r="J1274">
        <v>0.8</v>
      </c>
      <c r="K1274">
        <v>0.15</v>
      </c>
      <c r="L1274">
        <v>0.05</v>
      </c>
    </row>
    <row r="1275" spans="1:12">
      <c r="A1275" t="s">
        <v>422</v>
      </c>
      <c r="B1275">
        <v>10</v>
      </c>
      <c r="C1275">
        <v>56</v>
      </c>
      <c r="D1275">
        <v>21</v>
      </c>
      <c r="E1275">
        <v>0</v>
      </c>
      <c r="F1275">
        <v>14</v>
      </c>
      <c r="G1275">
        <v>4</v>
      </c>
      <c r="H1275">
        <v>3</v>
      </c>
      <c r="I1275">
        <v>0</v>
      </c>
      <c r="J1275">
        <v>0.66666666666666696</v>
      </c>
      <c r="K1275">
        <v>0.19047619047618999</v>
      </c>
      <c r="L1275">
        <v>0.14285714285714299</v>
      </c>
    </row>
    <row r="1276" spans="1:12">
      <c r="A1276" t="s">
        <v>422</v>
      </c>
      <c r="B1276">
        <v>10</v>
      </c>
      <c r="C1276">
        <v>98</v>
      </c>
      <c r="D1276">
        <v>107</v>
      </c>
      <c r="E1276">
        <v>9</v>
      </c>
      <c r="F1276">
        <v>87</v>
      </c>
      <c r="G1276">
        <v>10</v>
      </c>
      <c r="H1276">
        <v>1</v>
      </c>
      <c r="I1276" s="38">
        <v>8.4112149532710304E-2</v>
      </c>
      <c r="J1276">
        <v>0.81308411214953302</v>
      </c>
      <c r="K1276" s="38">
        <v>9.34579439252336E-2</v>
      </c>
      <c r="L1276" s="38">
        <v>9.3457943925233603E-3</v>
      </c>
    </row>
  </sheetData>
  <autoFilter ref="A1:L1276"/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3</vt:i4>
      </vt:variant>
    </vt:vector>
  </HeadingPairs>
  <TitlesOfParts>
    <vt:vector size="32" baseType="lpstr">
      <vt:lpstr>district#</vt:lpstr>
      <vt:lpstr>cat6</vt:lpstr>
      <vt:lpstr>SBA</vt:lpstr>
      <vt:lpstr>fallHSGQE</vt:lpstr>
      <vt:lpstr>spring05HSGQE</vt:lpstr>
      <vt:lpstr>DistrictName_Code</vt:lpstr>
      <vt:lpstr>districts</vt:lpstr>
      <vt:lpstr>CAT6_raw</vt:lpstr>
      <vt:lpstr>SBA07_raw</vt:lpstr>
      <vt:lpstr>SBASWtotals</vt:lpstr>
      <vt:lpstr>Fall06HSGQE</vt:lpstr>
      <vt:lpstr>SWSprFallHSGQE</vt:lpstr>
      <vt:lpstr>Spr07HSGQE</vt:lpstr>
      <vt:lpstr>FY08</vt:lpstr>
      <vt:lpstr>SchoolsCt</vt:lpstr>
      <vt:lpstr>RC 2010 District Profiles</vt:lpstr>
      <vt:lpstr>GradRates</vt:lpstr>
      <vt:lpstr>FinalDropouts_07_08</vt:lpstr>
      <vt:lpstr>RC 2007 District Profiles (2)</vt:lpstr>
      <vt:lpstr>EnrollmentByDistrict</vt:lpstr>
      <vt:lpstr>subpopEnrollment</vt:lpstr>
      <vt:lpstr>AttendanceRate</vt:lpstr>
      <vt:lpstr>SBA_RWM_statewide</vt:lpstr>
      <vt:lpstr>DistrictEnrollmentCt</vt:lpstr>
      <vt:lpstr>attendance</vt:lpstr>
      <vt:lpstr>SchoolCt</vt:lpstr>
      <vt:lpstr>Sheet1</vt:lpstr>
      <vt:lpstr>Sheet2</vt:lpstr>
      <vt:lpstr>Sheet3</vt:lpstr>
      <vt:lpstr>'RC 2010 District Profiles'!Print_Area</vt:lpstr>
      <vt:lpstr>FinalDropouts_07_08!Print_Titles</vt:lpstr>
      <vt:lpstr>'FY08'!Print_Titles</vt:lpstr>
    </vt:vector>
  </TitlesOfParts>
  <Company>State of Alaska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pjcorazza</dc:creator>
  <cp:lastModifiedBy>Caldwell, Eric J (EED)</cp:lastModifiedBy>
  <cp:lastPrinted>2013-10-30T17:21:32Z</cp:lastPrinted>
  <dcterms:created xsi:type="dcterms:W3CDTF">2004-02-18T18:00:43Z</dcterms:created>
  <dcterms:modified xsi:type="dcterms:W3CDTF">2013-11-19T18:48:58Z</dcterms:modified>
</cp:coreProperties>
</file>