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 District Support\SF Audit\zSF Webpage\"/>
    </mc:Choice>
  </mc:AlternateContent>
  <bookViews>
    <workbookView xWindow="0" yWindow="105" windowWidth="15480" windowHeight="12765"/>
  </bookViews>
  <sheets>
    <sheet name="FY2020 Projection as of 8-14-19" sheetId="3" r:id="rId1"/>
  </sheets>
  <definedNames>
    <definedName name="_xlnm.Print_Area" localSheetId="0">'FY2020 Projection as of 8-14-19'!$A$1:$K$66</definedName>
  </definedNames>
  <calcPr calcId="162913"/>
</workbook>
</file>

<file path=xl/calcChain.xml><?xml version="1.0" encoding="utf-8"?>
<calcChain xmlns="http://schemas.openxmlformats.org/spreadsheetml/2006/main">
  <c r="C63" i="3" l="1"/>
  <c r="J64" i="3" l="1"/>
  <c r="G64" i="3"/>
  <c r="G12" i="3"/>
  <c r="K12" i="3" s="1"/>
  <c r="D64" i="3"/>
  <c r="B43" i="3"/>
  <c r="K11" i="3"/>
  <c r="H12" i="3"/>
  <c r="H64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10" i="3"/>
  <c r="K9" i="3"/>
  <c r="F64" i="3"/>
  <c r="C64" i="3"/>
  <c r="E64" i="3"/>
  <c r="I64" i="3"/>
  <c r="B64" i="3"/>
  <c r="K64" i="3" l="1"/>
</calcChain>
</file>

<file path=xl/sharedStrings.xml><?xml version="1.0" encoding="utf-8"?>
<sst xmlns="http://schemas.openxmlformats.org/spreadsheetml/2006/main" count="91" uniqueCount="85">
  <si>
    <t>Residential</t>
  </si>
  <si>
    <t>Youth</t>
  </si>
  <si>
    <t>PROJECTED</t>
  </si>
  <si>
    <t xml:space="preserve">Projected </t>
  </si>
  <si>
    <t xml:space="preserve"> Foundation</t>
  </si>
  <si>
    <t>Boarding</t>
  </si>
  <si>
    <t>in</t>
  </si>
  <si>
    <t>Special</t>
  </si>
  <si>
    <t>Pupil</t>
  </si>
  <si>
    <t>ADM</t>
  </si>
  <si>
    <t>Home</t>
  </si>
  <si>
    <t>Program</t>
  </si>
  <si>
    <t>Schools</t>
  </si>
  <si>
    <t>Transportation</t>
  </si>
  <si>
    <t>TOTALS</t>
  </si>
  <si>
    <t>ALASKA GATEWAY</t>
  </si>
  <si>
    <t>ALEUTIAN REGION</t>
  </si>
  <si>
    <t>ALEUTIANS EAST</t>
  </si>
  <si>
    <t>ANCHORAGE</t>
  </si>
  <si>
    <t>ANNETTE ISLANDS</t>
  </si>
  <si>
    <t>BERING STRAIT</t>
  </si>
  <si>
    <t>BRISTOL BAY</t>
  </si>
  <si>
    <t xml:space="preserve">CHATHAM </t>
  </si>
  <si>
    <t xml:space="preserve">CHUGACH </t>
  </si>
  <si>
    <t>COPPER RIVER</t>
  </si>
  <si>
    <t>CORDOVA</t>
  </si>
  <si>
    <t xml:space="preserve">CRAIG </t>
  </si>
  <si>
    <t>DELTA/GREELY</t>
  </si>
  <si>
    <t>DENALI</t>
  </si>
  <si>
    <t>DILLINGHAM</t>
  </si>
  <si>
    <t xml:space="preserve">FAIRBANKS </t>
  </si>
  <si>
    <t>GALENA</t>
  </si>
  <si>
    <t xml:space="preserve">HAINES </t>
  </si>
  <si>
    <t xml:space="preserve">HOONAH </t>
  </si>
  <si>
    <t>HYDABURG</t>
  </si>
  <si>
    <t xml:space="preserve">IDITAROD </t>
  </si>
  <si>
    <t>JUNEAU</t>
  </si>
  <si>
    <t>KAKE</t>
  </si>
  <si>
    <t>KASHUNAMIUT</t>
  </si>
  <si>
    <t xml:space="preserve">KENAI </t>
  </si>
  <si>
    <t xml:space="preserve">KETCHIKAN </t>
  </si>
  <si>
    <t>KLAWOCK</t>
  </si>
  <si>
    <t>KODIAK</t>
  </si>
  <si>
    <t xml:space="preserve">KUSPUK </t>
  </si>
  <si>
    <t>LAKE AND PENINSULA</t>
  </si>
  <si>
    <t>LOWER KUSKOKWIM</t>
  </si>
  <si>
    <t xml:space="preserve">LOWER YUKON </t>
  </si>
  <si>
    <t>MAT-SU</t>
  </si>
  <si>
    <t>NENANA</t>
  </si>
  <si>
    <t>NOME</t>
  </si>
  <si>
    <t>NORTH SLOPE</t>
  </si>
  <si>
    <t>NORTHWEST ARCTIC</t>
  </si>
  <si>
    <t xml:space="preserve">PELICAN </t>
  </si>
  <si>
    <t>PETERSBURG</t>
  </si>
  <si>
    <t>PRIBILOF</t>
  </si>
  <si>
    <t>SAINT MARY'S</t>
  </si>
  <si>
    <t xml:space="preserve">SITKA </t>
  </si>
  <si>
    <t>SKAGWAY</t>
  </si>
  <si>
    <t>SOUTHEAST</t>
  </si>
  <si>
    <t xml:space="preserve">SOUTHWEST </t>
  </si>
  <si>
    <t>TANANA</t>
  </si>
  <si>
    <t>UNALASKA</t>
  </si>
  <si>
    <t>VALDEZ</t>
  </si>
  <si>
    <t>WRANGELL</t>
  </si>
  <si>
    <t>YAKUTAT</t>
  </si>
  <si>
    <t>YUKON FLATS</t>
  </si>
  <si>
    <t>YUKON/KOYUKUK</t>
  </si>
  <si>
    <t>YUPIIT</t>
  </si>
  <si>
    <t>Mt. EDGECUMBE</t>
  </si>
  <si>
    <t>OTHER                          \1</t>
  </si>
  <si>
    <t>Sub Totals</t>
  </si>
  <si>
    <t>Projected Total</t>
  </si>
  <si>
    <t>Projected</t>
  </si>
  <si>
    <t>@ $5,930</t>
  </si>
  <si>
    <t>Allocations are subject to adjustment based on individual program requirements</t>
  </si>
  <si>
    <t>Municipal Debt</t>
  </si>
  <si>
    <t xml:space="preserve">\1  OTHER INCLUDES SESA, OTHER ADJUSTMENTS. </t>
  </si>
  <si>
    <t>FY2020</t>
  </si>
  <si>
    <t>PFD Raffle</t>
  </si>
  <si>
    <t>Grant</t>
  </si>
  <si>
    <t xml:space="preserve">Detention </t>
  </si>
  <si>
    <t>FY2020 Projected State Program Allocations based on Enacted Budget</t>
  </si>
  <si>
    <t xml:space="preserve">Department of Education and Early Development </t>
  </si>
  <si>
    <t>Reimbursement</t>
  </si>
  <si>
    <t>Prepared 8/14/2019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</si>
</sst>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4" fontId="4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2" applyFont="1"/>
    <xf numFmtId="37" fontId="5" fillId="0" borderId="0" xfId="2" applyNumberFormat="1" applyFont="1"/>
    <xf numFmtId="0" fontId="5" fillId="0" borderId="0" xfId="2" applyFont="1" applyFill="1"/>
    <xf numFmtId="0" fontId="5" fillId="0" borderId="0" xfId="2" applyFont="1" applyFill="1" applyBorder="1"/>
    <xf numFmtId="37" fontId="5" fillId="0" borderId="0" xfId="1" applyNumberFormat="1" applyFont="1" applyFill="1" applyBorder="1"/>
    <xf numFmtId="37" fontId="5" fillId="0" borderId="0" xfId="2" applyNumberFormat="1" applyFont="1" applyFill="1" applyBorder="1"/>
    <xf numFmtId="0" fontId="7" fillId="0" borderId="0" xfId="2" applyFont="1" applyFill="1"/>
    <xf numFmtId="164" fontId="5" fillId="0" borderId="0" xfId="45" applyNumberFormat="1" applyFont="1" applyFill="1"/>
    <xf numFmtId="0" fontId="5" fillId="0" borderId="2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41" fontId="5" fillId="0" borderId="7" xfId="2" applyNumberFormat="1" applyFont="1" applyFill="1" applyBorder="1"/>
    <xf numFmtId="41" fontId="5" fillId="0" borderId="0" xfId="2" applyNumberFormat="1" applyFont="1" applyFill="1" applyBorder="1"/>
    <xf numFmtId="37" fontId="5" fillId="0" borderId="8" xfId="2" applyNumberFormat="1" applyFont="1" applyFill="1" applyBorder="1"/>
    <xf numFmtId="0" fontId="9" fillId="0" borderId="0" xfId="2" applyFont="1" applyFill="1"/>
    <xf numFmtId="0" fontId="5" fillId="0" borderId="1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6" xfId="2" quotePrefix="1" applyFont="1" applyFill="1" applyBorder="1" applyAlignment="1">
      <alignment horizontal="center"/>
    </xf>
    <xf numFmtId="37" fontId="5" fillId="0" borderId="7" xfId="2" applyNumberFormat="1" applyFont="1" applyFill="1" applyBorder="1"/>
    <xf numFmtId="164" fontId="5" fillId="0" borderId="7" xfId="45" applyNumberFormat="1" applyFont="1" applyFill="1" applyBorder="1"/>
    <xf numFmtId="37" fontId="5" fillId="0" borderId="8" xfId="2" applyNumberFormat="1" applyFont="1" applyFill="1" applyBorder="1" applyAlignment="1">
      <alignment horizontal="center"/>
    </xf>
    <xf numFmtId="7" fontId="5" fillId="0" borderId="0" xfId="2" applyNumberFormat="1" applyFont="1" applyFill="1"/>
    <xf numFmtId="7" fontId="7" fillId="0" borderId="0" xfId="2" applyNumberFormat="1" applyFont="1" applyFill="1"/>
    <xf numFmtId="165" fontId="5" fillId="0" borderId="7" xfId="78" applyNumberFormat="1" applyFont="1" applyFill="1" applyBorder="1"/>
    <xf numFmtId="0" fontId="9" fillId="0" borderId="0" xfId="2" applyFont="1" applyFill="1" applyBorder="1"/>
    <xf numFmtId="0" fontId="10" fillId="0" borderId="0" xfId="2" applyFont="1" applyFill="1" applyBorder="1"/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left"/>
    </xf>
    <xf numFmtId="37" fontId="5" fillId="0" borderId="0" xfId="2" applyNumberFormat="1" applyFont="1" applyFill="1"/>
    <xf numFmtId="0" fontId="7" fillId="0" borderId="0" xfId="2" applyFont="1" applyFill="1" applyBorder="1"/>
    <xf numFmtId="165" fontId="5" fillId="0" borderId="7" xfId="2" applyNumberFormat="1" applyFont="1" applyFill="1" applyBorder="1"/>
    <xf numFmtId="38" fontId="5" fillId="0" borderId="7" xfId="2" applyNumberFormat="1" applyFont="1" applyFill="1" applyBorder="1"/>
    <xf numFmtId="5" fontId="7" fillId="0" borderId="0" xfId="2" applyNumberFormat="1" applyFont="1" applyFill="1"/>
    <xf numFmtId="0" fontId="5" fillId="0" borderId="6" xfId="2" applyFont="1" applyFill="1" applyBorder="1" applyAlignment="1">
      <alignment horizontal="center"/>
    </xf>
    <xf numFmtId="5" fontId="5" fillId="0" borderId="0" xfId="2" applyNumberFormat="1" applyFont="1" applyFill="1"/>
    <xf numFmtId="0" fontId="9" fillId="0" borderId="2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165" fontId="9" fillId="0" borderId="7" xfId="78" applyNumberFormat="1" applyFont="1" applyFill="1" applyBorder="1"/>
    <xf numFmtId="37" fontId="9" fillId="0" borderId="7" xfId="2" applyNumberFormat="1" applyFont="1" applyFill="1" applyBorder="1"/>
    <xf numFmtId="37" fontId="9" fillId="0" borderId="8" xfId="2" applyNumberFormat="1" applyFont="1" applyFill="1" applyBorder="1"/>
    <xf numFmtId="0" fontId="11" fillId="0" borderId="0" xfId="2" applyFont="1" applyFill="1" applyBorder="1"/>
    <xf numFmtId="43" fontId="5" fillId="0" borderId="7" xfId="45" applyFont="1" applyFill="1" applyBorder="1"/>
  </cellXfs>
  <cellStyles count="79">
    <cellStyle name="Comma" xfId="45" builtinId="3"/>
    <cellStyle name="Comma [0] 2" xfId="50"/>
    <cellStyle name="Comma 10" xfId="27"/>
    <cellStyle name="Comma 2" xfId="4"/>
    <cellStyle name="Comma 2 2" xfId="6"/>
    <cellStyle name="Comma 2 2 2" xfId="74"/>
    <cellStyle name="Comma 2 2 3" xfId="65"/>
    <cellStyle name="Comma 2 3" xfId="68"/>
    <cellStyle name="Comma 2 4" xfId="49"/>
    <cellStyle name="Comma 3" xfId="7"/>
    <cellStyle name="Comma 3 2" xfId="51"/>
    <cellStyle name="Comma 4" xfId="8"/>
    <cellStyle name="Comma 4 2" xfId="28"/>
    <cellStyle name="Comma 5" xfId="29"/>
    <cellStyle name="Comma 5 2" xfId="69"/>
    <cellStyle name="Comma 5 3" xfId="52"/>
    <cellStyle name="Comma 6" xfId="9"/>
    <cellStyle name="Comma 6 2" xfId="53"/>
    <cellStyle name="Comma 7" xfId="30"/>
    <cellStyle name="Comma 7 2" xfId="31"/>
    <cellStyle name="Comma 7 3" xfId="77"/>
    <cellStyle name="Comma 8" xfId="32"/>
    <cellStyle name="Comma 9" xfId="33"/>
    <cellStyle name="Comma_FY2004 Projected Formula Programs" xfId="1"/>
    <cellStyle name="Currency" xfId="78" builtinId="4"/>
    <cellStyle name="Currency 2" xfId="11"/>
    <cellStyle name="Currency 2 2" xfId="64"/>
    <cellStyle name="Currency 2 2 2" xfId="73"/>
    <cellStyle name="Currency 2 3" xfId="67"/>
    <cellStyle name="Currency 2 4" xfId="48"/>
    <cellStyle name="Currency 3" xfId="12"/>
    <cellStyle name="Currency 3 2" xfId="35"/>
    <cellStyle name="Currency 3 3" xfId="54"/>
    <cellStyle name="Currency 4" xfId="36"/>
    <cellStyle name="Currency 4 2" xfId="37"/>
    <cellStyle name="Currency 5" xfId="3"/>
    <cellStyle name="Currency 5 2" xfId="38"/>
    <cellStyle name="Currency 5 3" xfId="76"/>
    <cellStyle name="Currency 6" xfId="13"/>
    <cellStyle name="Currency 6 2" xfId="55"/>
    <cellStyle name="Currency 7" xfId="34"/>
    <cellStyle name="Currency 8" xfId="10"/>
    <cellStyle name="Normal" xfId="0" builtinId="0"/>
    <cellStyle name="Normal 10" xfId="5"/>
    <cellStyle name="Normal 11" xfId="46"/>
    <cellStyle name="Normal 2" xfId="14"/>
    <cellStyle name="Normal 2 2" xfId="15"/>
    <cellStyle name="Normal 2 3" xfId="16"/>
    <cellStyle name="Normal 2 4" xfId="63"/>
    <cellStyle name="Normal 2 4 2" xfId="72"/>
    <cellStyle name="Normal 2 5" xfId="66"/>
    <cellStyle name="Normal 2 6" xfId="47"/>
    <cellStyle name="Normal 3" xfId="17"/>
    <cellStyle name="Normal 3 2" xfId="56"/>
    <cellStyle name="Normal 4" xfId="18"/>
    <cellStyle name="Normal 4 2" xfId="19"/>
    <cellStyle name="Normal 5" xfId="20"/>
    <cellStyle name="Normal 5 2" xfId="57"/>
    <cellStyle name="Normal 6" xfId="39"/>
    <cellStyle name="Normal 6 2" xfId="70"/>
    <cellStyle name="Normal 6 3" xfId="58"/>
    <cellStyle name="Normal 7" xfId="40"/>
    <cellStyle name="Normal 7 2" xfId="41"/>
    <cellStyle name="Normal 7 3" xfId="75"/>
    <cellStyle name="Normal 8" xfId="42"/>
    <cellStyle name="Normal 9" xfId="44"/>
    <cellStyle name="Normal_FY2004 Projected Formula Programs" xfId="2"/>
    <cellStyle name="Percent 2" xfId="21"/>
    <cellStyle name="Percent 2 2" xfId="22"/>
    <cellStyle name="Percent 2 3" xfId="23"/>
    <cellStyle name="Percent 3" xfId="24"/>
    <cellStyle name="Percent 3 2" xfId="43"/>
    <cellStyle name="Percent 3 3" xfId="59"/>
    <cellStyle name="Percent 4" xfId="60"/>
    <cellStyle name="Percent 4 2" xfId="71"/>
    <cellStyle name="Percent 5" xfId="25"/>
    <cellStyle name="Percent 5 2" xfId="61"/>
    <cellStyle name="Percent 6" xfId="26"/>
    <cellStyle name="Percent 6 2" xfId="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2" sqref="H12"/>
    </sheetView>
  </sheetViews>
  <sheetFormatPr defaultColWidth="8.88671875" defaultRowHeight="12.75" x14ac:dyDescent="0.2"/>
  <cols>
    <col min="1" max="1" width="20.77734375" style="3" customWidth="1"/>
    <col min="2" max="2" width="8.77734375" style="3" customWidth="1"/>
    <col min="3" max="3" width="11.77734375" style="3" customWidth="1"/>
    <col min="4" max="4" width="8.5546875" style="3" customWidth="1"/>
    <col min="5" max="5" width="7.77734375" style="7" customWidth="1"/>
    <col min="6" max="6" width="8.77734375" style="7" customWidth="1"/>
    <col min="7" max="7" width="8.88671875" style="3" customWidth="1"/>
    <col min="8" max="8" width="10" style="3" customWidth="1"/>
    <col min="9" max="9" width="10.5546875" style="7" customWidth="1"/>
    <col min="10" max="10" width="11" style="3" customWidth="1"/>
    <col min="11" max="11" width="11.77734375" style="14" customWidth="1"/>
    <col min="12" max="12" width="1.21875" style="3" customWidth="1"/>
    <col min="13" max="13" width="8.88671875" style="3"/>
    <col min="14" max="16384" width="8.88671875" style="1"/>
  </cols>
  <sheetData>
    <row r="1" spans="1:13" x14ac:dyDescent="0.2">
      <c r="A1" s="14" t="s">
        <v>82</v>
      </c>
      <c r="L1" s="4"/>
    </row>
    <row r="2" spans="1:13" s="3" customFormat="1" x14ac:dyDescent="0.2">
      <c r="A2" s="25" t="s">
        <v>81</v>
      </c>
      <c r="B2" s="4"/>
      <c r="C2" s="4"/>
      <c r="D2" s="4"/>
      <c r="E2" s="30"/>
      <c r="F2" s="30"/>
      <c r="G2" s="4"/>
      <c r="H2" s="4"/>
      <c r="I2" s="30"/>
      <c r="J2" s="4"/>
      <c r="K2" s="25"/>
      <c r="L2" s="4"/>
    </row>
    <row r="3" spans="1:13" ht="15" customHeight="1" x14ac:dyDescent="0.2">
      <c r="A3" s="26" t="s">
        <v>74</v>
      </c>
      <c r="B3" s="4"/>
      <c r="C3" s="4"/>
      <c r="D3" s="4"/>
      <c r="E3" s="4"/>
      <c r="F3" s="4"/>
      <c r="G3" s="4"/>
      <c r="H3" s="4"/>
      <c r="I3" s="4"/>
      <c r="J3" s="4"/>
      <c r="K3" s="25"/>
      <c r="L3" s="4"/>
    </row>
    <row r="4" spans="1:13" ht="15" customHeight="1" x14ac:dyDescent="0.2">
      <c r="A4" s="26" t="s">
        <v>84</v>
      </c>
      <c r="B4" s="4"/>
      <c r="C4" s="4"/>
      <c r="D4" s="4"/>
      <c r="E4" s="4"/>
      <c r="F4" s="4"/>
      <c r="G4" s="4"/>
      <c r="H4" s="4"/>
      <c r="I4" s="4"/>
      <c r="J4" s="4"/>
      <c r="K4" s="25"/>
      <c r="L4" s="4"/>
    </row>
    <row r="5" spans="1:13" ht="15" customHeight="1" x14ac:dyDescent="0.2">
      <c r="A5" s="26"/>
      <c r="B5" s="4"/>
      <c r="C5" s="4"/>
      <c r="D5" s="4"/>
      <c r="E5" s="4"/>
      <c r="F5" s="4"/>
      <c r="G5" s="42"/>
      <c r="H5" s="4"/>
      <c r="I5" s="4"/>
      <c r="J5" s="4"/>
      <c r="K5" s="25"/>
      <c r="L5" s="4"/>
    </row>
    <row r="6" spans="1:13" ht="15" customHeight="1" x14ac:dyDescent="0.2">
      <c r="B6" s="9" t="s">
        <v>77</v>
      </c>
      <c r="C6" s="9" t="s">
        <v>71</v>
      </c>
      <c r="D6" s="9" t="s">
        <v>3</v>
      </c>
      <c r="E6" s="9" t="s">
        <v>72</v>
      </c>
      <c r="F6" s="15" t="s">
        <v>0</v>
      </c>
      <c r="G6" s="9" t="s">
        <v>1</v>
      </c>
      <c r="H6" s="9" t="s">
        <v>72</v>
      </c>
      <c r="I6" s="15" t="s">
        <v>72</v>
      </c>
      <c r="J6" s="15" t="s">
        <v>72</v>
      </c>
      <c r="K6" s="36" t="s">
        <v>2</v>
      </c>
      <c r="L6" s="4"/>
    </row>
    <row r="7" spans="1:13" ht="15" customHeight="1" x14ac:dyDescent="0.2">
      <c r="A7" s="14"/>
      <c r="B7" s="10" t="s">
        <v>3</v>
      </c>
      <c r="C7" s="10" t="s">
        <v>4</v>
      </c>
      <c r="D7" s="10" t="s">
        <v>78</v>
      </c>
      <c r="E7" s="10" t="s">
        <v>5</v>
      </c>
      <c r="F7" s="16" t="s">
        <v>5</v>
      </c>
      <c r="G7" s="16" t="s">
        <v>6</v>
      </c>
      <c r="H7" s="16" t="s">
        <v>7</v>
      </c>
      <c r="I7" s="16" t="s">
        <v>8</v>
      </c>
      <c r="J7" s="16" t="s">
        <v>75</v>
      </c>
      <c r="K7" s="37" t="s">
        <v>77</v>
      </c>
      <c r="L7" s="4"/>
    </row>
    <row r="8" spans="1:13" ht="15" customHeight="1" x14ac:dyDescent="0.2">
      <c r="B8" s="34" t="s">
        <v>9</v>
      </c>
      <c r="C8" s="18" t="s">
        <v>73</v>
      </c>
      <c r="D8" s="18" t="s">
        <v>79</v>
      </c>
      <c r="E8" s="34" t="s">
        <v>10</v>
      </c>
      <c r="F8" s="17" t="s">
        <v>11</v>
      </c>
      <c r="G8" s="17" t="s">
        <v>80</v>
      </c>
      <c r="H8" s="17" t="s">
        <v>12</v>
      </c>
      <c r="I8" s="17" t="s">
        <v>13</v>
      </c>
      <c r="J8" s="17" t="s">
        <v>83</v>
      </c>
      <c r="K8" s="38" t="s">
        <v>14</v>
      </c>
      <c r="L8" s="4"/>
    </row>
    <row r="9" spans="1:13" s="2" customFormat="1" ht="15" customHeight="1" x14ac:dyDescent="0.2">
      <c r="A9" s="19" t="s">
        <v>15</v>
      </c>
      <c r="B9" s="20">
        <v>385</v>
      </c>
      <c r="C9" s="24">
        <v>8398637</v>
      </c>
      <c r="D9" s="24">
        <v>2780</v>
      </c>
      <c r="E9" s="19"/>
      <c r="F9" s="19"/>
      <c r="G9" s="19"/>
      <c r="H9" s="19"/>
      <c r="I9" s="31">
        <v>790856</v>
      </c>
      <c r="J9" s="19"/>
      <c r="K9" s="39">
        <f t="shared" ref="K9:K40" si="0">SUM(C9:J9)</f>
        <v>9192273</v>
      </c>
      <c r="L9" s="5"/>
      <c r="M9" s="29"/>
    </row>
    <row r="10" spans="1:13" s="2" customFormat="1" ht="15" customHeight="1" x14ac:dyDescent="0.2">
      <c r="A10" s="19" t="s">
        <v>16</v>
      </c>
      <c r="B10" s="20">
        <v>23</v>
      </c>
      <c r="C10" s="11">
        <v>1151545</v>
      </c>
      <c r="D10" s="11">
        <v>381</v>
      </c>
      <c r="E10" s="19"/>
      <c r="F10" s="19"/>
      <c r="G10" s="19"/>
      <c r="H10" s="19"/>
      <c r="I10" s="32">
        <v>0</v>
      </c>
      <c r="J10" s="19"/>
      <c r="K10" s="40">
        <f t="shared" si="0"/>
        <v>1151926</v>
      </c>
      <c r="L10" s="5"/>
      <c r="M10" s="29"/>
    </row>
    <row r="11" spans="1:13" s="2" customFormat="1" ht="15" customHeight="1" x14ac:dyDescent="0.2">
      <c r="A11" s="19" t="s">
        <v>17</v>
      </c>
      <c r="B11" s="20">
        <v>217</v>
      </c>
      <c r="C11" s="11">
        <v>4695101</v>
      </c>
      <c r="D11" s="11">
        <v>1858</v>
      </c>
      <c r="E11" s="19"/>
      <c r="F11" s="19"/>
      <c r="G11" s="19"/>
      <c r="H11" s="19"/>
      <c r="I11" s="32">
        <v>74431</v>
      </c>
      <c r="J11" s="19">
        <v>319103</v>
      </c>
      <c r="K11" s="40">
        <f t="shared" si="0"/>
        <v>5090493</v>
      </c>
      <c r="L11" s="5"/>
      <c r="M11" s="29"/>
    </row>
    <row r="12" spans="1:13" s="2" customFormat="1" ht="15" customHeight="1" x14ac:dyDescent="0.2">
      <c r="A12" s="19" t="s">
        <v>18</v>
      </c>
      <c r="B12" s="20">
        <v>45325.460000000006</v>
      </c>
      <c r="C12" s="11">
        <v>322941190</v>
      </c>
      <c r="D12" s="11">
        <v>139851</v>
      </c>
      <c r="E12" s="19"/>
      <c r="F12" s="19">
        <v>45600</v>
      </c>
      <c r="G12" s="19">
        <f>397403+94061</f>
        <v>491464</v>
      </c>
      <c r="H12" s="19">
        <f>490600+145000+499000</f>
        <v>1134600</v>
      </c>
      <c r="I12" s="32">
        <v>21274250</v>
      </c>
      <c r="J12" s="19">
        <v>19982499</v>
      </c>
      <c r="K12" s="40">
        <f t="shared" si="0"/>
        <v>366009454</v>
      </c>
      <c r="L12" s="5"/>
      <c r="M12" s="29"/>
    </row>
    <row r="13" spans="1:13" s="2" customFormat="1" ht="15" customHeight="1" x14ac:dyDescent="0.2">
      <c r="A13" s="19" t="s">
        <v>19</v>
      </c>
      <c r="B13" s="20">
        <v>300</v>
      </c>
      <c r="C13" s="11">
        <v>3550713</v>
      </c>
      <c r="D13" s="11">
        <v>1672</v>
      </c>
      <c r="E13" s="19"/>
      <c r="F13" s="19"/>
      <c r="G13" s="19"/>
      <c r="H13" s="19"/>
      <c r="I13" s="32">
        <v>60300</v>
      </c>
      <c r="J13" s="19"/>
      <c r="K13" s="40">
        <f t="shared" si="0"/>
        <v>3612685</v>
      </c>
      <c r="L13" s="5"/>
      <c r="M13" s="29"/>
    </row>
    <row r="14" spans="1:13" s="2" customFormat="1" ht="15" customHeight="1" x14ac:dyDescent="0.2">
      <c r="A14" s="19" t="s">
        <v>20</v>
      </c>
      <c r="B14" s="20">
        <v>1767</v>
      </c>
      <c r="C14" s="11">
        <v>31762231</v>
      </c>
      <c r="D14" s="11">
        <v>13834</v>
      </c>
      <c r="E14" s="19"/>
      <c r="F14" s="19">
        <v>431184</v>
      </c>
      <c r="G14" s="19"/>
      <c r="H14" s="19"/>
      <c r="I14" s="32">
        <v>95418</v>
      </c>
      <c r="J14" s="19"/>
      <c r="K14" s="40">
        <f t="shared" si="0"/>
        <v>32302667</v>
      </c>
      <c r="L14" s="5"/>
      <c r="M14" s="29"/>
    </row>
    <row r="15" spans="1:13" s="2" customFormat="1" ht="15" customHeight="1" x14ac:dyDescent="0.2">
      <c r="A15" s="19" t="s">
        <v>21</v>
      </c>
      <c r="B15" s="20">
        <v>88</v>
      </c>
      <c r="C15" s="11">
        <v>950402</v>
      </c>
      <c r="D15" s="11">
        <v>614</v>
      </c>
      <c r="E15" s="19"/>
      <c r="F15" s="19"/>
      <c r="G15" s="19"/>
      <c r="H15" s="19"/>
      <c r="I15" s="32">
        <v>250920</v>
      </c>
      <c r="J15" s="19"/>
      <c r="K15" s="40">
        <f t="shared" si="0"/>
        <v>1201936</v>
      </c>
      <c r="L15" s="5"/>
      <c r="M15" s="29"/>
    </row>
    <row r="16" spans="1:13" s="2" customFormat="1" ht="15" customHeight="1" x14ac:dyDescent="0.2">
      <c r="A16" s="19" t="s">
        <v>22</v>
      </c>
      <c r="B16" s="20">
        <v>185</v>
      </c>
      <c r="C16" s="11">
        <v>3827090</v>
      </c>
      <c r="D16" s="11">
        <v>1264</v>
      </c>
      <c r="E16" s="19"/>
      <c r="F16" s="19"/>
      <c r="G16" s="19"/>
      <c r="H16" s="19"/>
      <c r="I16" s="32">
        <v>50530</v>
      </c>
      <c r="J16" s="19"/>
      <c r="K16" s="40">
        <f t="shared" si="0"/>
        <v>3878884</v>
      </c>
      <c r="L16" s="5"/>
      <c r="M16" s="29"/>
    </row>
    <row r="17" spans="1:13" s="2" customFormat="1" ht="15" customHeight="1" x14ac:dyDescent="0.2">
      <c r="A17" s="19" t="s">
        <v>23</v>
      </c>
      <c r="B17" s="20">
        <v>495</v>
      </c>
      <c r="C17" s="11">
        <v>4155600</v>
      </c>
      <c r="D17" s="11">
        <v>1341</v>
      </c>
      <c r="E17" s="19"/>
      <c r="F17" s="19">
        <v>273600</v>
      </c>
      <c r="G17" s="19"/>
      <c r="H17" s="19"/>
      <c r="I17" s="32">
        <v>0</v>
      </c>
      <c r="J17" s="19"/>
      <c r="K17" s="40">
        <f t="shared" si="0"/>
        <v>4430541</v>
      </c>
      <c r="L17" s="5"/>
      <c r="M17" s="29"/>
    </row>
    <row r="18" spans="1:13" s="2" customFormat="1" ht="15" customHeight="1" x14ac:dyDescent="0.2">
      <c r="A18" s="19" t="s">
        <v>24</v>
      </c>
      <c r="B18" s="20">
        <v>440.15</v>
      </c>
      <c r="C18" s="11">
        <v>6837257</v>
      </c>
      <c r="D18" s="11">
        <v>2303</v>
      </c>
      <c r="E18" s="19"/>
      <c r="F18" s="19"/>
      <c r="G18" s="19"/>
      <c r="H18" s="19"/>
      <c r="I18" s="32">
        <v>577614</v>
      </c>
      <c r="J18" s="19"/>
      <c r="K18" s="40">
        <f t="shared" si="0"/>
        <v>7417174</v>
      </c>
      <c r="L18" s="5"/>
      <c r="M18" s="29"/>
    </row>
    <row r="19" spans="1:13" s="2" customFormat="1" ht="15" customHeight="1" x14ac:dyDescent="0.2">
      <c r="A19" s="19" t="s">
        <v>25</v>
      </c>
      <c r="B19" s="20">
        <v>353</v>
      </c>
      <c r="C19" s="11">
        <v>4320363</v>
      </c>
      <c r="D19" s="11">
        <v>1679</v>
      </c>
      <c r="E19" s="19"/>
      <c r="F19" s="19"/>
      <c r="G19" s="19"/>
      <c r="H19" s="19"/>
      <c r="I19" s="32">
        <v>129850</v>
      </c>
      <c r="J19" s="19">
        <v>221760</v>
      </c>
      <c r="K19" s="40">
        <f t="shared" si="0"/>
        <v>4673652</v>
      </c>
      <c r="L19" s="5"/>
      <c r="M19" s="29"/>
    </row>
    <row r="20" spans="1:13" s="2" customFormat="1" ht="15" customHeight="1" x14ac:dyDescent="0.2">
      <c r="A20" s="19" t="s">
        <v>26</v>
      </c>
      <c r="B20" s="20">
        <v>502</v>
      </c>
      <c r="C20" s="11">
        <v>4568844</v>
      </c>
      <c r="D20" s="11">
        <v>1672</v>
      </c>
      <c r="E20" s="19"/>
      <c r="F20" s="19"/>
      <c r="G20" s="19"/>
      <c r="H20" s="19"/>
      <c r="I20" s="32">
        <v>122354</v>
      </c>
      <c r="J20" s="19"/>
      <c r="K20" s="40">
        <f t="shared" si="0"/>
        <v>4692870</v>
      </c>
      <c r="L20" s="5"/>
      <c r="M20" s="29"/>
    </row>
    <row r="21" spans="1:13" s="2" customFormat="1" ht="15" customHeight="1" x14ac:dyDescent="0.2">
      <c r="A21" s="19" t="s">
        <v>27</v>
      </c>
      <c r="B21" s="20">
        <v>821</v>
      </c>
      <c r="C21" s="11">
        <v>10198376</v>
      </c>
      <c r="D21" s="11">
        <v>3339</v>
      </c>
      <c r="E21" s="19"/>
      <c r="F21" s="19"/>
      <c r="G21" s="19"/>
      <c r="H21" s="19"/>
      <c r="I21" s="32">
        <v>1385310</v>
      </c>
      <c r="J21" s="19"/>
      <c r="K21" s="40">
        <f t="shared" si="0"/>
        <v>11587025</v>
      </c>
      <c r="L21" s="5"/>
      <c r="M21" s="29"/>
    </row>
    <row r="22" spans="1:13" s="2" customFormat="1" ht="15" customHeight="1" x14ac:dyDescent="0.2">
      <c r="A22" s="19" t="s">
        <v>28</v>
      </c>
      <c r="B22" s="20">
        <v>971.5</v>
      </c>
      <c r="C22" s="11">
        <v>6980569</v>
      </c>
      <c r="D22" s="11">
        <v>2543</v>
      </c>
      <c r="E22" s="19"/>
      <c r="F22" s="19"/>
      <c r="G22" s="19"/>
      <c r="H22" s="19"/>
      <c r="I22" s="32">
        <v>442336</v>
      </c>
      <c r="J22" s="19"/>
      <c r="K22" s="40">
        <f t="shared" si="0"/>
        <v>7425448</v>
      </c>
      <c r="L22" s="5"/>
      <c r="M22" s="29"/>
    </row>
    <row r="23" spans="1:13" s="2" customFormat="1" ht="15" customHeight="1" x14ac:dyDescent="0.2">
      <c r="A23" s="19" t="s">
        <v>29</v>
      </c>
      <c r="B23" s="20">
        <v>452</v>
      </c>
      <c r="C23" s="11">
        <v>6004662</v>
      </c>
      <c r="D23" s="11">
        <v>2244</v>
      </c>
      <c r="E23" s="19">
        <v>34310</v>
      </c>
      <c r="F23" s="19"/>
      <c r="G23" s="19"/>
      <c r="H23" s="19"/>
      <c r="I23" s="32">
        <v>605250</v>
      </c>
      <c r="J23" s="19">
        <v>360083</v>
      </c>
      <c r="K23" s="40">
        <f t="shared" si="0"/>
        <v>7006549</v>
      </c>
      <c r="L23" s="5"/>
      <c r="M23" s="29"/>
    </row>
    <row r="24" spans="1:13" s="2" customFormat="1" ht="15" customHeight="1" x14ac:dyDescent="0.2">
      <c r="A24" s="19" t="s">
        <v>30</v>
      </c>
      <c r="B24" s="20">
        <v>13194</v>
      </c>
      <c r="C24" s="11">
        <v>110565543</v>
      </c>
      <c r="D24" s="11">
        <v>47899</v>
      </c>
      <c r="E24" s="19"/>
      <c r="F24" s="19"/>
      <c r="G24" s="19">
        <v>133592</v>
      </c>
      <c r="H24" s="19"/>
      <c r="I24" s="32">
        <v>11657448</v>
      </c>
      <c r="J24" s="19">
        <v>4276714</v>
      </c>
      <c r="K24" s="40">
        <f t="shared" si="0"/>
        <v>126681196</v>
      </c>
      <c r="L24" s="5"/>
      <c r="M24" s="29"/>
    </row>
    <row r="25" spans="1:13" s="2" customFormat="1" ht="15" customHeight="1" x14ac:dyDescent="0.2">
      <c r="A25" s="19" t="s">
        <v>31</v>
      </c>
      <c r="B25" s="20">
        <v>4196</v>
      </c>
      <c r="C25" s="11">
        <v>24881275</v>
      </c>
      <c r="D25" s="11">
        <v>8010</v>
      </c>
      <c r="E25" s="19"/>
      <c r="F25" s="19">
        <v>3517074</v>
      </c>
      <c r="G25" s="19"/>
      <c r="H25" s="19"/>
      <c r="I25" s="32">
        <v>83176</v>
      </c>
      <c r="J25" s="19"/>
      <c r="K25" s="40">
        <f t="shared" si="0"/>
        <v>28489535</v>
      </c>
      <c r="L25" s="5"/>
      <c r="M25" s="29"/>
    </row>
    <row r="26" spans="1:13" s="2" customFormat="1" ht="15" customHeight="1" x14ac:dyDescent="0.2">
      <c r="A26" s="19" t="s">
        <v>32</v>
      </c>
      <c r="B26" s="20">
        <v>242</v>
      </c>
      <c r="C26" s="11">
        <v>2292445</v>
      </c>
      <c r="D26" s="11">
        <v>1085</v>
      </c>
      <c r="E26" s="19"/>
      <c r="F26" s="19"/>
      <c r="G26" s="19"/>
      <c r="H26" s="19"/>
      <c r="I26" s="32">
        <v>159160</v>
      </c>
      <c r="J26" s="19">
        <v>436967</v>
      </c>
      <c r="K26" s="40">
        <f t="shared" si="0"/>
        <v>2889657</v>
      </c>
      <c r="L26" s="5"/>
      <c r="M26" s="29"/>
    </row>
    <row r="27" spans="1:13" s="2" customFormat="1" ht="15" customHeight="1" x14ac:dyDescent="0.2">
      <c r="A27" s="19" t="s">
        <v>33</v>
      </c>
      <c r="B27" s="20">
        <v>115</v>
      </c>
      <c r="C27" s="11">
        <v>2314491</v>
      </c>
      <c r="D27" s="11">
        <v>825</v>
      </c>
      <c r="E27" s="19"/>
      <c r="F27" s="19"/>
      <c r="G27" s="19"/>
      <c r="H27" s="19"/>
      <c r="I27" s="32">
        <v>37950</v>
      </c>
      <c r="J27" s="19">
        <v>0</v>
      </c>
      <c r="K27" s="40">
        <f t="shared" si="0"/>
        <v>2353266</v>
      </c>
      <c r="L27" s="5"/>
      <c r="M27" s="29"/>
    </row>
    <row r="28" spans="1:13" s="2" customFormat="1" ht="15" customHeight="1" x14ac:dyDescent="0.2">
      <c r="A28" s="19" t="s">
        <v>34</v>
      </c>
      <c r="B28" s="20">
        <v>102</v>
      </c>
      <c r="C28" s="11">
        <v>1877793</v>
      </c>
      <c r="D28" s="11">
        <v>617</v>
      </c>
      <c r="E28" s="19"/>
      <c r="F28" s="19"/>
      <c r="G28" s="19"/>
      <c r="H28" s="19"/>
      <c r="I28" s="32">
        <v>0</v>
      </c>
      <c r="J28" s="19"/>
      <c r="K28" s="40">
        <f t="shared" si="0"/>
        <v>1878410</v>
      </c>
      <c r="L28" s="5"/>
      <c r="M28" s="29"/>
    </row>
    <row r="29" spans="1:13" s="2" customFormat="1" ht="15" customHeight="1" x14ac:dyDescent="0.2">
      <c r="A29" s="19" t="s">
        <v>35</v>
      </c>
      <c r="B29" s="20">
        <v>346</v>
      </c>
      <c r="C29" s="11">
        <v>6526227</v>
      </c>
      <c r="D29" s="11">
        <v>2169</v>
      </c>
      <c r="E29" s="19"/>
      <c r="F29" s="19"/>
      <c r="G29" s="19"/>
      <c r="H29" s="19"/>
      <c r="I29" s="32">
        <v>45396</v>
      </c>
      <c r="J29" s="19"/>
      <c r="K29" s="40">
        <f t="shared" si="0"/>
        <v>6573792</v>
      </c>
      <c r="L29" s="5"/>
      <c r="M29" s="29"/>
    </row>
    <row r="30" spans="1:13" s="2" customFormat="1" ht="15" customHeight="1" x14ac:dyDescent="0.2">
      <c r="A30" s="19" t="s">
        <v>36</v>
      </c>
      <c r="B30" s="20">
        <v>4636</v>
      </c>
      <c r="C30" s="11">
        <v>37248902</v>
      </c>
      <c r="D30" s="11">
        <v>16563</v>
      </c>
      <c r="E30" s="19"/>
      <c r="F30" s="19"/>
      <c r="G30" s="19">
        <v>107712</v>
      </c>
      <c r="H30" s="19"/>
      <c r="I30" s="32">
        <v>3059604</v>
      </c>
      <c r="J30" s="19">
        <v>3471301</v>
      </c>
      <c r="K30" s="40">
        <f t="shared" si="0"/>
        <v>43904082</v>
      </c>
      <c r="L30" s="5"/>
      <c r="M30" s="29"/>
    </row>
    <row r="31" spans="1:13" s="2" customFormat="1" ht="15" customHeight="1" x14ac:dyDescent="0.2">
      <c r="A31" s="19" t="s">
        <v>37</v>
      </c>
      <c r="B31" s="20">
        <v>103</v>
      </c>
      <c r="C31" s="11">
        <v>2212187</v>
      </c>
      <c r="D31" s="11">
        <v>792</v>
      </c>
      <c r="E31" s="19"/>
      <c r="F31" s="19"/>
      <c r="G31" s="19"/>
      <c r="H31" s="19"/>
      <c r="I31" s="32">
        <v>30900</v>
      </c>
      <c r="J31" s="19"/>
      <c r="K31" s="40">
        <f t="shared" si="0"/>
        <v>2243879</v>
      </c>
      <c r="L31" s="5"/>
      <c r="M31" s="29"/>
    </row>
    <row r="32" spans="1:13" s="2" customFormat="1" ht="15" customHeight="1" x14ac:dyDescent="0.2">
      <c r="A32" s="19" t="s">
        <v>38</v>
      </c>
      <c r="B32" s="20">
        <v>313</v>
      </c>
      <c r="C32" s="11">
        <v>3238157</v>
      </c>
      <c r="D32" s="11">
        <v>1804</v>
      </c>
      <c r="E32" s="19"/>
      <c r="F32" s="19"/>
      <c r="G32" s="19"/>
      <c r="H32" s="19"/>
      <c r="I32" s="32">
        <v>1565</v>
      </c>
      <c r="J32" s="19"/>
      <c r="K32" s="40">
        <f t="shared" si="0"/>
        <v>3241526</v>
      </c>
      <c r="L32" s="5"/>
      <c r="M32" s="29"/>
    </row>
    <row r="33" spans="1:13" s="2" customFormat="1" ht="15" customHeight="1" x14ac:dyDescent="0.2">
      <c r="A33" s="19" t="s">
        <v>39</v>
      </c>
      <c r="B33" s="20">
        <v>8681</v>
      </c>
      <c r="C33" s="11">
        <v>79297077</v>
      </c>
      <c r="D33" s="11">
        <v>34174</v>
      </c>
      <c r="E33" s="19"/>
      <c r="F33" s="19"/>
      <c r="G33" s="19">
        <v>110150</v>
      </c>
      <c r="H33" s="19"/>
      <c r="I33" s="32">
        <v>8015208</v>
      </c>
      <c r="J33" s="19">
        <v>1373455</v>
      </c>
      <c r="K33" s="40">
        <f t="shared" si="0"/>
        <v>88830064</v>
      </c>
      <c r="L33" s="5"/>
      <c r="M33" s="29"/>
    </row>
    <row r="34" spans="1:13" s="2" customFormat="1" ht="15" customHeight="1" x14ac:dyDescent="0.2">
      <c r="A34" s="19" t="s">
        <v>40</v>
      </c>
      <c r="B34" s="20">
        <v>2274</v>
      </c>
      <c r="C34" s="11">
        <v>25314603</v>
      </c>
      <c r="D34" s="11">
        <v>9648</v>
      </c>
      <c r="E34" s="19"/>
      <c r="F34" s="19"/>
      <c r="G34" s="19"/>
      <c r="H34" s="19"/>
      <c r="I34" s="32">
        <v>1769812</v>
      </c>
      <c r="J34" s="19">
        <v>1144498</v>
      </c>
      <c r="K34" s="40">
        <f t="shared" si="0"/>
        <v>28238561</v>
      </c>
      <c r="L34" s="5"/>
      <c r="M34" s="29"/>
    </row>
    <row r="35" spans="1:13" s="2" customFormat="1" ht="15" customHeight="1" x14ac:dyDescent="0.2">
      <c r="A35" s="19" t="s">
        <v>41</v>
      </c>
      <c r="B35" s="20">
        <v>114</v>
      </c>
      <c r="C35" s="11">
        <v>2186875</v>
      </c>
      <c r="D35" s="11">
        <v>934</v>
      </c>
      <c r="E35" s="19"/>
      <c r="F35" s="19"/>
      <c r="G35" s="19"/>
      <c r="H35" s="19"/>
      <c r="I35" s="32">
        <v>73530</v>
      </c>
      <c r="J35" s="19"/>
      <c r="K35" s="40">
        <f t="shared" si="0"/>
        <v>2261339</v>
      </c>
      <c r="L35" s="5"/>
      <c r="M35" s="29"/>
    </row>
    <row r="36" spans="1:13" s="2" customFormat="1" ht="15" customHeight="1" x14ac:dyDescent="0.2">
      <c r="A36" s="19" t="s">
        <v>42</v>
      </c>
      <c r="B36" s="20">
        <v>2251</v>
      </c>
      <c r="C36" s="11">
        <v>24406757</v>
      </c>
      <c r="D36" s="11">
        <v>9552</v>
      </c>
      <c r="E36" s="19"/>
      <c r="F36" s="19"/>
      <c r="G36" s="19"/>
      <c r="H36" s="19"/>
      <c r="I36" s="32">
        <v>1894918</v>
      </c>
      <c r="J36" s="19">
        <v>2786589</v>
      </c>
      <c r="K36" s="40">
        <f t="shared" si="0"/>
        <v>29097816</v>
      </c>
      <c r="L36" s="5"/>
      <c r="M36" s="29"/>
    </row>
    <row r="37" spans="1:13" s="2" customFormat="1" ht="15" customHeight="1" x14ac:dyDescent="0.2">
      <c r="A37" s="19" t="s">
        <v>43</v>
      </c>
      <c r="B37" s="20">
        <v>367</v>
      </c>
      <c r="C37" s="11">
        <v>6237280</v>
      </c>
      <c r="D37" s="11">
        <v>2794</v>
      </c>
      <c r="E37" s="19">
        <v>7540</v>
      </c>
      <c r="F37" s="19"/>
      <c r="G37" s="19"/>
      <c r="H37" s="19"/>
      <c r="I37" s="32">
        <v>264974</v>
      </c>
      <c r="J37" s="19"/>
      <c r="K37" s="40">
        <f t="shared" si="0"/>
        <v>6512588</v>
      </c>
      <c r="L37" s="5"/>
      <c r="M37" s="29"/>
    </row>
    <row r="38" spans="1:13" s="2" customFormat="1" ht="15" customHeight="1" x14ac:dyDescent="0.2">
      <c r="A38" s="19" t="s">
        <v>44</v>
      </c>
      <c r="B38" s="20">
        <v>313</v>
      </c>
      <c r="C38" s="11">
        <v>9115328</v>
      </c>
      <c r="D38" s="11">
        <v>3114</v>
      </c>
      <c r="E38" s="19"/>
      <c r="F38" s="19"/>
      <c r="G38" s="19"/>
      <c r="H38" s="19"/>
      <c r="I38" s="32">
        <v>132288</v>
      </c>
      <c r="J38" s="19">
        <v>468222</v>
      </c>
      <c r="K38" s="40">
        <f t="shared" si="0"/>
        <v>9718952</v>
      </c>
      <c r="L38" s="5"/>
      <c r="M38" s="29"/>
    </row>
    <row r="39" spans="1:13" s="2" customFormat="1" ht="15" customHeight="1" x14ac:dyDescent="0.2">
      <c r="A39" s="19" t="s">
        <v>45</v>
      </c>
      <c r="B39" s="20">
        <v>4065</v>
      </c>
      <c r="C39" s="11">
        <v>64572548</v>
      </c>
      <c r="D39" s="11">
        <v>25704</v>
      </c>
      <c r="E39" s="19"/>
      <c r="F39" s="19">
        <v>1060616</v>
      </c>
      <c r="G39" s="19">
        <v>156430</v>
      </c>
      <c r="H39" s="19"/>
      <c r="I39" s="32">
        <v>1243890</v>
      </c>
      <c r="J39" s="19"/>
      <c r="K39" s="40">
        <f t="shared" si="0"/>
        <v>67059188</v>
      </c>
      <c r="L39" s="5"/>
      <c r="M39" s="29"/>
    </row>
    <row r="40" spans="1:13" s="2" customFormat="1" ht="15" customHeight="1" x14ac:dyDescent="0.2">
      <c r="A40" s="19" t="s">
        <v>46</v>
      </c>
      <c r="B40" s="20">
        <v>2001</v>
      </c>
      <c r="C40" s="11">
        <v>31653754</v>
      </c>
      <c r="D40" s="11">
        <v>14035</v>
      </c>
      <c r="E40" s="19"/>
      <c r="F40" s="19"/>
      <c r="G40" s="19"/>
      <c r="H40" s="19"/>
      <c r="I40" s="32">
        <v>2001</v>
      </c>
      <c r="J40" s="19"/>
      <c r="K40" s="40">
        <f t="shared" si="0"/>
        <v>31669790</v>
      </c>
      <c r="L40" s="5"/>
      <c r="M40" s="29"/>
    </row>
    <row r="41" spans="1:13" s="2" customFormat="1" ht="15" customHeight="1" x14ac:dyDescent="0.2">
      <c r="A41" s="19" t="s">
        <v>47</v>
      </c>
      <c r="B41" s="20">
        <v>19074</v>
      </c>
      <c r="C41" s="11">
        <v>169566888</v>
      </c>
      <c r="D41" s="11">
        <v>64473</v>
      </c>
      <c r="E41" s="19"/>
      <c r="F41" s="19"/>
      <c r="G41" s="19">
        <v>100652</v>
      </c>
      <c r="H41" s="19"/>
      <c r="I41" s="32">
        <v>17021685</v>
      </c>
      <c r="J41" s="19">
        <v>8906877</v>
      </c>
      <c r="K41" s="40">
        <f t="shared" ref="K41:K64" si="1">SUM(C41:J41)</f>
        <v>195660575</v>
      </c>
      <c r="L41" s="5"/>
      <c r="M41" s="29"/>
    </row>
    <row r="42" spans="1:13" s="2" customFormat="1" ht="15" customHeight="1" x14ac:dyDescent="0.2">
      <c r="A42" s="19" t="s">
        <v>48</v>
      </c>
      <c r="B42" s="20">
        <v>1290</v>
      </c>
      <c r="C42" s="11">
        <v>8883025</v>
      </c>
      <c r="D42" s="11">
        <v>2869</v>
      </c>
      <c r="E42" s="19"/>
      <c r="F42" s="19">
        <v>1382572</v>
      </c>
      <c r="G42" s="19"/>
      <c r="H42" s="19"/>
      <c r="I42" s="32">
        <v>123310</v>
      </c>
      <c r="J42" s="19"/>
      <c r="K42" s="40">
        <f t="shared" si="1"/>
        <v>10391776</v>
      </c>
      <c r="L42" s="5"/>
      <c r="M42" s="29"/>
    </row>
    <row r="43" spans="1:13" s="2" customFormat="1" ht="15" customHeight="1" x14ac:dyDescent="0.2">
      <c r="A43" s="19" t="s">
        <v>49</v>
      </c>
      <c r="B43" s="20">
        <f>689-14</f>
        <v>675</v>
      </c>
      <c r="C43" s="11">
        <v>8430869</v>
      </c>
      <c r="D43" s="11">
        <v>3200</v>
      </c>
      <c r="E43" s="19"/>
      <c r="F43" s="19"/>
      <c r="G43" s="43">
        <v>0</v>
      </c>
      <c r="H43" s="19"/>
      <c r="I43" s="32">
        <v>462364</v>
      </c>
      <c r="J43" s="19">
        <v>76434</v>
      </c>
      <c r="K43" s="40">
        <f t="shared" si="1"/>
        <v>8972867</v>
      </c>
      <c r="L43" s="5"/>
      <c r="M43" s="29"/>
    </row>
    <row r="44" spans="1:13" s="2" customFormat="1" ht="15" customHeight="1" x14ac:dyDescent="0.2">
      <c r="A44" s="19" t="s">
        <v>50</v>
      </c>
      <c r="B44" s="20">
        <v>1983</v>
      </c>
      <c r="C44" s="11">
        <v>19462859</v>
      </c>
      <c r="D44" s="11">
        <v>11706</v>
      </c>
      <c r="E44" s="19"/>
      <c r="F44" s="19"/>
      <c r="G44" s="19"/>
      <c r="H44" s="19"/>
      <c r="I44" s="32">
        <v>2452971</v>
      </c>
      <c r="J44" s="19">
        <v>36555</v>
      </c>
      <c r="K44" s="40">
        <f t="shared" si="1"/>
        <v>21964091</v>
      </c>
      <c r="L44" s="5"/>
      <c r="M44" s="29"/>
    </row>
    <row r="45" spans="1:13" s="2" customFormat="1" ht="15" customHeight="1" x14ac:dyDescent="0.2">
      <c r="A45" s="19" t="s">
        <v>51</v>
      </c>
      <c r="B45" s="20">
        <v>1986</v>
      </c>
      <c r="C45" s="11">
        <v>37351895</v>
      </c>
      <c r="D45" s="11">
        <v>13190</v>
      </c>
      <c r="E45" s="19"/>
      <c r="F45" s="19">
        <v>663360</v>
      </c>
      <c r="G45" s="19"/>
      <c r="H45" s="19"/>
      <c r="I45" s="32">
        <v>52704</v>
      </c>
      <c r="J45" s="19">
        <v>1978859</v>
      </c>
      <c r="K45" s="40">
        <f t="shared" si="1"/>
        <v>40060008</v>
      </c>
      <c r="L45" s="5"/>
      <c r="M45" s="29"/>
    </row>
    <row r="46" spans="1:13" s="2" customFormat="1" ht="15" customHeight="1" x14ac:dyDescent="0.2">
      <c r="A46" s="19" t="s">
        <v>52</v>
      </c>
      <c r="B46" s="20">
        <v>11</v>
      </c>
      <c r="C46" s="11">
        <v>537414</v>
      </c>
      <c r="D46" s="11">
        <v>185</v>
      </c>
      <c r="E46" s="19"/>
      <c r="F46" s="19"/>
      <c r="G46" s="19"/>
      <c r="H46" s="19"/>
      <c r="I46" s="32">
        <v>0</v>
      </c>
      <c r="J46" s="19"/>
      <c r="K46" s="40">
        <f t="shared" si="1"/>
        <v>537599</v>
      </c>
      <c r="L46" s="5"/>
      <c r="M46" s="29"/>
    </row>
    <row r="47" spans="1:13" s="2" customFormat="1" ht="15" customHeight="1" x14ac:dyDescent="0.2">
      <c r="A47" s="19" t="s">
        <v>53</v>
      </c>
      <c r="B47" s="20">
        <v>461</v>
      </c>
      <c r="C47" s="11">
        <v>6074143</v>
      </c>
      <c r="D47" s="11">
        <v>2338</v>
      </c>
      <c r="E47" s="19"/>
      <c r="F47" s="19"/>
      <c r="G47" s="19"/>
      <c r="H47" s="19"/>
      <c r="I47" s="32">
        <v>190854</v>
      </c>
      <c r="J47" s="19">
        <v>226566</v>
      </c>
      <c r="K47" s="40">
        <f t="shared" si="1"/>
        <v>6493901</v>
      </c>
      <c r="L47" s="5"/>
      <c r="M47" s="29"/>
    </row>
    <row r="48" spans="1:13" s="2" customFormat="1" ht="15" customHeight="1" x14ac:dyDescent="0.2">
      <c r="A48" s="19" t="s">
        <v>54</v>
      </c>
      <c r="B48" s="20">
        <v>70</v>
      </c>
      <c r="C48" s="11">
        <v>1121183</v>
      </c>
      <c r="D48" s="11">
        <v>511</v>
      </c>
      <c r="E48" s="19"/>
      <c r="F48" s="19"/>
      <c r="G48" s="19"/>
      <c r="H48" s="19"/>
      <c r="I48" s="32">
        <v>0</v>
      </c>
      <c r="J48" s="19"/>
      <c r="K48" s="40">
        <f t="shared" si="1"/>
        <v>1121694</v>
      </c>
      <c r="L48" s="5"/>
      <c r="M48" s="29"/>
    </row>
    <row r="49" spans="1:13" s="2" customFormat="1" ht="15" customHeight="1" x14ac:dyDescent="0.2">
      <c r="A49" s="19" t="s">
        <v>55</v>
      </c>
      <c r="B49" s="20">
        <v>185</v>
      </c>
      <c r="C49" s="11">
        <v>3439277</v>
      </c>
      <c r="D49" s="11">
        <v>1129</v>
      </c>
      <c r="E49" s="19"/>
      <c r="F49" s="19"/>
      <c r="G49" s="19"/>
      <c r="H49" s="19"/>
      <c r="I49" s="32">
        <v>39405</v>
      </c>
      <c r="J49" s="19"/>
      <c r="K49" s="40">
        <f t="shared" si="1"/>
        <v>3479811</v>
      </c>
      <c r="L49" s="5"/>
      <c r="M49" s="29"/>
    </row>
    <row r="50" spans="1:13" s="2" customFormat="1" ht="15" customHeight="1" x14ac:dyDescent="0.2">
      <c r="A50" s="19" t="s">
        <v>56</v>
      </c>
      <c r="B50" s="20">
        <v>1187</v>
      </c>
      <c r="C50" s="11">
        <v>12323983</v>
      </c>
      <c r="D50" s="11">
        <v>5044</v>
      </c>
      <c r="E50" s="19"/>
      <c r="F50" s="19"/>
      <c r="G50" s="19"/>
      <c r="H50" s="19"/>
      <c r="I50" s="32">
        <v>555775</v>
      </c>
      <c r="J50" s="19">
        <v>909640</v>
      </c>
      <c r="K50" s="40">
        <f t="shared" si="1"/>
        <v>13794442</v>
      </c>
      <c r="L50" s="5"/>
      <c r="M50" s="29"/>
    </row>
    <row r="51" spans="1:13" s="2" customFormat="1" ht="15" customHeight="1" x14ac:dyDescent="0.2">
      <c r="A51" s="19" t="s">
        <v>57</v>
      </c>
      <c r="B51" s="20">
        <v>121.55000000000001</v>
      </c>
      <c r="C51" s="11">
        <v>986909</v>
      </c>
      <c r="D51" s="11">
        <v>552</v>
      </c>
      <c r="E51" s="19"/>
      <c r="F51" s="19"/>
      <c r="G51" s="19"/>
      <c r="H51" s="19"/>
      <c r="I51" s="32">
        <v>4862</v>
      </c>
      <c r="J51" s="19"/>
      <c r="K51" s="40">
        <f t="shared" si="1"/>
        <v>992323</v>
      </c>
      <c r="L51" s="5"/>
      <c r="M51" s="29"/>
    </row>
    <row r="52" spans="1:13" s="2" customFormat="1" ht="15" customHeight="1" x14ac:dyDescent="0.2">
      <c r="A52" s="19" t="s">
        <v>58</v>
      </c>
      <c r="B52" s="20">
        <v>211</v>
      </c>
      <c r="C52" s="11">
        <v>6034238</v>
      </c>
      <c r="D52" s="11">
        <v>1931</v>
      </c>
      <c r="E52" s="19"/>
      <c r="F52" s="19"/>
      <c r="G52" s="19"/>
      <c r="H52" s="19"/>
      <c r="I52" s="32">
        <v>262856</v>
      </c>
      <c r="J52" s="19"/>
      <c r="K52" s="40">
        <f t="shared" si="1"/>
        <v>6299025</v>
      </c>
      <c r="L52" s="5"/>
      <c r="M52" s="29"/>
    </row>
    <row r="53" spans="1:13" s="2" customFormat="1" ht="15" customHeight="1" x14ac:dyDescent="0.2">
      <c r="A53" s="19" t="s">
        <v>59</v>
      </c>
      <c r="B53" s="20">
        <v>611</v>
      </c>
      <c r="C53" s="11">
        <v>10079202</v>
      </c>
      <c r="D53" s="11">
        <v>4471</v>
      </c>
      <c r="E53" s="19">
        <v>20000</v>
      </c>
      <c r="F53" s="19"/>
      <c r="G53" s="19"/>
      <c r="H53" s="19"/>
      <c r="I53" s="32">
        <v>403260</v>
      </c>
      <c r="J53" s="19"/>
      <c r="K53" s="40">
        <f t="shared" si="1"/>
        <v>10506933</v>
      </c>
      <c r="L53" s="5"/>
      <c r="M53" s="29"/>
    </row>
    <row r="54" spans="1:13" s="2" customFormat="1" ht="15" customHeight="1" x14ac:dyDescent="0.2">
      <c r="A54" s="19" t="s">
        <v>60</v>
      </c>
      <c r="B54" s="20">
        <v>48</v>
      </c>
      <c r="C54" s="11">
        <v>1174827</v>
      </c>
      <c r="D54" s="11">
        <v>391</v>
      </c>
      <c r="E54" s="19"/>
      <c r="F54" s="19"/>
      <c r="G54" s="19"/>
      <c r="H54" s="19"/>
      <c r="I54" s="32">
        <v>25296</v>
      </c>
      <c r="J54" s="19"/>
      <c r="K54" s="40">
        <f t="shared" si="1"/>
        <v>1200514</v>
      </c>
      <c r="L54" s="5"/>
      <c r="M54" s="29"/>
    </row>
    <row r="55" spans="1:13" s="2" customFormat="1" ht="15" customHeight="1" x14ac:dyDescent="0.2">
      <c r="A55" s="19" t="s">
        <v>61</v>
      </c>
      <c r="B55" s="20">
        <v>430</v>
      </c>
      <c r="C55" s="11">
        <v>4411913</v>
      </c>
      <c r="D55" s="11">
        <v>2000</v>
      </c>
      <c r="E55" s="19"/>
      <c r="F55" s="19"/>
      <c r="G55" s="19"/>
      <c r="H55" s="19"/>
      <c r="I55" s="32">
        <v>307880</v>
      </c>
      <c r="J55" s="19">
        <v>133364</v>
      </c>
      <c r="K55" s="40">
        <f t="shared" si="1"/>
        <v>4855157</v>
      </c>
      <c r="L55" s="5"/>
      <c r="M55" s="29"/>
    </row>
    <row r="56" spans="1:13" s="2" customFormat="1" ht="15" customHeight="1" x14ac:dyDescent="0.2">
      <c r="A56" s="19" t="s">
        <v>62</v>
      </c>
      <c r="B56" s="20">
        <v>657.3</v>
      </c>
      <c r="C56" s="11">
        <v>4803918</v>
      </c>
      <c r="D56" s="11">
        <v>2812</v>
      </c>
      <c r="E56" s="19"/>
      <c r="F56" s="19"/>
      <c r="G56" s="19"/>
      <c r="H56" s="19"/>
      <c r="I56" s="32">
        <v>507556</v>
      </c>
      <c r="J56" s="19">
        <v>795933</v>
      </c>
      <c r="K56" s="40">
        <f t="shared" si="1"/>
        <v>6110219</v>
      </c>
      <c r="L56" s="5"/>
      <c r="M56" s="29"/>
    </row>
    <row r="57" spans="1:13" s="2" customFormat="1" ht="15" customHeight="1" x14ac:dyDescent="0.2">
      <c r="A57" s="19" t="s">
        <v>63</v>
      </c>
      <c r="B57" s="20">
        <v>330</v>
      </c>
      <c r="C57" s="11">
        <v>4131196</v>
      </c>
      <c r="D57" s="11">
        <v>1520</v>
      </c>
      <c r="E57" s="19"/>
      <c r="F57" s="19"/>
      <c r="G57" s="19"/>
      <c r="H57" s="19"/>
      <c r="I57" s="32">
        <v>255420</v>
      </c>
      <c r="J57" s="19">
        <v>81931</v>
      </c>
      <c r="K57" s="40">
        <f t="shared" si="1"/>
        <v>4470067</v>
      </c>
      <c r="L57" s="5"/>
      <c r="M57" s="29"/>
    </row>
    <row r="58" spans="1:13" s="2" customFormat="1" ht="15" customHeight="1" x14ac:dyDescent="0.2">
      <c r="A58" s="19" t="s">
        <v>64</v>
      </c>
      <c r="B58" s="20">
        <v>83</v>
      </c>
      <c r="C58" s="11">
        <v>1075104</v>
      </c>
      <c r="D58" s="11">
        <v>411</v>
      </c>
      <c r="E58" s="19"/>
      <c r="F58" s="19"/>
      <c r="G58" s="19"/>
      <c r="H58" s="19"/>
      <c r="I58" s="32">
        <v>53430</v>
      </c>
      <c r="J58" s="19"/>
      <c r="K58" s="40">
        <f t="shared" si="1"/>
        <v>1128945</v>
      </c>
      <c r="L58" s="5"/>
      <c r="M58" s="29"/>
    </row>
    <row r="59" spans="1:13" s="2" customFormat="1" ht="15" customHeight="1" x14ac:dyDescent="0.2">
      <c r="A59" s="19" t="s">
        <v>65</v>
      </c>
      <c r="B59" s="20">
        <v>221.95</v>
      </c>
      <c r="C59" s="11">
        <v>5615392</v>
      </c>
      <c r="D59" s="11">
        <v>2403</v>
      </c>
      <c r="E59" s="19"/>
      <c r="F59" s="19"/>
      <c r="G59" s="19"/>
      <c r="H59" s="19"/>
      <c r="I59" s="32">
        <v>64809</v>
      </c>
      <c r="J59" s="19"/>
      <c r="K59" s="40">
        <f t="shared" si="1"/>
        <v>5682604</v>
      </c>
      <c r="L59" s="5"/>
      <c r="M59" s="29"/>
    </row>
    <row r="60" spans="1:13" s="2" customFormat="1" ht="15" customHeight="1" x14ac:dyDescent="0.2">
      <c r="A60" s="19" t="s">
        <v>66</v>
      </c>
      <c r="B60" s="20">
        <v>1871</v>
      </c>
      <c r="C60" s="11">
        <v>16131455</v>
      </c>
      <c r="D60" s="11">
        <v>5490</v>
      </c>
      <c r="E60" s="19">
        <v>17344</v>
      </c>
      <c r="F60" s="19"/>
      <c r="G60" s="19"/>
      <c r="H60" s="19"/>
      <c r="I60" s="32">
        <v>97976</v>
      </c>
      <c r="J60" s="19"/>
      <c r="K60" s="40">
        <f t="shared" si="1"/>
        <v>16252265</v>
      </c>
      <c r="L60" s="5"/>
      <c r="M60" s="29"/>
    </row>
    <row r="61" spans="1:13" s="2" customFormat="1" ht="15" customHeight="1" x14ac:dyDescent="0.2">
      <c r="A61" s="19" t="s">
        <v>67</v>
      </c>
      <c r="B61" s="20">
        <v>464</v>
      </c>
      <c r="C61" s="11">
        <v>6104614</v>
      </c>
      <c r="D61" s="11">
        <v>3094</v>
      </c>
      <c r="E61" s="19"/>
      <c r="F61" s="19"/>
      <c r="G61" s="19"/>
      <c r="H61" s="19"/>
      <c r="I61" s="32">
        <v>928</v>
      </c>
      <c r="J61" s="19"/>
      <c r="K61" s="40">
        <f t="shared" si="1"/>
        <v>6108636</v>
      </c>
      <c r="L61" s="5"/>
      <c r="M61" s="29"/>
    </row>
    <row r="62" spans="1:13" s="2" customFormat="1" ht="15" customHeight="1" x14ac:dyDescent="0.2">
      <c r="A62" s="19" t="s">
        <v>68</v>
      </c>
      <c r="B62" s="20">
        <v>430</v>
      </c>
      <c r="C62" s="11">
        <v>3419941</v>
      </c>
      <c r="D62" s="11">
        <v>1383</v>
      </c>
      <c r="E62" s="19"/>
      <c r="F62" s="19"/>
      <c r="G62" s="19"/>
      <c r="H62" s="19"/>
      <c r="I62" s="19"/>
      <c r="J62" s="19"/>
      <c r="K62" s="40">
        <f t="shared" si="1"/>
        <v>3421324</v>
      </c>
      <c r="L62" s="5"/>
      <c r="M62" s="29"/>
    </row>
    <row r="63" spans="1:13" s="2" customFormat="1" ht="15" customHeight="1" x14ac:dyDescent="0.2">
      <c r="A63" s="6" t="s">
        <v>69</v>
      </c>
      <c r="B63" s="6"/>
      <c r="C63" s="12">
        <f>26027300+3045100+415833</f>
        <v>29488233</v>
      </c>
      <c r="D63" s="12"/>
      <c r="E63" s="6"/>
      <c r="F63" s="6"/>
      <c r="G63" s="6"/>
      <c r="H63" s="6">
        <v>2406349.0739999996</v>
      </c>
      <c r="I63" s="6"/>
      <c r="J63" s="6">
        <v>922900</v>
      </c>
      <c r="K63" s="40">
        <f t="shared" si="1"/>
        <v>32817482.074000001</v>
      </c>
      <c r="L63" s="6"/>
      <c r="M63" s="29"/>
    </row>
    <row r="64" spans="1:13" s="2" customFormat="1" ht="15" customHeight="1" x14ac:dyDescent="0.2">
      <c r="A64" s="21" t="s">
        <v>70</v>
      </c>
      <c r="B64" s="13">
        <f t="shared" ref="B64:I64" si="2">SUM(B9:B63)</f>
        <v>128038.91000000002</v>
      </c>
      <c r="C64" s="13">
        <f>SUM(C9:C63)</f>
        <v>1214932300</v>
      </c>
      <c r="D64" s="13">
        <f>SUM(D9:D63)</f>
        <v>488197</v>
      </c>
      <c r="E64" s="13">
        <f t="shared" si="2"/>
        <v>79194</v>
      </c>
      <c r="F64" s="13">
        <f t="shared" si="2"/>
        <v>7374006</v>
      </c>
      <c r="G64" s="13">
        <f>SUM(G9:G63)</f>
        <v>1100000</v>
      </c>
      <c r="H64" s="13">
        <f t="shared" si="2"/>
        <v>3540949.0739999996</v>
      </c>
      <c r="I64" s="13">
        <f t="shared" si="2"/>
        <v>77214580</v>
      </c>
      <c r="J64" s="13">
        <f>SUM(J9:J63)</f>
        <v>48910250</v>
      </c>
      <c r="K64" s="41">
        <f t="shared" si="1"/>
        <v>1353639476.0739999</v>
      </c>
      <c r="L64" s="6"/>
      <c r="M64" s="29"/>
    </row>
    <row r="65" spans="1:9" ht="15" customHeight="1" x14ac:dyDescent="0.2">
      <c r="C65" s="27"/>
      <c r="D65" s="27"/>
      <c r="G65" s="35"/>
      <c r="H65" s="35"/>
      <c r="I65" s="33"/>
    </row>
    <row r="66" spans="1:9" ht="15" customHeight="1" x14ac:dyDescent="0.2">
      <c r="A66" s="28" t="s">
        <v>76</v>
      </c>
      <c r="E66" s="3"/>
      <c r="F66" s="3"/>
      <c r="I66" s="3"/>
    </row>
    <row r="67" spans="1:9" ht="15" customHeight="1" x14ac:dyDescent="0.2">
      <c r="A67" s="7"/>
      <c r="C67" s="8"/>
      <c r="D67" s="8"/>
      <c r="E67" s="3"/>
      <c r="F67" s="3"/>
      <c r="I67" s="3"/>
    </row>
    <row r="68" spans="1:9" ht="15" customHeight="1" x14ac:dyDescent="0.2">
      <c r="B68" s="7"/>
      <c r="E68" s="3"/>
      <c r="F68" s="3"/>
      <c r="I68" s="3"/>
    </row>
    <row r="69" spans="1:9" ht="15" customHeight="1" x14ac:dyDescent="0.2">
      <c r="B69" s="7"/>
      <c r="E69" s="3"/>
      <c r="F69" s="3"/>
      <c r="H69" s="29"/>
      <c r="I69" s="3"/>
    </row>
    <row r="70" spans="1:9" ht="15" customHeight="1" x14ac:dyDescent="0.2">
      <c r="B70" s="7"/>
      <c r="E70" s="3"/>
      <c r="F70" s="3"/>
      <c r="I70" s="3"/>
    </row>
    <row r="71" spans="1:9" ht="15" customHeight="1" x14ac:dyDescent="0.2">
      <c r="A71" s="22"/>
      <c r="B71" s="23"/>
      <c r="E71" s="3"/>
      <c r="F71" s="3"/>
      <c r="I71" s="3"/>
    </row>
    <row r="72" spans="1:9" ht="15" customHeight="1" x14ac:dyDescent="0.2">
      <c r="B72" s="7"/>
      <c r="E72" s="3"/>
      <c r="F72" s="3"/>
      <c r="I72" s="3"/>
    </row>
    <row r="73" spans="1:9" ht="15" customHeight="1" x14ac:dyDescent="0.2">
      <c r="B73" s="7"/>
      <c r="E73" s="3"/>
      <c r="F73" s="3"/>
      <c r="I73" s="3"/>
    </row>
    <row r="74" spans="1:9" ht="15" customHeight="1" x14ac:dyDescent="0.2">
      <c r="B74" s="7"/>
      <c r="E74" s="3"/>
      <c r="F74" s="3"/>
      <c r="I74" s="3"/>
    </row>
    <row r="75" spans="1:9" ht="15" customHeight="1" x14ac:dyDescent="0.2">
      <c r="B75" s="7"/>
      <c r="E75" s="3"/>
      <c r="F75" s="3"/>
      <c r="I75" s="3"/>
    </row>
    <row r="76" spans="1:9" ht="15" customHeight="1" x14ac:dyDescent="0.2">
      <c r="B76" s="7"/>
      <c r="E76" s="3"/>
      <c r="F76" s="3"/>
      <c r="I76" s="3"/>
    </row>
    <row r="77" spans="1:9" ht="15" customHeight="1" x14ac:dyDescent="0.2">
      <c r="B77" s="7"/>
      <c r="E77" s="3"/>
      <c r="F77" s="3"/>
      <c r="I77" s="3"/>
    </row>
    <row r="78" spans="1:9" ht="15" customHeight="1" x14ac:dyDescent="0.2">
      <c r="A78" s="8"/>
      <c r="B78" s="7"/>
      <c r="E78" s="3"/>
      <c r="F78" s="3"/>
      <c r="I78" s="3"/>
    </row>
    <row r="79" spans="1:9" ht="15" customHeight="1" x14ac:dyDescent="0.2">
      <c r="A79" s="8"/>
      <c r="B79" s="7"/>
      <c r="E79" s="3"/>
      <c r="F79" s="3"/>
      <c r="I79" s="3"/>
    </row>
    <row r="80" spans="1:9" ht="15" customHeight="1" x14ac:dyDescent="0.2">
      <c r="B80" s="7"/>
      <c r="E80" s="3"/>
      <c r="F80" s="3"/>
      <c r="I80" s="3"/>
    </row>
    <row r="81" spans="2:9" ht="15" customHeight="1" x14ac:dyDescent="0.2">
      <c r="B81" s="7"/>
      <c r="E81" s="3"/>
      <c r="F81" s="3"/>
      <c r="I81" s="3"/>
    </row>
    <row r="82" spans="2:9" ht="15" customHeight="1" x14ac:dyDescent="0.2">
      <c r="B82" s="7"/>
      <c r="E82" s="3"/>
      <c r="F82" s="3"/>
      <c r="I82" s="3"/>
    </row>
    <row r="83" spans="2:9" ht="15" customHeight="1" x14ac:dyDescent="0.2">
      <c r="B83" s="7"/>
      <c r="E83" s="3"/>
      <c r="F83" s="3"/>
      <c r="I83" s="3"/>
    </row>
    <row r="84" spans="2:9" x14ac:dyDescent="0.2">
      <c r="B84" s="7"/>
      <c r="E84" s="3"/>
      <c r="F84" s="3"/>
      <c r="I84" s="3"/>
    </row>
    <row r="85" spans="2:9" x14ac:dyDescent="0.2">
      <c r="B85" s="7"/>
      <c r="E85" s="3"/>
      <c r="F85" s="3"/>
      <c r="I85" s="3"/>
    </row>
    <row r="86" spans="2:9" x14ac:dyDescent="0.2">
      <c r="B86" s="7"/>
      <c r="E86" s="3"/>
      <c r="F86" s="3"/>
      <c r="I86" s="3"/>
    </row>
    <row r="87" spans="2:9" x14ac:dyDescent="0.2">
      <c r="B87" s="7"/>
      <c r="E87" s="3"/>
      <c r="F87" s="3"/>
      <c r="I87" s="3"/>
    </row>
    <row r="88" spans="2:9" x14ac:dyDescent="0.2">
      <c r="B88" s="7"/>
      <c r="E88" s="3"/>
      <c r="F88" s="3"/>
      <c r="I88" s="3"/>
    </row>
    <row r="89" spans="2:9" x14ac:dyDescent="0.2">
      <c r="B89" s="7"/>
      <c r="E89" s="3"/>
      <c r="F89" s="3"/>
      <c r="I89" s="3"/>
    </row>
    <row r="90" spans="2:9" x14ac:dyDescent="0.2">
      <c r="B90" s="7"/>
      <c r="E90" s="3"/>
      <c r="F90" s="3"/>
      <c r="I90" s="3"/>
    </row>
  </sheetData>
  <printOptions horizontalCentered="1"/>
  <pageMargins left="0" right="0" top="0.5" bottom="0.25" header="0" footer="0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FY2020 Projection as of 8-14-19</vt:lpstr>
      <vt:lpstr>'FY2020 Projection as of 8-14-19'!Print_Area</vt:lpstr>
    </vt:vector>
  </TitlesOfParts>
  <Company>Department of Education &amp; Early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mhlobaugh</dc:creator>
  <cp:lastModifiedBy>Windows User</cp:lastModifiedBy>
  <cp:lastPrinted>2019-07-13T00:03:38Z</cp:lastPrinted>
  <dcterms:created xsi:type="dcterms:W3CDTF">2008-02-04T18:24:01Z</dcterms:created>
  <dcterms:modified xsi:type="dcterms:W3CDTF">2019-09-25T19:48:49Z</dcterms:modified>
</cp:coreProperties>
</file>